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ёпа\Documents\University\4 course\Risk Assessment models\Модели оценки рисков (для студентов)\MrtRisk_Assignment\"/>
    </mc:Choice>
  </mc:AlternateContent>
  <xr:revisionPtr revIDLastSave="0" documentId="8_{53AB6346-A820-4205-8815-A4A0CA0CB88D}" xr6:coauthVersionLast="45" xr6:coauthVersionMax="45" xr10:uidLastSave="{00000000-0000-0000-0000-000000000000}"/>
  <bookViews>
    <workbookView xWindow="-108" yWindow="-108" windowWidth="23256" windowHeight="12576" firstSheet="4" activeTab="8" xr2:uid="{2FEF58C3-7866-4394-9152-7DE23E28A07D}"/>
  </bookViews>
  <sheets>
    <sheet name="Intro + Conclusion" sheetId="13" r:id="rId1"/>
    <sheet name="Inputs + Graphs" sheetId="1" r:id="rId2"/>
    <sheet name="Arthm_returns" sheetId="2" r:id="rId3"/>
    <sheet name="VaR_ES_delta_normal" sheetId="11" r:id="rId4"/>
    <sheet name="VaR_ES + Graphs" sheetId="3" r:id="rId5"/>
    <sheet name="Backtesting" sheetId="4" r:id="rId6"/>
    <sheet name="Currency + Graphs" sheetId="7" r:id="rId7"/>
    <sheet name="Curr BT" sheetId="8" r:id="rId8"/>
    <sheet name="Stock (domestic)" sheetId="9" r:id="rId9"/>
    <sheet name="VaR_ES S(d) + Graphs" sheetId="10" r:id="rId10"/>
  </sheets>
  <externalReferences>
    <externalReference r:id="rId11"/>
  </externalReferences>
  <definedNames>
    <definedName name="_xlnm._FilterDatabase" localSheetId="2" hidden="1">Arthm_returns!$A$2:$N$508</definedName>
    <definedName name="_xlnm._FilterDatabase" localSheetId="6" hidden="1">'Currency + Graphs'!$A$3:$J$508</definedName>
    <definedName name="_xlnm._FilterDatabase" localSheetId="4" hidden="1">'VaR_ES + Graphs'!$C$3:$Q$508</definedName>
    <definedName name="_xlnm._FilterDatabase" localSheetId="9" hidden="1">'VaR_ES S(d) + Graphs'!$C$3:$N$4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0" l="1" a="1"/>
  <c r="L6" i="10" s="1"/>
  <c r="M6" i="10" s="1"/>
  <c r="L7" i="10" a="1"/>
  <c r="L7" i="10" s="1"/>
  <c r="M7" i="10" s="1"/>
  <c r="L8" i="10" a="1"/>
  <c r="L8" i="10" s="1"/>
  <c r="M8" i="10" s="1"/>
  <c r="L9" i="10" a="1"/>
  <c r="L9" i="10" s="1"/>
  <c r="M9" i="10" s="1"/>
  <c r="L10" i="10" a="1"/>
  <c r="L10" i="10" s="1"/>
  <c r="M10" i="10" s="1"/>
  <c r="L11" i="10" a="1"/>
  <c r="L11" i="10" s="1"/>
  <c r="M11" i="10" s="1"/>
  <c r="L12" i="10" a="1"/>
  <c r="L12" i="10" s="1"/>
  <c r="M12" i="10" s="1"/>
  <c r="L13" i="10" a="1"/>
  <c r="L13" i="10" s="1"/>
  <c r="M13" i="10" s="1"/>
  <c r="L14" i="10" a="1"/>
  <c r="L14" i="10" s="1"/>
  <c r="M14" i="10" s="1"/>
  <c r="L15" i="10" a="1"/>
  <c r="L15" i="10" s="1"/>
  <c r="M15" i="10" s="1"/>
  <c r="L16" i="10" a="1"/>
  <c r="L16" i="10" s="1"/>
  <c r="M16" i="10" s="1"/>
  <c r="L17" i="10" a="1"/>
  <c r="L17" i="10" s="1"/>
  <c r="M17" i="10" s="1"/>
  <c r="L18" i="10" a="1"/>
  <c r="L18" i="10" s="1"/>
  <c r="M18" i="10" s="1"/>
  <c r="L19" i="10" a="1"/>
  <c r="L19" i="10" s="1"/>
  <c r="M19" i="10" s="1"/>
  <c r="L20" i="10" a="1"/>
  <c r="L20" i="10" s="1"/>
  <c r="M20" i="10" s="1"/>
  <c r="L21" i="10" a="1"/>
  <c r="L21" i="10" s="1"/>
  <c r="M21" i="10" s="1"/>
  <c r="L22" i="10" a="1"/>
  <c r="L22" i="10" s="1"/>
  <c r="M22" i="10" s="1"/>
  <c r="L23" i="10" a="1"/>
  <c r="L23" i="10" s="1"/>
  <c r="M23" i="10" s="1"/>
  <c r="L24" i="10" a="1"/>
  <c r="L24" i="10" s="1"/>
  <c r="M24" i="10" s="1"/>
  <c r="L25" i="10" a="1"/>
  <c r="L25" i="10" s="1"/>
  <c r="M25" i="10" s="1"/>
  <c r="L26" i="10" a="1"/>
  <c r="L26" i="10" s="1"/>
  <c r="M26" i="10" s="1"/>
  <c r="L27" i="10" a="1"/>
  <c r="L27" i="10" s="1"/>
  <c r="M27" i="10" s="1"/>
  <c r="L28" i="10" a="1"/>
  <c r="L28" i="10" s="1"/>
  <c r="M28" i="10" s="1"/>
  <c r="L29" i="10" a="1"/>
  <c r="L29" i="10" s="1"/>
  <c r="M29" i="10" s="1"/>
  <c r="L30" i="10" a="1"/>
  <c r="L30" i="10" s="1"/>
  <c r="M30" i="10" s="1"/>
  <c r="L31" i="10" a="1"/>
  <c r="L31" i="10" s="1"/>
  <c r="M31" i="10" s="1"/>
  <c r="L32" i="10" a="1"/>
  <c r="L32" i="10" s="1"/>
  <c r="M32" i="10" s="1"/>
  <c r="L33" i="10" a="1"/>
  <c r="L33" i="10" s="1"/>
  <c r="M33" i="10" s="1"/>
  <c r="L34" i="10" a="1"/>
  <c r="L34" i="10" s="1"/>
  <c r="M34" i="10" s="1"/>
  <c r="L35" i="10" a="1"/>
  <c r="L35" i="10" s="1"/>
  <c r="M35" i="10" s="1"/>
  <c r="L36" i="10" a="1"/>
  <c r="L36" i="10" s="1"/>
  <c r="M36" i="10" s="1"/>
  <c r="L37" i="10" a="1"/>
  <c r="L37" i="10" s="1"/>
  <c r="M37" i="10" s="1"/>
  <c r="L38" i="10" a="1"/>
  <c r="L38" i="10" s="1"/>
  <c r="M38" i="10" s="1"/>
  <c r="L39" i="10" a="1"/>
  <c r="L39" i="10" s="1"/>
  <c r="M39" i="10" s="1"/>
  <c r="L40" i="10" a="1"/>
  <c r="L40" i="10" s="1"/>
  <c r="M40" i="10" s="1"/>
  <c r="L41" i="10" a="1"/>
  <c r="L41" i="10" s="1"/>
  <c r="M41" i="10" s="1"/>
  <c r="L42" i="10" a="1"/>
  <c r="L42" i="10" s="1"/>
  <c r="M42" i="10" s="1"/>
  <c r="L43" i="10" a="1"/>
  <c r="L43" i="10" s="1"/>
  <c r="M43" i="10" s="1"/>
  <c r="L44" i="10" a="1"/>
  <c r="L44" i="10" s="1"/>
  <c r="M44" i="10" s="1"/>
  <c r="L45" i="10" a="1"/>
  <c r="L45" i="10" s="1"/>
  <c r="M45" i="10" s="1"/>
  <c r="L46" i="10" a="1"/>
  <c r="L46" i="10" s="1"/>
  <c r="M46" i="10" s="1"/>
  <c r="L47" i="10" a="1"/>
  <c r="L47" i="10" s="1"/>
  <c r="M47" i="10" s="1"/>
  <c r="L48" i="10" a="1"/>
  <c r="L48" i="10" s="1"/>
  <c r="M48" i="10" s="1"/>
  <c r="L49" i="10" a="1"/>
  <c r="L49" i="10" s="1"/>
  <c r="M49" i="10" s="1"/>
  <c r="L50" i="10" a="1"/>
  <c r="L50" i="10" s="1"/>
  <c r="M50" i="10" s="1"/>
  <c r="L51" i="10" a="1"/>
  <c r="L51" i="10" s="1"/>
  <c r="M51" i="10" s="1"/>
  <c r="L52" i="10" a="1"/>
  <c r="L52" i="10" s="1"/>
  <c r="M52" i="10" s="1"/>
  <c r="L53" i="10" a="1"/>
  <c r="L53" i="10" s="1"/>
  <c r="M53" i="10" s="1"/>
  <c r="L54" i="10" a="1"/>
  <c r="L54" i="10" s="1"/>
  <c r="M54" i="10" s="1"/>
  <c r="L55" i="10" a="1"/>
  <c r="L55" i="10" s="1"/>
  <c r="M55" i="10" s="1"/>
  <c r="L56" i="10" a="1"/>
  <c r="L56" i="10" s="1"/>
  <c r="M56" i="10" s="1"/>
  <c r="L57" i="10" a="1"/>
  <c r="L57" i="10" s="1"/>
  <c r="M57" i="10" s="1"/>
  <c r="L58" i="10" a="1"/>
  <c r="L58" i="10" s="1"/>
  <c r="M58" i="10" s="1"/>
  <c r="L59" i="10" a="1"/>
  <c r="L59" i="10" s="1"/>
  <c r="M59" i="10" s="1"/>
  <c r="L60" i="10" a="1"/>
  <c r="L60" i="10" s="1"/>
  <c r="M60" i="10" s="1"/>
  <c r="L61" i="10" a="1"/>
  <c r="L61" i="10" s="1"/>
  <c r="M61" i="10" s="1"/>
  <c r="L62" i="10" a="1"/>
  <c r="L62" i="10" s="1"/>
  <c r="M62" i="10" s="1"/>
  <c r="L63" i="10" a="1"/>
  <c r="L63" i="10" s="1"/>
  <c r="M63" i="10" s="1"/>
  <c r="L64" i="10" a="1"/>
  <c r="L64" i="10" s="1"/>
  <c r="M64" i="10" s="1"/>
  <c r="L65" i="10" a="1"/>
  <c r="L65" i="10" s="1"/>
  <c r="M65" i="10" s="1"/>
  <c r="L66" i="10" a="1"/>
  <c r="L66" i="10" s="1"/>
  <c r="M66" i="10" s="1"/>
  <c r="L67" i="10" a="1"/>
  <c r="L67" i="10" s="1"/>
  <c r="M67" i="10" s="1"/>
  <c r="L68" i="10" a="1"/>
  <c r="L68" i="10" s="1"/>
  <c r="M68" i="10" s="1"/>
  <c r="L69" i="10" a="1"/>
  <c r="L69" i="10" s="1"/>
  <c r="M69" i="10" s="1"/>
  <c r="L70" i="10" a="1"/>
  <c r="L70" i="10" s="1"/>
  <c r="M70" i="10" s="1"/>
  <c r="L71" i="10" a="1"/>
  <c r="L71" i="10" s="1"/>
  <c r="M71" i="10" s="1"/>
  <c r="L72" i="10" a="1"/>
  <c r="L72" i="10" s="1"/>
  <c r="M72" i="10" s="1"/>
  <c r="L73" i="10" a="1"/>
  <c r="L73" i="10" s="1"/>
  <c r="M73" i="10" s="1"/>
  <c r="L74" i="10" a="1"/>
  <c r="L74" i="10" s="1"/>
  <c r="M74" i="10" s="1"/>
  <c r="L75" i="10" a="1"/>
  <c r="L75" i="10" s="1"/>
  <c r="M75" i="10" s="1"/>
  <c r="L76" i="10" a="1"/>
  <c r="L76" i="10" s="1"/>
  <c r="M76" i="10" s="1"/>
  <c r="L77" i="10" a="1"/>
  <c r="L77" i="10" s="1"/>
  <c r="M77" i="10" s="1"/>
  <c r="L78" i="10" a="1"/>
  <c r="L78" i="10" s="1"/>
  <c r="M78" i="10" s="1"/>
  <c r="L79" i="10" a="1"/>
  <c r="L79" i="10" s="1"/>
  <c r="M79" i="10" s="1"/>
  <c r="L80" i="10" a="1"/>
  <c r="L80" i="10" s="1"/>
  <c r="M80" i="10" s="1"/>
  <c r="L81" i="10" a="1"/>
  <c r="L81" i="10" s="1"/>
  <c r="M81" i="10" s="1"/>
  <c r="L82" i="10" a="1"/>
  <c r="L82" i="10" s="1"/>
  <c r="M82" i="10" s="1"/>
  <c r="L83" i="10" a="1"/>
  <c r="L83" i="10" s="1"/>
  <c r="M83" i="10" s="1"/>
  <c r="L84" i="10" a="1"/>
  <c r="L84" i="10" s="1"/>
  <c r="M84" i="10" s="1"/>
  <c r="L85" i="10" a="1"/>
  <c r="L85" i="10" s="1"/>
  <c r="M85" i="10" s="1"/>
  <c r="L86" i="10" a="1"/>
  <c r="L86" i="10" s="1"/>
  <c r="M86" i="10" s="1"/>
  <c r="L87" i="10" a="1"/>
  <c r="L87" i="10" s="1"/>
  <c r="M87" i="10" s="1"/>
  <c r="L88" i="10" a="1"/>
  <c r="L88" i="10" s="1"/>
  <c r="M88" i="10" s="1"/>
  <c r="L89" i="10" a="1"/>
  <c r="L89" i="10" s="1"/>
  <c r="M89" i="10" s="1"/>
  <c r="L90" i="10" a="1"/>
  <c r="L90" i="10" s="1"/>
  <c r="M90" i="10" s="1"/>
  <c r="L91" i="10" a="1"/>
  <c r="L91" i="10" s="1"/>
  <c r="M91" i="10" s="1"/>
  <c r="L92" i="10" a="1"/>
  <c r="L92" i="10" s="1"/>
  <c r="M92" i="10" s="1"/>
  <c r="L93" i="10" a="1"/>
  <c r="L93" i="10" s="1"/>
  <c r="M93" i="10" s="1"/>
  <c r="L94" i="10" a="1"/>
  <c r="L94" i="10" s="1"/>
  <c r="M94" i="10" s="1"/>
  <c r="L95" i="10" a="1"/>
  <c r="L95" i="10" s="1"/>
  <c r="M95" i="10" s="1"/>
  <c r="L96" i="10" a="1"/>
  <c r="L96" i="10" s="1"/>
  <c r="M96" i="10" s="1"/>
  <c r="L97" i="10" a="1"/>
  <c r="L97" i="10" s="1"/>
  <c r="M97" i="10" s="1"/>
  <c r="L98" i="10" a="1"/>
  <c r="L98" i="10" s="1"/>
  <c r="M98" i="10" s="1"/>
  <c r="L99" i="10" a="1"/>
  <c r="L99" i="10" s="1"/>
  <c r="M99" i="10" s="1"/>
  <c r="L100" i="10" a="1"/>
  <c r="L100" i="10" s="1"/>
  <c r="M100" i="10" s="1"/>
  <c r="L101" i="10" a="1"/>
  <c r="L101" i="10" s="1"/>
  <c r="M101" i="10" s="1"/>
  <c r="L102" i="10" a="1"/>
  <c r="L102" i="10" s="1"/>
  <c r="M102" i="10" s="1"/>
  <c r="L103" i="10" a="1"/>
  <c r="L103" i="10" s="1"/>
  <c r="M103" i="10" s="1"/>
  <c r="L104" i="10" a="1"/>
  <c r="L104" i="10" s="1"/>
  <c r="M104" i="10" s="1"/>
  <c r="L105" i="10" a="1"/>
  <c r="L105" i="10" s="1"/>
  <c r="M105" i="10" s="1"/>
  <c r="L106" i="10" a="1"/>
  <c r="L106" i="10" s="1"/>
  <c r="M106" i="10" s="1"/>
  <c r="L107" i="10" a="1"/>
  <c r="L107" i="10" s="1"/>
  <c r="M107" i="10" s="1"/>
  <c r="L108" i="10" a="1"/>
  <c r="L108" i="10" s="1"/>
  <c r="M108" i="10" s="1"/>
  <c r="L109" i="10" a="1"/>
  <c r="L109" i="10" s="1"/>
  <c r="M109" i="10" s="1"/>
  <c r="L110" i="10" a="1"/>
  <c r="L110" i="10" s="1"/>
  <c r="M110" i="10" s="1"/>
  <c r="L111" i="10" a="1"/>
  <c r="L111" i="10" s="1"/>
  <c r="M111" i="10" s="1"/>
  <c r="L112" i="10" a="1"/>
  <c r="L112" i="10" s="1"/>
  <c r="M112" i="10" s="1"/>
  <c r="L113" i="10" a="1"/>
  <c r="L113" i="10" s="1"/>
  <c r="M113" i="10" s="1"/>
  <c r="L114" i="10" a="1"/>
  <c r="L114" i="10" s="1"/>
  <c r="M114" i="10" s="1"/>
  <c r="L115" i="10" a="1"/>
  <c r="L115" i="10" s="1"/>
  <c r="M115" i="10" s="1"/>
  <c r="L116" i="10" a="1"/>
  <c r="L116" i="10" s="1"/>
  <c r="M116" i="10" s="1"/>
  <c r="L117" i="10" a="1"/>
  <c r="L117" i="10" s="1"/>
  <c r="M117" i="10" s="1"/>
  <c r="L118" i="10" a="1"/>
  <c r="L118" i="10" s="1"/>
  <c r="M118" i="10" s="1"/>
  <c r="L119" i="10" a="1"/>
  <c r="L119" i="10" s="1"/>
  <c r="M119" i="10" s="1"/>
  <c r="L120" i="10" a="1"/>
  <c r="L120" i="10" s="1"/>
  <c r="M120" i="10" s="1"/>
  <c r="L121" i="10" a="1"/>
  <c r="L121" i="10" s="1"/>
  <c r="M121" i="10" s="1"/>
  <c r="L122" i="10" a="1"/>
  <c r="L122" i="10" s="1"/>
  <c r="M122" i="10" s="1"/>
  <c r="L123" i="10" a="1"/>
  <c r="L123" i="10" s="1"/>
  <c r="M123" i="10" s="1"/>
  <c r="L124" i="10" a="1"/>
  <c r="L124" i="10" s="1"/>
  <c r="M124" i="10" s="1"/>
  <c r="L125" i="10" a="1"/>
  <c r="L125" i="10" s="1"/>
  <c r="M125" i="10" s="1"/>
  <c r="L126" i="10" a="1"/>
  <c r="L126" i="10" s="1"/>
  <c r="M126" i="10" s="1"/>
  <c r="L127" i="10" a="1"/>
  <c r="L127" i="10" s="1"/>
  <c r="M127" i="10" s="1"/>
  <c r="L128" i="10" a="1"/>
  <c r="L128" i="10" s="1"/>
  <c r="M128" i="10" s="1"/>
  <c r="L129" i="10" a="1"/>
  <c r="L129" i="10" s="1"/>
  <c r="M129" i="10" s="1"/>
  <c r="L130" i="10" a="1"/>
  <c r="L130" i="10" s="1"/>
  <c r="M130" i="10" s="1"/>
  <c r="L131" i="10" a="1"/>
  <c r="L131" i="10" s="1"/>
  <c r="M131" i="10" s="1"/>
  <c r="L132" i="10" a="1"/>
  <c r="L132" i="10" s="1"/>
  <c r="M132" i="10" s="1"/>
  <c r="L133" i="10" a="1"/>
  <c r="L133" i="10" s="1"/>
  <c r="M133" i="10" s="1"/>
  <c r="L134" i="10" a="1"/>
  <c r="L134" i="10" s="1"/>
  <c r="M134" i="10" s="1"/>
  <c r="L135" i="10" a="1"/>
  <c r="L135" i="10" s="1"/>
  <c r="M135" i="10" s="1"/>
  <c r="L136" i="10" a="1"/>
  <c r="L136" i="10" s="1"/>
  <c r="M136" i="10" s="1"/>
  <c r="L137" i="10" a="1"/>
  <c r="L137" i="10" s="1"/>
  <c r="M137" i="10" s="1"/>
  <c r="L138" i="10" a="1"/>
  <c r="L138" i="10" s="1"/>
  <c r="M138" i="10" s="1"/>
  <c r="L139" i="10" a="1"/>
  <c r="L139" i="10" s="1"/>
  <c r="M139" i="10" s="1"/>
  <c r="L140" i="10" a="1"/>
  <c r="L140" i="10" s="1"/>
  <c r="M140" i="10" s="1"/>
  <c r="L141" i="10" a="1"/>
  <c r="L141" i="10" s="1"/>
  <c r="M141" i="10" s="1"/>
  <c r="L142" i="10" a="1"/>
  <c r="L142" i="10" s="1"/>
  <c r="M142" i="10" s="1"/>
  <c r="L143" i="10" a="1"/>
  <c r="L143" i="10" s="1"/>
  <c r="M143" i="10" s="1"/>
  <c r="L144" i="10" a="1"/>
  <c r="L144" i="10" s="1"/>
  <c r="M144" i="10" s="1"/>
  <c r="L145" i="10" a="1"/>
  <c r="L145" i="10" s="1"/>
  <c r="M145" i="10" s="1"/>
  <c r="L146" i="10" a="1"/>
  <c r="L146" i="10" s="1"/>
  <c r="M146" i="10" s="1"/>
  <c r="L147" i="10" a="1"/>
  <c r="L147" i="10" s="1"/>
  <c r="M147" i="10" s="1"/>
  <c r="L148" i="10" a="1"/>
  <c r="L148" i="10" s="1"/>
  <c r="M148" i="10" s="1"/>
  <c r="L149" i="10" a="1"/>
  <c r="L149" i="10" s="1"/>
  <c r="M149" i="10" s="1"/>
  <c r="L150" i="10" a="1"/>
  <c r="L150" i="10" s="1"/>
  <c r="M150" i="10" s="1"/>
  <c r="L151" i="10" a="1"/>
  <c r="L151" i="10" s="1"/>
  <c r="M151" i="10" s="1"/>
  <c r="L152" i="10" a="1"/>
  <c r="L152" i="10" s="1"/>
  <c r="M152" i="10" s="1"/>
  <c r="L153" i="10" a="1"/>
  <c r="L153" i="10" s="1"/>
  <c r="M153" i="10" s="1"/>
  <c r="L154" i="10" a="1"/>
  <c r="L154" i="10" s="1"/>
  <c r="M154" i="10" s="1"/>
  <c r="L155" i="10" a="1"/>
  <c r="L155" i="10" s="1"/>
  <c r="M155" i="10" s="1"/>
  <c r="L156" i="10" a="1"/>
  <c r="L156" i="10" s="1"/>
  <c r="M156" i="10" s="1"/>
  <c r="L157" i="10" a="1"/>
  <c r="L157" i="10" s="1"/>
  <c r="M157" i="10" s="1"/>
  <c r="L158" i="10" a="1"/>
  <c r="L158" i="10" s="1"/>
  <c r="M158" i="10" s="1"/>
  <c r="L159" i="10" a="1"/>
  <c r="L159" i="10" s="1"/>
  <c r="M159" i="10" s="1"/>
  <c r="L160" i="10" a="1"/>
  <c r="L160" i="10" s="1"/>
  <c r="M160" i="10" s="1"/>
  <c r="L161" i="10" a="1"/>
  <c r="L161" i="10" s="1"/>
  <c r="M161" i="10" s="1"/>
  <c r="L162" i="10" a="1"/>
  <c r="L162" i="10" s="1"/>
  <c r="M162" i="10" s="1"/>
  <c r="L163" i="10" a="1"/>
  <c r="L163" i="10" s="1"/>
  <c r="M163" i="10" s="1"/>
  <c r="L164" i="10" a="1"/>
  <c r="L164" i="10" s="1"/>
  <c r="M164" i="10" s="1"/>
  <c r="L165" i="10" a="1"/>
  <c r="L165" i="10" s="1"/>
  <c r="M165" i="10" s="1"/>
  <c r="L166" i="10" a="1"/>
  <c r="L166" i="10" s="1"/>
  <c r="M166" i="10" s="1"/>
  <c r="L167" i="10" a="1"/>
  <c r="L167" i="10" s="1"/>
  <c r="M167" i="10" s="1"/>
  <c r="L168" i="10" a="1"/>
  <c r="L168" i="10" s="1"/>
  <c r="M168" i="10" s="1"/>
  <c r="L169" i="10" a="1"/>
  <c r="L169" i="10" s="1"/>
  <c r="M169" i="10" s="1"/>
  <c r="L170" i="10" a="1"/>
  <c r="L170" i="10" s="1"/>
  <c r="M170" i="10" s="1"/>
  <c r="L171" i="10" a="1"/>
  <c r="L171" i="10" s="1"/>
  <c r="M171" i="10" s="1"/>
  <c r="L172" i="10" a="1"/>
  <c r="L172" i="10" s="1"/>
  <c r="M172" i="10" s="1"/>
  <c r="L173" i="10" a="1"/>
  <c r="L173" i="10" s="1"/>
  <c r="M173" i="10" s="1"/>
  <c r="L174" i="10" a="1"/>
  <c r="L174" i="10" s="1"/>
  <c r="M174" i="10" s="1"/>
  <c r="L175" i="10" a="1"/>
  <c r="L175" i="10" s="1"/>
  <c r="M175" i="10" s="1"/>
  <c r="L176" i="10" a="1"/>
  <c r="L176" i="10" s="1"/>
  <c r="M176" i="10" s="1"/>
  <c r="L177" i="10" a="1"/>
  <c r="L177" i="10" s="1"/>
  <c r="M177" i="10" s="1"/>
  <c r="L178" i="10" a="1"/>
  <c r="L178" i="10" s="1"/>
  <c r="M178" i="10" s="1"/>
  <c r="L179" i="10" a="1"/>
  <c r="L179" i="10" s="1"/>
  <c r="M179" i="10" s="1"/>
  <c r="L180" i="10" a="1"/>
  <c r="L180" i="10" s="1"/>
  <c r="M180" i="10" s="1"/>
  <c r="L181" i="10" a="1"/>
  <c r="L181" i="10" s="1"/>
  <c r="M181" i="10" s="1"/>
  <c r="L182" i="10" a="1"/>
  <c r="L182" i="10" s="1"/>
  <c r="M182" i="10" s="1"/>
  <c r="L183" i="10" a="1"/>
  <c r="L183" i="10" s="1"/>
  <c r="M183" i="10" s="1"/>
  <c r="L184" i="10" a="1"/>
  <c r="L184" i="10" s="1"/>
  <c r="M184" i="10" s="1"/>
  <c r="L185" i="10" a="1"/>
  <c r="L185" i="10" s="1"/>
  <c r="M185" i="10" s="1"/>
  <c r="L186" i="10" a="1"/>
  <c r="L186" i="10" s="1"/>
  <c r="M186" i="10" s="1"/>
  <c r="L187" i="10" a="1"/>
  <c r="L187" i="10" s="1"/>
  <c r="M187" i="10" s="1"/>
  <c r="L188" i="10" a="1"/>
  <c r="L188" i="10" s="1"/>
  <c r="M188" i="10" s="1"/>
  <c r="L189" i="10" a="1"/>
  <c r="L189" i="10" s="1"/>
  <c r="M189" i="10" s="1"/>
  <c r="L190" i="10" a="1"/>
  <c r="L190" i="10" s="1"/>
  <c r="M190" i="10" s="1"/>
  <c r="L191" i="10" a="1"/>
  <c r="L191" i="10" s="1"/>
  <c r="M191" i="10" s="1"/>
  <c r="L192" i="10" a="1"/>
  <c r="L192" i="10" s="1"/>
  <c r="M192" i="10" s="1"/>
  <c r="L193" i="10" a="1"/>
  <c r="L193" i="10" s="1"/>
  <c r="M193" i="10" s="1"/>
  <c r="L194" i="10" a="1"/>
  <c r="L194" i="10" s="1"/>
  <c r="M194" i="10" s="1"/>
  <c r="L195" i="10" a="1"/>
  <c r="L195" i="10" s="1"/>
  <c r="M195" i="10" s="1"/>
  <c r="L196" i="10" a="1"/>
  <c r="L196" i="10" s="1"/>
  <c r="M196" i="10" s="1"/>
  <c r="L197" i="10" a="1"/>
  <c r="L197" i="10" s="1"/>
  <c r="M197" i="10" s="1"/>
  <c r="L198" i="10" a="1"/>
  <c r="L198" i="10" s="1"/>
  <c r="M198" i="10" s="1"/>
  <c r="L199" i="10" a="1"/>
  <c r="L199" i="10" s="1"/>
  <c r="M199" i="10" s="1"/>
  <c r="L200" i="10" a="1"/>
  <c r="L200" i="10" s="1"/>
  <c r="M200" i="10" s="1"/>
  <c r="L201" i="10" a="1"/>
  <c r="L201" i="10" s="1"/>
  <c r="M201" i="10" s="1"/>
  <c r="L202" i="10" a="1"/>
  <c r="L202" i="10" s="1"/>
  <c r="M202" i="10" s="1"/>
  <c r="L203" i="10" a="1"/>
  <c r="L203" i="10" s="1"/>
  <c r="M203" i="10" s="1"/>
  <c r="L204" i="10" a="1"/>
  <c r="L204" i="10" s="1"/>
  <c r="M204" i="10" s="1"/>
  <c r="L205" i="10" a="1"/>
  <c r="L205" i="10" s="1"/>
  <c r="M205" i="10" s="1"/>
  <c r="L206" i="10" a="1"/>
  <c r="L206" i="10" s="1"/>
  <c r="M206" i="10" s="1"/>
  <c r="L207" i="10" a="1"/>
  <c r="L207" i="10" s="1"/>
  <c r="M207" i="10" s="1"/>
  <c r="L208" i="10" a="1"/>
  <c r="L208" i="10" s="1"/>
  <c r="M208" i="10" s="1"/>
  <c r="L209" i="10" a="1"/>
  <c r="L209" i="10" s="1"/>
  <c r="M209" i="10" s="1"/>
  <c r="L210" i="10" a="1"/>
  <c r="L210" i="10" s="1"/>
  <c r="M210" i="10" s="1"/>
  <c r="L211" i="10" a="1"/>
  <c r="L211" i="10" s="1"/>
  <c r="M211" i="10" s="1"/>
  <c r="L212" i="10" a="1"/>
  <c r="L212" i="10" s="1"/>
  <c r="M212" i="10" s="1"/>
  <c r="L213" i="10" a="1"/>
  <c r="L213" i="10" s="1"/>
  <c r="M213" i="10" s="1"/>
  <c r="L214" i="10" a="1"/>
  <c r="L214" i="10" s="1"/>
  <c r="M214" i="10" s="1"/>
  <c r="L215" i="10" a="1"/>
  <c r="L215" i="10" s="1"/>
  <c r="M215" i="10" s="1"/>
  <c r="L216" i="10" a="1"/>
  <c r="L216" i="10" s="1"/>
  <c r="M216" i="10" s="1"/>
  <c r="L217" i="10" a="1"/>
  <c r="L217" i="10" s="1"/>
  <c r="M217" i="10" s="1"/>
  <c r="L218" i="10" a="1"/>
  <c r="L218" i="10" s="1"/>
  <c r="M218" i="10" s="1"/>
  <c r="L219" i="10" a="1"/>
  <c r="L219" i="10" s="1"/>
  <c r="M219" i="10" s="1"/>
  <c r="L220" i="10" a="1"/>
  <c r="L220" i="10" s="1"/>
  <c r="M220" i="10" s="1"/>
  <c r="L221" i="10" a="1"/>
  <c r="L221" i="10" s="1"/>
  <c r="M221" i="10" s="1"/>
  <c r="L222" i="10" a="1"/>
  <c r="L222" i="10" s="1"/>
  <c r="M222" i="10" s="1"/>
  <c r="L223" i="10" a="1"/>
  <c r="L223" i="10" s="1"/>
  <c r="M223" i="10" s="1"/>
  <c r="L224" i="10" a="1"/>
  <c r="L224" i="10" s="1"/>
  <c r="M224" i="10" s="1"/>
  <c r="L225" i="10" a="1"/>
  <c r="L225" i="10" s="1"/>
  <c r="M225" i="10" s="1"/>
  <c r="L226" i="10" a="1"/>
  <c r="L226" i="10" s="1"/>
  <c r="M226" i="10" s="1"/>
  <c r="L227" i="10" a="1"/>
  <c r="L227" i="10" s="1"/>
  <c r="M227" i="10" s="1"/>
  <c r="L228" i="10" a="1"/>
  <c r="L228" i="10" s="1"/>
  <c r="M228" i="10" s="1"/>
  <c r="L229" i="10" a="1"/>
  <c r="L229" i="10" s="1"/>
  <c r="M229" i="10" s="1"/>
  <c r="L230" i="10" a="1"/>
  <c r="L230" i="10" s="1"/>
  <c r="M230" i="10" s="1"/>
  <c r="L231" i="10" a="1"/>
  <c r="L231" i="10" s="1"/>
  <c r="M231" i="10" s="1"/>
  <c r="L232" i="10" a="1"/>
  <c r="L232" i="10" s="1"/>
  <c r="M232" i="10" s="1"/>
  <c r="L233" i="10" a="1"/>
  <c r="L233" i="10" s="1"/>
  <c r="M233" i="10" s="1"/>
  <c r="L234" i="10" a="1"/>
  <c r="L234" i="10" s="1"/>
  <c r="M234" i="10" s="1"/>
  <c r="L235" i="10" a="1"/>
  <c r="L235" i="10" s="1"/>
  <c r="M235" i="10" s="1"/>
  <c r="L236" i="10" a="1"/>
  <c r="L236" i="10" s="1"/>
  <c r="M236" i="10" s="1"/>
  <c r="L237" i="10" a="1"/>
  <c r="L237" i="10" s="1"/>
  <c r="M237" i="10" s="1"/>
  <c r="L238" i="10" a="1"/>
  <c r="L238" i="10" s="1"/>
  <c r="M238" i="10" s="1"/>
  <c r="L239" i="10" a="1"/>
  <c r="L239" i="10" s="1"/>
  <c r="M239" i="10" s="1"/>
  <c r="L240" i="10" a="1"/>
  <c r="L240" i="10" s="1"/>
  <c r="M240" i="10" s="1"/>
  <c r="L241" i="10" a="1"/>
  <c r="L241" i="10" s="1"/>
  <c r="M241" i="10" s="1"/>
  <c r="L242" i="10" a="1"/>
  <c r="L242" i="10" s="1"/>
  <c r="M242" i="10" s="1"/>
  <c r="L243" i="10" a="1"/>
  <c r="L243" i="10" s="1"/>
  <c r="M243" i="10" s="1"/>
  <c r="L244" i="10" a="1"/>
  <c r="L244" i="10" s="1"/>
  <c r="M244" i="10" s="1"/>
  <c r="L245" i="10" a="1"/>
  <c r="L245" i="10" s="1"/>
  <c r="M245" i="10" s="1"/>
  <c r="L246" i="10" a="1"/>
  <c r="L246" i="10" s="1"/>
  <c r="M246" i="10" s="1"/>
  <c r="L247" i="10" a="1"/>
  <c r="L247" i="10" s="1"/>
  <c r="M247" i="10" s="1"/>
  <c r="L248" i="10" a="1"/>
  <c r="L248" i="10" s="1"/>
  <c r="M248" i="10" s="1"/>
  <c r="L249" i="10" a="1"/>
  <c r="L249" i="10" s="1"/>
  <c r="M249" i="10" s="1"/>
  <c r="L250" i="10" a="1"/>
  <c r="L250" i="10" s="1"/>
  <c r="M250" i="10" s="1"/>
  <c r="L251" i="10" a="1"/>
  <c r="L251" i="10" s="1"/>
  <c r="M251" i="10" s="1"/>
  <c r="L252" i="10" a="1"/>
  <c r="L252" i="10" s="1"/>
  <c r="M252" i="10" s="1"/>
  <c r="L253" i="10" a="1"/>
  <c r="L253" i="10" s="1"/>
  <c r="M253" i="10" s="1"/>
  <c r="L254" i="10" a="1"/>
  <c r="L254" i="10" s="1"/>
  <c r="M254" i="10" s="1"/>
  <c r="L255" i="10" a="1"/>
  <c r="L255" i="10" s="1"/>
  <c r="M255" i="10" s="1"/>
  <c r="L256" i="10" a="1"/>
  <c r="L256" i="10" s="1"/>
  <c r="M256" i="10" s="1"/>
  <c r="L5" i="10" a="1"/>
  <c r="L5" i="10" s="1"/>
  <c r="M5" i="10" s="1"/>
  <c r="K8" i="10"/>
  <c r="K24" i="10"/>
  <c r="K72" i="10"/>
  <c r="K88" i="10"/>
  <c r="K136" i="10"/>
  <c r="K152" i="10"/>
  <c r="J7" i="10"/>
  <c r="J10" i="10"/>
  <c r="J16" i="10"/>
  <c r="J18" i="10"/>
  <c r="J20" i="10"/>
  <c r="J26" i="10"/>
  <c r="J34" i="10"/>
  <c r="J36" i="10"/>
  <c r="J42" i="10"/>
  <c r="J50" i="10"/>
  <c r="J58" i="10"/>
  <c r="J64" i="10"/>
  <c r="J80" i="10"/>
  <c r="J84" i="10"/>
  <c r="J100" i="10"/>
  <c r="J106" i="10"/>
  <c r="J122" i="10"/>
  <c r="J128" i="10"/>
  <c r="J144" i="10"/>
  <c r="J148" i="10"/>
  <c r="J164" i="10"/>
  <c r="J170" i="10"/>
  <c r="J186" i="10"/>
  <c r="J192" i="10"/>
  <c r="J212" i="10"/>
  <c r="J234" i="10"/>
  <c r="J250" i="10"/>
  <c r="I6" i="10" a="1"/>
  <c r="I6" i="10" s="1"/>
  <c r="I7" i="10" a="1"/>
  <c r="I7" i="10" s="1"/>
  <c r="K7" i="10" s="1"/>
  <c r="I8" i="10" a="1"/>
  <c r="I8" i="10" s="1"/>
  <c r="J8" i="10" s="1"/>
  <c r="I9" i="10" a="1"/>
  <c r="I9" i="10" s="1"/>
  <c r="K9" i="10" s="1"/>
  <c r="I10" i="10" a="1"/>
  <c r="I10" i="10" s="1"/>
  <c r="K10" i="10" s="1"/>
  <c r="I11" i="10" a="1"/>
  <c r="I11" i="10" s="1"/>
  <c r="J11" i="10" s="1"/>
  <c r="I12" i="10" a="1"/>
  <c r="I12" i="10" s="1"/>
  <c r="K12" i="10" s="1"/>
  <c r="I13" i="10" a="1"/>
  <c r="I13" i="10" s="1"/>
  <c r="J13" i="10" s="1"/>
  <c r="I14" i="10" a="1"/>
  <c r="I14" i="10" s="1"/>
  <c r="I15" i="10" a="1"/>
  <c r="I15" i="10" s="1"/>
  <c r="K15" i="10" s="1"/>
  <c r="I16" i="10" a="1"/>
  <c r="I16" i="10" s="1"/>
  <c r="K16" i="10" s="1"/>
  <c r="I17" i="10" a="1"/>
  <c r="I17" i="10" s="1"/>
  <c r="K17" i="10" s="1"/>
  <c r="I18" i="10" a="1"/>
  <c r="I18" i="10" s="1"/>
  <c r="K18" i="10" s="1"/>
  <c r="I19" i="10" a="1"/>
  <c r="I19" i="10" s="1"/>
  <c r="J19" i="10" s="1"/>
  <c r="I20" i="10" a="1"/>
  <c r="I20" i="10" s="1"/>
  <c r="K20" i="10" s="1"/>
  <c r="I21" i="10" a="1"/>
  <c r="I21" i="10" s="1"/>
  <c r="J21" i="10" s="1"/>
  <c r="I22" i="10" a="1"/>
  <c r="I22" i="10" s="1"/>
  <c r="I23" i="10" a="1"/>
  <c r="I23" i="10" s="1"/>
  <c r="K23" i="10" s="1"/>
  <c r="I24" i="10" a="1"/>
  <c r="I24" i="10" s="1"/>
  <c r="J24" i="10" s="1"/>
  <c r="I25" i="10" a="1"/>
  <c r="I25" i="10" s="1"/>
  <c r="K25" i="10" s="1"/>
  <c r="I26" i="10" a="1"/>
  <c r="I26" i="10" s="1"/>
  <c r="K26" i="10" s="1"/>
  <c r="I27" i="10" a="1"/>
  <c r="I27" i="10" s="1"/>
  <c r="J27" i="10" s="1"/>
  <c r="I28" i="10" a="1"/>
  <c r="I28" i="10" s="1"/>
  <c r="K28" i="10" s="1"/>
  <c r="I29" i="10" a="1"/>
  <c r="I29" i="10" s="1"/>
  <c r="J29" i="10" s="1"/>
  <c r="I30" i="10" a="1"/>
  <c r="I30" i="10" s="1"/>
  <c r="I31" i="10" a="1"/>
  <c r="I31" i="10" s="1"/>
  <c r="K31" i="10" s="1"/>
  <c r="I32" i="10" a="1"/>
  <c r="I32" i="10" s="1"/>
  <c r="K32" i="10" s="1"/>
  <c r="I33" i="10" a="1"/>
  <c r="I33" i="10" s="1"/>
  <c r="K33" i="10" s="1"/>
  <c r="I34" i="10" a="1"/>
  <c r="I34" i="10" s="1"/>
  <c r="K34" i="10" s="1"/>
  <c r="I35" i="10" a="1"/>
  <c r="I35" i="10" s="1"/>
  <c r="J35" i="10" s="1"/>
  <c r="I36" i="10" a="1"/>
  <c r="I36" i="10" s="1"/>
  <c r="K36" i="10" s="1"/>
  <c r="I37" i="10" a="1"/>
  <c r="I37" i="10" s="1"/>
  <c r="J37" i="10" s="1"/>
  <c r="I38" i="10" a="1"/>
  <c r="I38" i="10" s="1"/>
  <c r="I39" i="10" a="1"/>
  <c r="I39" i="10" s="1"/>
  <c r="K39" i="10" s="1"/>
  <c r="I40" i="10" a="1"/>
  <c r="I40" i="10" s="1"/>
  <c r="K40" i="10" s="1"/>
  <c r="I41" i="10" a="1"/>
  <c r="I41" i="10" s="1"/>
  <c r="K41" i="10" s="1"/>
  <c r="I42" i="10" a="1"/>
  <c r="I42" i="10" s="1"/>
  <c r="K42" i="10" s="1"/>
  <c r="I43" i="10" a="1"/>
  <c r="I43" i="10" s="1"/>
  <c r="I44" i="10" a="1"/>
  <c r="I44" i="10" s="1"/>
  <c r="K44" i="10" s="1"/>
  <c r="I45" i="10" a="1"/>
  <c r="I45" i="10" s="1"/>
  <c r="J45" i="10" s="1"/>
  <c r="I46" i="10" a="1"/>
  <c r="I46" i="10" s="1"/>
  <c r="I47" i="10" a="1"/>
  <c r="I47" i="10" s="1"/>
  <c r="I48" i="10" a="1"/>
  <c r="I48" i="10" s="1"/>
  <c r="J48" i="10" s="1"/>
  <c r="I49" i="10" a="1"/>
  <c r="I49" i="10" s="1"/>
  <c r="K49" i="10" s="1"/>
  <c r="I50" i="10" a="1"/>
  <c r="I50" i="10" s="1"/>
  <c r="K50" i="10" s="1"/>
  <c r="I51" i="10" a="1"/>
  <c r="I51" i="10" s="1"/>
  <c r="I52" i="10" a="1"/>
  <c r="I52" i="10" s="1"/>
  <c r="K52" i="10" s="1"/>
  <c r="I53" i="10" a="1"/>
  <c r="I53" i="10" s="1"/>
  <c r="J53" i="10" s="1"/>
  <c r="I54" i="10" a="1"/>
  <c r="I54" i="10" s="1"/>
  <c r="I55" i="10" a="1"/>
  <c r="I55" i="10" s="1"/>
  <c r="I56" i="10" a="1"/>
  <c r="I56" i="10" s="1"/>
  <c r="K56" i="10" s="1"/>
  <c r="I57" i="10" a="1"/>
  <c r="I57" i="10" s="1"/>
  <c r="K57" i="10" s="1"/>
  <c r="I58" i="10" a="1"/>
  <c r="I58" i="10" s="1"/>
  <c r="K58" i="10" s="1"/>
  <c r="I59" i="10" a="1"/>
  <c r="I59" i="10" s="1"/>
  <c r="I60" i="10" a="1"/>
  <c r="I60" i="10" s="1"/>
  <c r="K60" i="10" s="1"/>
  <c r="I61" i="10" a="1"/>
  <c r="I61" i="10" s="1"/>
  <c r="J61" i="10" s="1"/>
  <c r="I62" i="10" a="1"/>
  <c r="I62" i="10" s="1"/>
  <c r="I63" i="10" a="1"/>
  <c r="I63" i="10" s="1"/>
  <c r="I64" i="10" a="1"/>
  <c r="I64" i="10" s="1"/>
  <c r="K64" i="10" s="1"/>
  <c r="I65" i="10" a="1"/>
  <c r="I65" i="10" s="1"/>
  <c r="I66" i="10" a="1"/>
  <c r="I66" i="10" s="1"/>
  <c r="K66" i="10" s="1"/>
  <c r="I67" i="10" a="1"/>
  <c r="I67" i="10" s="1"/>
  <c r="I68" i="10" a="1"/>
  <c r="I68" i="10" s="1"/>
  <c r="K68" i="10" s="1"/>
  <c r="I69" i="10" a="1"/>
  <c r="I69" i="10" s="1"/>
  <c r="I70" i="10" a="1"/>
  <c r="I70" i="10" s="1"/>
  <c r="I71" i="10" a="1"/>
  <c r="I71" i="10" s="1"/>
  <c r="I72" i="10" a="1"/>
  <c r="I72" i="10" s="1"/>
  <c r="J72" i="10" s="1"/>
  <c r="I73" i="10" a="1"/>
  <c r="I73" i="10" s="1"/>
  <c r="I74" i="10" a="1"/>
  <c r="I74" i="10" s="1"/>
  <c r="K74" i="10" s="1"/>
  <c r="I75" i="10" a="1"/>
  <c r="I75" i="10" s="1"/>
  <c r="I76" i="10" a="1"/>
  <c r="I76" i="10" s="1"/>
  <c r="K76" i="10" s="1"/>
  <c r="I77" i="10" a="1"/>
  <c r="I77" i="10" s="1"/>
  <c r="I78" i="10" a="1"/>
  <c r="I78" i="10" s="1"/>
  <c r="I79" i="10" a="1"/>
  <c r="I79" i="10" s="1"/>
  <c r="I80" i="10" a="1"/>
  <c r="I80" i="10" s="1"/>
  <c r="K80" i="10" s="1"/>
  <c r="I81" i="10" a="1"/>
  <c r="I81" i="10" s="1"/>
  <c r="I82" i="10" a="1"/>
  <c r="I82" i="10" s="1"/>
  <c r="K82" i="10" s="1"/>
  <c r="I83" i="10" a="1"/>
  <c r="I83" i="10" s="1"/>
  <c r="I84" i="10" a="1"/>
  <c r="I84" i="10" s="1"/>
  <c r="K84" i="10" s="1"/>
  <c r="I85" i="10" a="1"/>
  <c r="I85" i="10" s="1"/>
  <c r="I86" i="10" a="1"/>
  <c r="I86" i="10" s="1"/>
  <c r="I87" i="10" a="1"/>
  <c r="I87" i="10" s="1"/>
  <c r="I88" i="10" a="1"/>
  <c r="I88" i="10" s="1"/>
  <c r="J88" i="10" s="1"/>
  <c r="I89" i="10" a="1"/>
  <c r="I89" i="10" s="1"/>
  <c r="I90" i="10" a="1"/>
  <c r="I90" i="10" s="1"/>
  <c r="K90" i="10" s="1"/>
  <c r="I91" i="10" a="1"/>
  <c r="I91" i="10" s="1"/>
  <c r="I92" i="10" a="1"/>
  <c r="I92" i="10" s="1"/>
  <c r="K92" i="10" s="1"/>
  <c r="I93" i="10" a="1"/>
  <c r="I93" i="10" s="1"/>
  <c r="I94" i="10" a="1"/>
  <c r="I94" i="10" s="1"/>
  <c r="I95" i="10" a="1"/>
  <c r="I95" i="10" s="1"/>
  <c r="I96" i="10" a="1"/>
  <c r="I96" i="10" s="1"/>
  <c r="K96" i="10" s="1"/>
  <c r="I97" i="10" a="1"/>
  <c r="I97" i="10" s="1"/>
  <c r="I98" i="10" a="1"/>
  <c r="I98" i="10" s="1"/>
  <c r="K98" i="10" s="1"/>
  <c r="I99" i="10" a="1"/>
  <c r="I99" i="10" s="1"/>
  <c r="I100" i="10" a="1"/>
  <c r="I100" i="10" s="1"/>
  <c r="K100" i="10" s="1"/>
  <c r="I101" i="10" a="1"/>
  <c r="I101" i="10" s="1"/>
  <c r="I102" i="10" a="1"/>
  <c r="I102" i="10" s="1"/>
  <c r="I103" i="10" a="1"/>
  <c r="I103" i="10" s="1"/>
  <c r="I104" i="10" a="1"/>
  <c r="I104" i="10" s="1"/>
  <c r="K104" i="10" s="1"/>
  <c r="I105" i="10" a="1"/>
  <c r="I105" i="10" s="1"/>
  <c r="I106" i="10" a="1"/>
  <c r="I106" i="10" s="1"/>
  <c r="K106" i="10" s="1"/>
  <c r="I107" i="10" a="1"/>
  <c r="I107" i="10" s="1"/>
  <c r="I108" i="10" a="1"/>
  <c r="I108" i="10" s="1"/>
  <c r="K108" i="10" s="1"/>
  <c r="I109" i="10" a="1"/>
  <c r="I109" i="10" s="1"/>
  <c r="I110" i="10" a="1"/>
  <c r="I110" i="10" s="1"/>
  <c r="I111" i="10" a="1"/>
  <c r="I111" i="10" s="1"/>
  <c r="I112" i="10" a="1"/>
  <c r="I112" i="10" s="1"/>
  <c r="J112" i="10" s="1"/>
  <c r="I113" i="10" a="1"/>
  <c r="I113" i="10" s="1"/>
  <c r="I114" i="10" a="1"/>
  <c r="I114" i="10" s="1"/>
  <c r="K114" i="10" s="1"/>
  <c r="I115" i="10" a="1"/>
  <c r="I115" i="10" s="1"/>
  <c r="I116" i="10" a="1"/>
  <c r="I116" i="10" s="1"/>
  <c r="K116" i="10" s="1"/>
  <c r="I117" i="10" a="1"/>
  <c r="I117" i="10" s="1"/>
  <c r="I118" i="10" a="1"/>
  <c r="I118" i="10" s="1"/>
  <c r="I119" i="10" a="1"/>
  <c r="I119" i="10" s="1"/>
  <c r="I120" i="10" a="1"/>
  <c r="I120" i="10" s="1"/>
  <c r="K120" i="10" s="1"/>
  <c r="I121" i="10" a="1"/>
  <c r="I121" i="10" s="1"/>
  <c r="I122" i="10" a="1"/>
  <c r="I122" i="10" s="1"/>
  <c r="K122" i="10" s="1"/>
  <c r="I123" i="10" a="1"/>
  <c r="I123" i="10" s="1"/>
  <c r="I124" i="10" a="1"/>
  <c r="I124" i="10" s="1"/>
  <c r="K124" i="10" s="1"/>
  <c r="I125" i="10" a="1"/>
  <c r="I125" i="10" s="1"/>
  <c r="I126" i="10" a="1"/>
  <c r="I126" i="10" s="1"/>
  <c r="I127" i="10" a="1"/>
  <c r="I127" i="10" s="1"/>
  <c r="I128" i="10" a="1"/>
  <c r="I128" i="10" s="1"/>
  <c r="K128" i="10" s="1"/>
  <c r="I129" i="10" a="1"/>
  <c r="I129" i="10" s="1"/>
  <c r="I130" i="10" a="1"/>
  <c r="I130" i="10" s="1"/>
  <c r="K130" i="10" s="1"/>
  <c r="I131" i="10" a="1"/>
  <c r="I131" i="10" s="1"/>
  <c r="I132" i="10" a="1"/>
  <c r="I132" i="10" s="1"/>
  <c r="K132" i="10" s="1"/>
  <c r="I133" i="10" a="1"/>
  <c r="I133" i="10" s="1"/>
  <c r="I134" i="10" a="1"/>
  <c r="I134" i="10" s="1"/>
  <c r="I135" i="10" a="1"/>
  <c r="I135" i="10" s="1"/>
  <c r="I136" i="10" a="1"/>
  <c r="I136" i="10" s="1"/>
  <c r="J136" i="10" s="1"/>
  <c r="I137" i="10" a="1"/>
  <c r="I137" i="10" s="1"/>
  <c r="I138" i="10" a="1"/>
  <c r="I138" i="10" s="1"/>
  <c r="K138" i="10" s="1"/>
  <c r="I139" i="10" a="1"/>
  <c r="I139" i="10" s="1"/>
  <c r="I140" i="10" a="1"/>
  <c r="I140" i="10" s="1"/>
  <c r="K140" i="10" s="1"/>
  <c r="I141" i="10" a="1"/>
  <c r="I141" i="10" s="1"/>
  <c r="I142" i="10" a="1"/>
  <c r="I142" i="10" s="1"/>
  <c r="I143" i="10" a="1"/>
  <c r="I143" i="10" s="1"/>
  <c r="I144" i="10" a="1"/>
  <c r="I144" i="10" s="1"/>
  <c r="K144" i="10" s="1"/>
  <c r="I145" i="10" a="1"/>
  <c r="I145" i="10" s="1"/>
  <c r="I146" i="10" a="1"/>
  <c r="I146" i="10" s="1"/>
  <c r="K146" i="10" s="1"/>
  <c r="I147" i="10" a="1"/>
  <c r="I147" i="10" s="1"/>
  <c r="I148" i="10" a="1"/>
  <c r="I148" i="10" s="1"/>
  <c r="K148" i="10" s="1"/>
  <c r="I149" i="10" a="1"/>
  <c r="I149" i="10" s="1"/>
  <c r="I150" i="10" a="1"/>
  <c r="I150" i="10" s="1"/>
  <c r="I151" i="10" a="1"/>
  <c r="I151" i="10" s="1"/>
  <c r="I152" i="10" a="1"/>
  <c r="I152" i="10" s="1"/>
  <c r="J152" i="10" s="1"/>
  <c r="I153" i="10" a="1"/>
  <c r="I153" i="10" s="1"/>
  <c r="I154" i="10" a="1"/>
  <c r="I154" i="10" s="1"/>
  <c r="K154" i="10" s="1"/>
  <c r="I155" i="10" a="1"/>
  <c r="I155" i="10" s="1"/>
  <c r="I156" i="10" a="1"/>
  <c r="I156" i="10" s="1"/>
  <c r="K156" i="10" s="1"/>
  <c r="I157" i="10" a="1"/>
  <c r="I157" i="10" s="1"/>
  <c r="I158" i="10" a="1"/>
  <c r="I158" i="10" s="1"/>
  <c r="I159" i="10" a="1"/>
  <c r="I159" i="10" s="1"/>
  <c r="I160" i="10" a="1"/>
  <c r="I160" i="10" s="1"/>
  <c r="K160" i="10" s="1"/>
  <c r="I161" i="10" a="1"/>
  <c r="I161" i="10" s="1"/>
  <c r="I162" i="10" a="1"/>
  <c r="I162" i="10" s="1"/>
  <c r="K162" i="10" s="1"/>
  <c r="I163" i="10" a="1"/>
  <c r="I163" i="10" s="1"/>
  <c r="I164" i="10" a="1"/>
  <c r="I164" i="10" s="1"/>
  <c r="K164" i="10" s="1"/>
  <c r="I165" i="10" a="1"/>
  <c r="I165" i="10" s="1"/>
  <c r="I166" i="10" a="1"/>
  <c r="I166" i="10" s="1"/>
  <c r="I167" i="10" a="1"/>
  <c r="I167" i="10" s="1"/>
  <c r="I168" i="10" a="1"/>
  <c r="I168" i="10" s="1"/>
  <c r="K168" i="10" s="1"/>
  <c r="I169" i="10" a="1"/>
  <c r="I169" i="10" s="1"/>
  <c r="I170" i="10" a="1"/>
  <c r="I170" i="10" s="1"/>
  <c r="K170" i="10" s="1"/>
  <c r="I171" i="10" a="1"/>
  <c r="I171" i="10" s="1"/>
  <c r="I172" i="10" a="1"/>
  <c r="I172" i="10" s="1"/>
  <c r="K172" i="10" s="1"/>
  <c r="I173" i="10" a="1"/>
  <c r="I173" i="10" s="1"/>
  <c r="I174" i="10" a="1"/>
  <c r="I174" i="10" s="1"/>
  <c r="I175" i="10" a="1"/>
  <c r="I175" i="10" s="1"/>
  <c r="I176" i="10" a="1"/>
  <c r="I176" i="10" s="1"/>
  <c r="J176" i="10" s="1"/>
  <c r="I177" i="10" a="1"/>
  <c r="I177" i="10" s="1"/>
  <c r="I178" i="10" a="1"/>
  <c r="I178" i="10" s="1"/>
  <c r="K178" i="10" s="1"/>
  <c r="I179" i="10" a="1"/>
  <c r="I179" i="10" s="1"/>
  <c r="I180" i="10" a="1"/>
  <c r="I180" i="10" s="1"/>
  <c r="K180" i="10" s="1"/>
  <c r="I181" i="10" a="1"/>
  <c r="I181" i="10" s="1"/>
  <c r="I182" i="10" a="1"/>
  <c r="I182" i="10" s="1"/>
  <c r="I183" i="10" a="1"/>
  <c r="I183" i="10" s="1"/>
  <c r="I184" i="10" a="1"/>
  <c r="I184" i="10" s="1"/>
  <c r="K184" i="10" s="1"/>
  <c r="I185" i="10" a="1"/>
  <c r="I185" i="10" s="1"/>
  <c r="I186" i="10" a="1"/>
  <c r="I186" i="10" s="1"/>
  <c r="K186" i="10" s="1"/>
  <c r="I187" i="10" a="1"/>
  <c r="I187" i="10" s="1"/>
  <c r="I188" i="10" a="1"/>
  <c r="I188" i="10" s="1"/>
  <c r="K188" i="10" s="1"/>
  <c r="I189" i="10" a="1"/>
  <c r="I189" i="10" s="1"/>
  <c r="I190" i="10" a="1"/>
  <c r="I190" i="10" s="1"/>
  <c r="I191" i="10" a="1"/>
  <c r="I191" i="10" s="1"/>
  <c r="I192" i="10" a="1"/>
  <c r="I192" i="10" s="1"/>
  <c r="K192" i="10" s="1"/>
  <c r="I193" i="10" a="1"/>
  <c r="I193" i="10" s="1"/>
  <c r="I194" i="10" a="1"/>
  <c r="I194" i="10" s="1"/>
  <c r="K194" i="10" s="1"/>
  <c r="I195" i="10" a="1"/>
  <c r="I195" i="10" s="1"/>
  <c r="I196" i="10" a="1"/>
  <c r="I196" i="10" s="1"/>
  <c r="K196" i="10" s="1"/>
  <c r="I197" i="10" a="1"/>
  <c r="I197" i="10" s="1"/>
  <c r="I198" i="10" a="1"/>
  <c r="I198" i="10" s="1"/>
  <c r="I199" i="10" a="1"/>
  <c r="I199" i="10" s="1"/>
  <c r="I200" i="10" a="1"/>
  <c r="I200" i="10" s="1"/>
  <c r="J200" i="10" s="1"/>
  <c r="I201" i="10" a="1"/>
  <c r="I201" i="10" s="1"/>
  <c r="I202" i="10" a="1"/>
  <c r="I202" i="10" s="1"/>
  <c r="K202" i="10" s="1"/>
  <c r="I203" i="10" a="1"/>
  <c r="I203" i="10" s="1"/>
  <c r="I204" i="10" a="1"/>
  <c r="I204" i="10" s="1"/>
  <c r="K204" i="10" s="1"/>
  <c r="I205" i="10" a="1"/>
  <c r="I205" i="10" s="1"/>
  <c r="I206" i="10" a="1"/>
  <c r="I206" i="10" s="1"/>
  <c r="I207" i="10" a="1"/>
  <c r="I207" i="10" s="1"/>
  <c r="I208" i="10" a="1"/>
  <c r="I208" i="10" s="1"/>
  <c r="J208" i="10" s="1"/>
  <c r="I209" i="10" a="1"/>
  <c r="I209" i="10" s="1"/>
  <c r="I210" i="10" a="1"/>
  <c r="I210" i="10" s="1"/>
  <c r="K210" i="10" s="1"/>
  <c r="I211" i="10" a="1"/>
  <c r="I211" i="10" s="1"/>
  <c r="I212" i="10" a="1"/>
  <c r="I212" i="10" s="1"/>
  <c r="K212" i="10" s="1"/>
  <c r="I213" i="10" a="1"/>
  <c r="I213" i="10" s="1"/>
  <c r="I214" i="10" a="1"/>
  <c r="I214" i="10" s="1"/>
  <c r="I215" i="10" a="1"/>
  <c r="I215" i="10" s="1"/>
  <c r="I216" i="10" a="1"/>
  <c r="I216" i="10" s="1"/>
  <c r="J216" i="10" s="1"/>
  <c r="I217" i="10" a="1"/>
  <c r="I217" i="10" s="1"/>
  <c r="I218" i="10" a="1"/>
  <c r="I218" i="10" s="1"/>
  <c r="K218" i="10" s="1"/>
  <c r="I219" i="10" a="1"/>
  <c r="I219" i="10" s="1"/>
  <c r="I220" i="10" a="1"/>
  <c r="I220" i="10" s="1"/>
  <c r="I221" i="10" a="1"/>
  <c r="I221" i="10" s="1"/>
  <c r="I222" i="10" a="1"/>
  <c r="I222" i="10" s="1"/>
  <c r="I223" i="10" a="1"/>
  <c r="I223" i="10" s="1"/>
  <c r="I224" i="10" a="1"/>
  <c r="I224" i="10" s="1"/>
  <c r="I225" i="10" a="1"/>
  <c r="I225" i="10" s="1"/>
  <c r="I226" i="10" a="1"/>
  <c r="I226" i="10" s="1"/>
  <c r="K226" i="10" s="1"/>
  <c r="I227" i="10" a="1"/>
  <c r="I227" i="10" s="1"/>
  <c r="I228" i="10" a="1"/>
  <c r="I228" i="10" s="1"/>
  <c r="I229" i="10" a="1"/>
  <c r="I229" i="10" s="1"/>
  <c r="I230" i="10" a="1"/>
  <c r="I230" i="10" s="1"/>
  <c r="I231" i="10" a="1"/>
  <c r="I231" i="10" s="1"/>
  <c r="I232" i="10" a="1"/>
  <c r="I232" i="10" s="1"/>
  <c r="I233" i="10" a="1"/>
  <c r="I233" i="10" s="1"/>
  <c r="I234" i="10" a="1"/>
  <c r="I234" i="10" s="1"/>
  <c r="K234" i="10" s="1"/>
  <c r="I235" i="10" a="1"/>
  <c r="I235" i="10" s="1"/>
  <c r="I236" i="10" a="1"/>
  <c r="I236" i="10" s="1"/>
  <c r="I237" i="10" a="1"/>
  <c r="I237" i="10" s="1"/>
  <c r="I238" i="10" a="1"/>
  <c r="I238" i="10" s="1"/>
  <c r="I239" i="10" a="1"/>
  <c r="I239" i="10" s="1"/>
  <c r="I240" i="10" a="1"/>
  <c r="I240" i="10" s="1"/>
  <c r="I241" i="10" a="1"/>
  <c r="I241" i="10" s="1"/>
  <c r="I242" i="10" a="1"/>
  <c r="I242" i="10" s="1"/>
  <c r="K242" i="10" s="1"/>
  <c r="I243" i="10" a="1"/>
  <c r="I243" i="10" s="1"/>
  <c r="I244" i="10" a="1"/>
  <c r="I244" i="10" s="1"/>
  <c r="I245" i="10" a="1"/>
  <c r="I245" i="10" s="1"/>
  <c r="I246" i="10" a="1"/>
  <c r="I246" i="10" s="1"/>
  <c r="I247" i="10" a="1"/>
  <c r="I247" i="10" s="1"/>
  <c r="I248" i="10" a="1"/>
  <c r="I248" i="10" s="1"/>
  <c r="I249" i="10" a="1"/>
  <c r="I249" i="10" s="1"/>
  <c r="I250" i="10" a="1"/>
  <c r="I250" i="10" s="1"/>
  <c r="K250" i="10" s="1"/>
  <c r="I251" i="10" a="1"/>
  <c r="I251" i="10" s="1"/>
  <c r="I252" i="10" a="1"/>
  <c r="I252" i="10" s="1"/>
  <c r="I253" i="10" a="1"/>
  <c r="I253" i="10" s="1"/>
  <c r="I254" i="10" a="1"/>
  <c r="I254" i="10" s="1"/>
  <c r="I255" i="10" a="1"/>
  <c r="I255" i="10" s="1"/>
  <c r="I256" i="10" a="1"/>
  <c r="I256" i="10" s="1"/>
  <c r="I5" i="10" a="1"/>
  <c r="I5" i="10" s="1"/>
  <c r="AD13" i="9"/>
  <c r="AC13" i="9"/>
  <c r="AB13" i="9"/>
  <c r="AA13" i="9"/>
  <c r="Z13" i="9"/>
  <c r="L510" i="9"/>
  <c r="K510" i="9"/>
  <c r="J510" i="9"/>
  <c r="I510" i="9"/>
  <c r="H510" i="9"/>
  <c r="L509" i="9"/>
  <c r="K509" i="9"/>
  <c r="J509" i="9"/>
  <c r="I509" i="9"/>
  <c r="H509" i="9"/>
  <c r="L508" i="9"/>
  <c r="K508" i="9"/>
  <c r="J508" i="9"/>
  <c r="I508" i="9"/>
  <c r="H508" i="9"/>
  <c r="L507" i="9"/>
  <c r="K507" i="9"/>
  <c r="J507" i="9"/>
  <c r="I507" i="9"/>
  <c r="H507" i="9"/>
  <c r="L506" i="9"/>
  <c r="K506" i="9"/>
  <c r="J506" i="9"/>
  <c r="I506" i="9"/>
  <c r="H506" i="9"/>
  <c r="L505" i="9"/>
  <c r="K505" i="9"/>
  <c r="J505" i="9"/>
  <c r="I505" i="9"/>
  <c r="H505" i="9"/>
  <c r="L504" i="9"/>
  <c r="K504" i="9"/>
  <c r="J504" i="9"/>
  <c r="I504" i="9"/>
  <c r="H504" i="9"/>
  <c r="L503" i="9"/>
  <c r="K503" i="9"/>
  <c r="J503" i="9"/>
  <c r="I503" i="9"/>
  <c r="H503" i="9"/>
  <c r="L502" i="9"/>
  <c r="K502" i="9"/>
  <c r="J502" i="9"/>
  <c r="I502" i="9"/>
  <c r="H502" i="9"/>
  <c r="L501" i="9"/>
  <c r="K501" i="9"/>
  <c r="J501" i="9"/>
  <c r="I501" i="9"/>
  <c r="H501" i="9"/>
  <c r="L500" i="9"/>
  <c r="K500" i="9"/>
  <c r="J500" i="9"/>
  <c r="I500" i="9"/>
  <c r="H500" i="9"/>
  <c r="L499" i="9"/>
  <c r="K499" i="9"/>
  <c r="J499" i="9"/>
  <c r="I499" i="9"/>
  <c r="H499" i="9"/>
  <c r="L498" i="9"/>
  <c r="K498" i="9"/>
  <c r="J498" i="9"/>
  <c r="I498" i="9"/>
  <c r="H498" i="9"/>
  <c r="L497" i="9"/>
  <c r="K497" i="9"/>
  <c r="J497" i="9"/>
  <c r="I497" i="9"/>
  <c r="H497" i="9"/>
  <c r="L496" i="9"/>
  <c r="K496" i="9"/>
  <c r="J496" i="9"/>
  <c r="I496" i="9"/>
  <c r="H496" i="9"/>
  <c r="L495" i="9"/>
  <c r="K495" i="9"/>
  <c r="J495" i="9"/>
  <c r="I495" i="9"/>
  <c r="H495" i="9"/>
  <c r="L494" i="9"/>
  <c r="K494" i="9"/>
  <c r="J494" i="9"/>
  <c r="I494" i="9"/>
  <c r="H494" i="9"/>
  <c r="L493" i="9"/>
  <c r="K493" i="9"/>
  <c r="J493" i="9"/>
  <c r="I493" i="9"/>
  <c r="H493" i="9"/>
  <c r="L492" i="9"/>
  <c r="K492" i="9"/>
  <c r="J492" i="9"/>
  <c r="I492" i="9"/>
  <c r="H492" i="9"/>
  <c r="L491" i="9"/>
  <c r="K491" i="9"/>
  <c r="J491" i="9"/>
  <c r="I491" i="9"/>
  <c r="H491" i="9"/>
  <c r="L490" i="9"/>
  <c r="K490" i="9"/>
  <c r="J490" i="9"/>
  <c r="I490" i="9"/>
  <c r="H490" i="9"/>
  <c r="L489" i="9"/>
  <c r="K489" i="9"/>
  <c r="J489" i="9"/>
  <c r="I489" i="9"/>
  <c r="H489" i="9"/>
  <c r="L488" i="9"/>
  <c r="K488" i="9"/>
  <c r="J488" i="9"/>
  <c r="I488" i="9"/>
  <c r="H488" i="9"/>
  <c r="L487" i="9"/>
  <c r="K487" i="9"/>
  <c r="J487" i="9"/>
  <c r="I487" i="9"/>
  <c r="H487" i="9"/>
  <c r="L486" i="9"/>
  <c r="K486" i="9"/>
  <c r="J486" i="9"/>
  <c r="I486" i="9"/>
  <c r="H486" i="9"/>
  <c r="L485" i="9"/>
  <c r="K485" i="9"/>
  <c r="J485" i="9"/>
  <c r="I485" i="9"/>
  <c r="H485" i="9"/>
  <c r="L484" i="9"/>
  <c r="K484" i="9"/>
  <c r="J484" i="9"/>
  <c r="I484" i="9"/>
  <c r="H484" i="9"/>
  <c r="L483" i="9"/>
  <c r="K483" i="9"/>
  <c r="J483" i="9"/>
  <c r="I483" i="9"/>
  <c r="H483" i="9"/>
  <c r="L482" i="9"/>
  <c r="K482" i="9"/>
  <c r="J482" i="9"/>
  <c r="I482" i="9"/>
  <c r="H482" i="9"/>
  <c r="L481" i="9"/>
  <c r="K481" i="9"/>
  <c r="J481" i="9"/>
  <c r="I481" i="9"/>
  <c r="H481" i="9"/>
  <c r="L480" i="9"/>
  <c r="K480" i="9"/>
  <c r="J480" i="9"/>
  <c r="I480" i="9"/>
  <c r="H480" i="9"/>
  <c r="L479" i="9"/>
  <c r="K479" i="9"/>
  <c r="J479" i="9"/>
  <c r="I479" i="9"/>
  <c r="H479" i="9"/>
  <c r="L478" i="9"/>
  <c r="K478" i="9"/>
  <c r="J478" i="9"/>
  <c r="I478" i="9"/>
  <c r="H478" i="9"/>
  <c r="L477" i="9"/>
  <c r="K477" i="9"/>
  <c r="J477" i="9"/>
  <c r="I477" i="9"/>
  <c r="H477" i="9"/>
  <c r="L476" i="9"/>
  <c r="K476" i="9"/>
  <c r="J476" i="9"/>
  <c r="I476" i="9"/>
  <c r="H476" i="9"/>
  <c r="L475" i="9"/>
  <c r="K475" i="9"/>
  <c r="J475" i="9"/>
  <c r="I475" i="9"/>
  <c r="H475" i="9"/>
  <c r="L474" i="9"/>
  <c r="K474" i="9"/>
  <c r="J474" i="9"/>
  <c r="I474" i="9"/>
  <c r="H474" i="9"/>
  <c r="L473" i="9"/>
  <c r="K473" i="9"/>
  <c r="J473" i="9"/>
  <c r="I473" i="9"/>
  <c r="H473" i="9"/>
  <c r="L472" i="9"/>
  <c r="K472" i="9"/>
  <c r="J472" i="9"/>
  <c r="I472" i="9"/>
  <c r="H472" i="9"/>
  <c r="L471" i="9"/>
  <c r="K471" i="9"/>
  <c r="J471" i="9"/>
  <c r="I471" i="9"/>
  <c r="H471" i="9"/>
  <c r="L470" i="9"/>
  <c r="K470" i="9"/>
  <c r="J470" i="9"/>
  <c r="I470" i="9"/>
  <c r="H470" i="9"/>
  <c r="L469" i="9"/>
  <c r="K469" i="9"/>
  <c r="J469" i="9"/>
  <c r="I469" i="9"/>
  <c r="H469" i="9"/>
  <c r="L468" i="9"/>
  <c r="K468" i="9"/>
  <c r="J468" i="9"/>
  <c r="I468" i="9"/>
  <c r="H468" i="9"/>
  <c r="L467" i="9"/>
  <c r="K467" i="9"/>
  <c r="J467" i="9"/>
  <c r="I467" i="9"/>
  <c r="H467" i="9"/>
  <c r="L466" i="9"/>
  <c r="K466" i="9"/>
  <c r="J466" i="9"/>
  <c r="I466" i="9"/>
  <c r="H466" i="9"/>
  <c r="L465" i="9"/>
  <c r="K465" i="9"/>
  <c r="J465" i="9"/>
  <c r="I465" i="9"/>
  <c r="H465" i="9"/>
  <c r="L464" i="9"/>
  <c r="K464" i="9"/>
  <c r="J464" i="9"/>
  <c r="I464" i="9"/>
  <c r="H464" i="9"/>
  <c r="L463" i="9"/>
  <c r="K463" i="9"/>
  <c r="J463" i="9"/>
  <c r="I463" i="9"/>
  <c r="H463" i="9"/>
  <c r="L462" i="9"/>
  <c r="K462" i="9"/>
  <c r="J462" i="9"/>
  <c r="I462" i="9"/>
  <c r="H462" i="9"/>
  <c r="L461" i="9"/>
  <c r="K461" i="9"/>
  <c r="J461" i="9"/>
  <c r="I461" i="9"/>
  <c r="H461" i="9"/>
  <c r="L460" i="9"/>
  <c r="K460" i="9"/>
  <c r="J460" i="9"/>
  <c r="I460" i="9"/>
  <c r="H460" i="9"/>
  <c r="L459" i="9"/>
  <c r="K459" i="9"/>
  <c r="J459" i="9"/>
  <c r="I459" i="9"/>
  <c r="H459" i="9"/>
  <c r="L458" i="9"/>
  <c r="K458" i="9"/>
  <c r="J458" i="9"/>
  <c r="I458" i="9"/>
  <c r="H458" i="9"/>
  <c r="L457" i="9"/>
  <c r="K457" i="9"/>
  <c r="J457" i="9"/>
  <c r="I457" i="9"/>
  <c r="H457" i="9"/>
  <c r="L456" i="9"/>
  <c r="K456" i="9"/>
  <c r="J456" i="9"/>
  <c r="I456" i="9"/>
  <c r="H456" i="9"/>
  <c r="L455" i="9"/>
  <c r="K455" i="9"/>
  <c r="J455" i="9"/>
  <c r="I455" i="9"/>
  <c r="H455" i="9"/>
  <c r="L454" i="9"/>
  <c r="K454" i="9"/>
  <c r="J454" i="9"/>
  <c r="I454" i="9"/>
  <c r="H454" i="9"/>
  <c r="L453" i="9"/>
  <c r="K453" i="9"/>
  <c r="J453" i="9"/>
  <c r="I453" i="9"/>
  <c r="H453" i="9"/>
  <c r="L452" i="9"/>
  <c r="K452" i="9"/>
  <c r="J452" i="9"/>
  <c r="I452" i="9"/>
  <c r="H452" i="9"/>
  <c r="L451" i="9"/>
  <c r="K451" i="9"/>
  <c r="J451" i="9"/>
  <c r="I451" i="9"/>
  <c r="H451" i="9"/>
  <c r="L450" i="9"/>
  <c r="K450" i="9"/>
  <c r="J450" i="9"/>
  <c r="I450" i="9"/>
  <c r="H450" i="9"/>
  <c r="L449" i="9"/>
  <c r="K449" i="9"/>
  <c r="J449" i="9"/>
  <c r="I449" i="9"/>
  <c r="H449" i="9"/>
  <c r="L448" i="9"/>
  <c r="K448" i="9"/>
  <c r="J448" i="9"/>
  <c r="I448" i="9"/>
  <c r="H448" i="9"/>
  <c r="L447" i="9"/>
  <c r="K447" i="9"/>
  <c r="J447" i="9"/>
  <c r="I447" i="9"/>
  <c r="H447" i="9"/>
  <c r="L446" i="9"/>
  <c r="K446" i="9"/>
  <c r="J446" i="9"/>
  <c r="I446" i="9"/>
  <c r="H446" i="9"/>
  <c r="L445" i="9"/>
  <c r="K445" i="9"/>
  <c r="J445" i="9"/>
  <c r="I445" i="9"/>
  <c r="H445" i="9"/>
  <c r="L444" i="9"/>
  <c r="K444" i="9"/>
  <c r="J444" i="9"/>
  <c r="I444" i="9"/>
  <c r="H444" i="9"/>
  <c r="L443" i="9"/>
  <c r="K443" i="9"/>
  <c r="J443" i="9"/>
  <c r="I443" i="9"/>
  <c r="H443" i="9"/>
  <c r="L442" i="9"/>
  <c r="K442" i="9"/>
  <c r="J442" i="9"/>
  <c r="I442" i="9"/>
  <c r="H442" i="9"/>
  <c r="L441" i="9"/>
  <c r="K441" i="9"/>
  <c r="J441" i="9"/>
  <c r="I441" i="9"/>
  <c r="H441" i="9"/>
  <c r="L440" i="9"/>
  <c r="K440" i="9"/>
  <c r="J440" i="9"/>
  <c r="I440" i="9"/>
  <c r="H440" i="9"/>
  <c r="L439" i="9"/>
  <c r="K439" i="9"/>
  <c r="J439" i="9"/>
  <c r="I439" i="9"/>
  <c r="H439" i="9"/>
  <c r="L438" i="9"/>
  <c r="K438" i="9"/>
  <c r="J438" i="9"/>
  <c r="I438" i="9"/>
  <c r="H438" i="9"/>
  <c r="L437" i="9"/>
  <c r="K437" i="9"/>
  <c r="J437" i="9"/>
  <c r="I437" i="9"/>
  <c r="H437" i="9"/>
  <c r="L436" i="9"/>
  <c r="K436" i="9"/>
  <c r="J436" i="9"/>
  <c r="I436" i="9"/>
  <c r="H436" i="9"/>
  <c r="L435" i="9"/>
  <c r="K435" i="9"/>
  <c r="J435" i="9"/>
  <c r="I435" i="9"/>
  <c r="H435" i="9"/>
  <c r="L434" i="9"/>
  <c r="K434" i="9"/>
  <c r="J434" i="9"/>
  <c r="I434" i="9"/>
  <c r="H434" i="9"/>
  <c r="L433" i="9"/>
  <c r="K433" i="9"/>
  <c r="J433" i="9"/>
  <c r="I433" i="9"/>
  <c r="H433" i="9"/>
  <c r="L432" i="9"/>
  <c r="K432" i="9"/>
  <c r="J432" i="9"/>
  <c r="I432" i="9"/>
  <c r="H432" i="9"/>
  <c r="L431" i="9"/>
  <c r="K431" i="9"/>
  <c r="J431" i="9"/>
  <c r="I431" i="9"/>
  <c r="H431" i="9"/>
  <c r="L430" i="9"/>
  <c r="K430" i="9"/>
  <c r="J430" i="9"/>
  <c r="I430" i="9"/>
  <c r="H430" i="9"/>
  <c r="L429" i="9"/>
  <c r="K429" i="9"/>
  <c r="J429" i="9"/>
  <c r="I429" i="9"/>
  <c r="H429" i="9"/>
  <c r="L428" i="9"/>
  <c r="K428" i="9"/>
  <c r="J428" i="9"/>
  <c r="I428" i="9"/>
  <c r="H428" i="9"/>
  <c r="L427" i="9"/>
  <c r="K427" i="9"/>
  <c r="J427" i="9"/>
  <c r="I427" i="9"/>
  <c r="H427" i="9"/>
  <c r="L426" i="9"/>
  <c r="K426" i="9"/>
  <c r="J426" i="9"/>
  <c r="I426" i="9"/>
  <c r="H426" i="9"/>
  <c r="L425" i="9"/>
  <c r="K425" i="9"/>
  <c r="J425" i="9"/>
  <c r="I425" i="9"/>
  <c r="H425" i="9"/>
  <c r="L424" i="9"/>
  <c r="K424" i="9"/>
  <c r="J424" i="9"/>
  <c r="I424" i="9"/>
  <c r="H424" i="9"/>
  <c r="L423" i="9"/>
  <c r="K423" i="9"/>
  <c r="J423" i="9"/>
  <c r="I423" i="9"/>
  <c r="H423" i="9"/>
  <c r="L422" i="9"/>
  <c r="K422" i="9"/>
  <c r="J422" i="9"/>
  <c r="I422" i="9"/>
  <c r="H422" i="9"/>
  <c r="L421" i="9"/>
  <c r="K421" i="9"/>
  <c r="J421" i="9"/>
  <c r="I421" i="9"/>
  <c r="H421" i="9"/>
  <c r="L420" i="9"/>
  <c r="K420" i="9"/>
  <c r="J420" i="9"/>
  <c r="I420" i="9"/>
  <c r="H420" i="9"/>
  <c r="L419" i="9"/>
  <c r="K419" i="9"/>
  <c r="J419" i="9"/>
  <c r="I419" i="9"/>
  <c r="H419" i="9"/>
  <c r="L418" i="9"/>
  <c r="K418" i="9"/>
  <c r="J418" i="9"/>
  <c r="I418" i="9"/>
  <c r="H418" i="9"/>
  <c r="L417" i="9"/>
  <c r="K417" i="9"/>
  <c r="J417" i="9"/>
  <c r="I417" i="9"/>
  <c r="H417" i="9"/>
  <c r="L416" i="9"/>
  <c r="K416" i="9"/>
  <c r="J416" i="9"/>
  <c r="I416" i="9"/>
  <c r="H416" i="9"/>
  <c r="L415" i="9"/>
  <c r="K415" i="9"/>
  <c r="J415" i="9"/>
  <c r="I415" i="9"/>
  <c r="H415" i="9"/>
  <c r="L414" i="9"/>
  <c r="K414" i="9"/>
  <c r="J414" i="9"/>
  <c r="I414" i="9"/>
  <c r="H414" i="9"/>
  <c r="L413" i="9"/>
  <c r="K413" i="9"/>
  <c r="J413" i="9"/>
  <c r="I413" i="9"/>
  <c r="H413" i="9"/>
  <c r="L412" i="9"/>
  <c r="K412" i="9"/>
  <c r="J412" i="9"/>
  <c r="I412" i="9"/>
  <c r="H412" i="9"/>
  <c r="L411" i="9"/>
  <c r="K411" i="9"/>
  <c r="J411" i="9"/>
  <c r="I411" i="9"/>
  <c r="H411" i="9"/>
  <c r="L410" i="9"/>
  <c r="K410" i="9"/>
  <c r="J410" i="9"/>
  <c r="I410" i="9"/>
  <c r="H410" i="9"/>
  <c r="L409" i="9"/>
  <c r="K409" i="9"/>
  <c r="J409" i="9"/>
  <c r="I409" i="9"/>
  <c r="H409" i="9"/>
  <c r="L408" i="9"/>
  <c r="K408" i="9"/>
  <c r="J408" i="9"/>
  <c r="I408" i="9"/>
  <c r="H408" i="9"/>
  <c r="L407" i="9"/>
  <c r="K407" i="9"/>
  <c r="J407" i="9"/>
  <c r="I407" i="9"/>
  <c r="H407" i="9"/>
  <c r="L406" i="9"/>
  <c r="K406" i="9"/>
  <c r="J406" i="9"/>
  <c r="I406" i="9"/>
  <c r="H406" i="9"/>
  <c r="L405" i="9"/>
  <c r="K405" i="9"/>
  <c r="J405" i="9"/>
  <c r="I405" i="9"/>
  <c r="H405" i="9"/>
  <c r="L404" i="9"/>
  <c r="K404" i="9"/>
  <c r="J404" i="9"/>
  <c r="I404" i="9"/>
  <c r="H404" i="9"/>
  <c r="L403" i="9"/>
  <c r="K403" i="9"/>
  <c r="J403" i="9"/>
  <c r="I403" i="9"/>
  <c r="H403" i="9"/>
  <c r="L402" i="9"/>
  <c r="K402" i="9"/>
  <c r="J402" i="9"/>
  <c r="I402" i="9"/>
  <c r="H402" i="9"/>
  <c r="L401" i="9"/>
  <c r="K401" i="9"/>
  <c r="J401" i="9"/>
  <c r="I401" i="9"/>
  <c r="H401" i="9"/>
  <c r="L400" i="9"/>
  <c r="K400" i="9"/>
  <c r="J400" i="9"/>
  <c r="I400" i="9"/>
  <c r="H400" i="9"/>
  <c r="L399" i="9"/>
  <c r="K399" i="9"/>
  <c r="J399" i="9"/>
  <c r="I399" i="9"/>
  <c r="H399" i="9"/>
  <c r="L398" i="9"/>
  <c r="K398" i="9"/>
  <c r="J398" i="9"/>
  <c r="I398" i="9"/>
  <c r="H398" i="9"/>
  <c r="L397" i="9"/>
  <c r="K397" i="9"/>
  <c r="J397" i="9"/>
  <c r="I397" i="9"/>
  <c r="H397" i="9"/>
  <c r="L396" i="9"/>
  <c r="K396" i="9"/>
  <c r="J396" i="9"/>
  <c r="I396" i="9"/>
  <c r="H396" i="9"/>
  <c r="L395" i="9"/>
  <c r="K395" i="9"/>
  <c r="J395" i="9"/>
  <c r="I395" i="9"/>
  <c r="H395" i="9"/>
  <c r="L394" i="9"/>
  <c r="K394" i="9"/>
  <c r="J394" i="9"/>
  <c r="I394" i="9"/>
  <c r="H394" i="9"/>
  <c r="L393" i="9"/>
  <c r="K393" i="9"/>
  <c r="J393" i="9"/>
  <c r="I393" i="9"/>
  <c r="H393" i="9"/>
  <c r="L392" i="9"/>
  <c r="K392" i="9"/>
  <c r="J392" i="9"/>
  <c r="I392" i="9"/>
  <c r="H392" i="9"/>
  <c r="L391" i="9"/>
  <c r="K391" i="9"/>
  <c r="J391" i="9"/>
  <c r="I391" i="9"/>
  <c r="H391" i="9"/>
  <c r="L390" i="9"/>
  <c r="K390" i="9"/>
  <c r="J390" i="9"/>
  <c r="I390" i="9"/>
  <c r="H390" i="9"/>
  <c r="L389" i="9"/>
  <c r="K389" i="9"/>
  <c r="J389" i="9"/>
  <c r="I389" i="9"/>
  <c r="H389" i="9"/>
  <c r="L388" i="9"/>
  <c r="K388" i="9"/>
  <c r="J388" i="9"/>
  <c r="I388" i="9"/>
  <c r="H388" i="9"/>
  <c r="L387" i="9"/>
  <c r="K387" i="9"/>
  <c r="J387" i="9"/>
  <c r="I387" i="9"/>
  <c r="H387" i="9"/>
  <c r="L386" i="9"/>
  <c r="K386" i="9"/>
  <c r="J386" i="9"/>
  <c r="I386" i="9"/>
  <c r="H386" i="9"/>
  <c r="L385" i="9"/>
  <c r="K385" i="9"/>
  <c r="J385" i="9"/>
  <c r="I385" i="9"/>
  <c r="H385" i="9"/>
  <c r="L384" i="9"/>
  <c r="K384" i="9"/>
  <c r="J384" i="9"/>
  <c r="I384" i="9"/>
  <c r="H384" i="9"/>
  <c r="L383" i="9"/>
  <c r="K383" i="9"/>
  <c r="J383" i="9"/>
  <c r="I383" i="9"/>
  <c r="H383" i="9"/>
  <c r="L382" i="9"/>
  <c r="K382" i="9"/>
  <c r="J382" i="9"/>
  <c r="I382" i="9"/>
  <c r="H382" i="9"/>
  <c r="L381" i="9"/>
  <c r="K381" i="9"/>
  <c r="J381" i="9"/>
  <c r="I381" i="9"/>
  <c r="H381" i="9"/>
  <c r="L380" i="9"/>
  <c r="K380" i="9"/>
  <c r="J380" i="9"/>
  <c r="I380" i="9"/>
  <c r="H380" i="9"/>
  <c r="L379" i="9"/>
  <c r="K379" i="9"/>
  <c r="J379" i="9"/>
  <c r="I379" i="9"/>
  <c r="H379" i="9"/>
  <c r="L378" i="9"/>
  <c r="K378" i="9"/>
  <c r="J378" i="9"/>
  <c r="I378" i="9"/>
  <c r="H378" i="9"/>
  <c r="L377" i="9"/>
  <c r="K377" i="9"/>
  <c r="J377" i="9"/>
  <c r="I377" i="9"/>
  <c r="H377" i="9"/>
  <c r="L376" i="9"/>
  <c r="K376" i="9"/>
  <c r="J376" i="9"/>
  <c r="I376" i="9"/>
  <c r="H376" i="9"/>
  <c r="L375" i="9"/>
  <c r="K375" i="9"/>
  <c r="J375" i="9"/>
  <c r="I375" i="9"/>
  <c r="H375" i="9"/>
  <c r="L374" i="9"/>
  <c r="K374" i="9"/>
  <c r="J374" i="9"/>
  <c r="I374" i="9"/>
  <c r="H374" i="9"/>
  <c r="L373" i="9"/>
  <c r="K373" i="9"/>
  <c r="J373" i="9"/>
  <c r="I373" i="9"/>
  <c r="H373" i="9"/>
  <c r="L372" i="9"/>
  <c r="K372" i="9"/>
  <c r="J372" i="9"/>
  <c r="I372" i="9"/>
  <c r="H372" i="9"/>
  <c r="L371" i="9"/>
  <c r="K371" i="9"/>
  <c r="J371" i="9"/>
  <c r="I371" i="9"/>
  <c r="H371" i="9"/>
  <c r="L370" i="9"/>
  <c r="K370" i="9"/>
  <c r="J370" i="9"/>
  <c r="I370" i="9"/>
  <c r="H370" i="9"/>
  <c r="L369" i="9"/>
  <c r="K369" i="9"/>
  <c r="J369" i="9"/>
  <c r="I369" i="9"/>
  <c r="H369" i="9"/>
  <c r="L368" i="9"/>
  <c r="K368" i="9"/>
  <c r="J368" i="9"/>
  <c r="I368" i="9"/>
  <c r="H368" i="9"/>
  <c r="L367" i="9"/>
  <c r="K367" i="9"/>
  <c r="J367" i="9"/>
  <c r="I367" i="9"/>
  <c r="H367" i="9"/>
  <c r="L366" i="9"/>
  <c r="K366" i="9"/>
  <c r="J366" i="9"/>
  <c r="I366" i="9"/>
  <c r="H366" i="9"/>
  <c r="L365" i="9"/>
  <c r="K365" i="9"/>
  <c r="J365" i="9"/>
  <c r="I365" i="9"/>
  <c r="H365" i="9"/>
  <c r="L364" i="9"/>
  <c r="K364" i="9"/>
  <c r="J364" i="9"/>
  <c r="I364" i="9"/>
  <c r="H364" i="9"/>
  <c r="L363" i="9"/>
  <c r="K363" i="9"/>
  <c r="J363" i="9"/>
  <c r="I363" i="9"/>
  <c r="H363" i="9"/>
  <c r="L362" i="9"/>
  <c r="K362" i="9"/>
  <c r="J362" i="9"/>
  <c r="I362" i="9"/>
  <c r="H362" i="9"/>
  <c r="L361" i="9"/>
  <c r="K361" i="9"/>
  <c r="J361" i="9"/>
  <c r="I361" i="9"/>
  <c r="H361" i="9"/>
  <c r="L360" i="9"/>
  <c r="K360" i="9"/>
  <c r="J360" i="9"/>
  <c r="I360" i="9"/>
  <c r="H360" i="9"/>
  <c r="L359" i="9"/>
  <c r="K359" i="9"/>
  <c r="J359" i="9"/>
  <c r="I359" i="9"/>
  <c r="H359" i="9"/>
  <c r="L358" i="9"/>
  <c r="K358" i="9"/>
  <c r="J358" i="9"/>
  <c r="I358" i="9"/>
  <c r="H358" i="9"/>
  <c r="L357" i="9"/>
  <c r="K357" i="9"/>
  <c r="J357" i="9"/>
  <c r="I357" i="9"/>
  <c r="H357" i="9"/>
  <c r="L356" i="9"/>
  <c r="K356" i="9"/>
  <c r="J356" i="9"/>
  <c r="I356" i="9"/>
  <c r="H356" i="9"/>
  <c r="L355" i="9"/>
  <c r="K355" i="9"/>
  <c r="J355" i="9"/>
  <c r="I355" i="9"/>
  <c r="H355" i="9"/>
  <c r="L354" i="9"/>
  <c r="K354" i="9"/>
  <c r="J354" i="9"/>
  <c r="I354" i="9"/>
  <c r="H354" i="9"/>
  <c r="L353" i="9"/>
  <c r="K353" i="9"/>
  <c r="J353" i="9"/>
  <c r="I353" i="9"/>
  <c r="H353" i="9"/>
  <c r="L352" i="9"/>
  <c r="K352" i="9"/>
  <c r="J352" i="9"/>
  <c r="I352" i="9"/>
  <c r="H352" i="9"/>
  <c r="L351" i="9"/>
  <c r="K351" i="9"/>
  <c r="J351" i="9"/>
  <c r="I351" i="9"/>
  <c r="H351" i="9"/>
  <c r="L350" i="9"/>
  <c r="K350" i="9"/>
  <c r="J350" i="9"/>
  <c r="I350" i="9"/>
  <c r="H350" i="9"/>
  <c r="L349" i="9"/>
  <c r="K349" i="9"/>
  <c r="J349" i="9"/>
  <c r="I349" i="9"/>
  <c r="H349" i="9"/>
  <c r="L348" i="9"/>
  <c r="K348" i="9"/>
  <c r="J348" i="9"/>
  <c r="I348" i="9"/>
  <c r="H348" i="9"/>
  <c r="L347" i="9"/>
  <c r="K347" i="9"/>
  <c r="J347" i="9"/>
  <c r="I347" i="9"/>
  <c r="H347" i="9"/>
  <c r="L346" i="9"/>
  <c r="K346" i="9"/>
  <c r="J346" i="9"/>
  <c r="I346" i="9"/>
  <c r="H346" i="9"/>
  <c r="L345" i="9"/>
  <c r="K345" i="9"/>
  <c r="J345" i="9"/>
  <c r="I345" i="9"/>
  <c r="H345" i="9"/>
  <c r="L344" i="9"/>
  <c r="K344" i="9"/>
  <c r="J344" i="9"/>
  <c r="I344" i="9"/>
  <c r="H344" i="9"/>
  <c r="L343" i="9"/>
  <c r="K343" i="9"/>
  <c r="J343" i="9"/>
  <c r="I343" i="9"/>
  <c r="H343" i="9"/>
  <c r="L342" i="9"/>
  <c r="K342" i="9"/>
  <c r="J342" i="9"/>
  <c r="I342" i="9"/>
  <c r="H342" i="9"/>
  <c r="L341" i="9"/>
  <c r="K341" i="9"/>
  <c r="J341" i="9"/>
  <c r="I341" i="9"/>
  <c r="H341" i="9"/>
  <c r="L340" i="9"/>
  <c r="K340" i="9"/>
  <c r="J340" i="9"/>
  <c r="I340" i="9"/>
  <c r="H340" i="9"/>
  <c r="L339" i="9"/>
  <c r="K339" i="9"/>
  <c r="J339" i="9"/>
  <c r="I339" i="9"/>
  <c r="H339" i="9"/>
  <c r="L338" i="9"/>
  <c r="K338" i="9"/>
  <c r="J338" i="9"/>
  <c r="I338" i="9"/>
  <c r="H338" i="9"/>
  <c r="L337" i="9"/>
  <c r="K337" i="9"/>
  <c r="J337" i="9"/>
  <c r="I337" i="9"/>
  <c r="H337" i="9"/>
  <c r="L336" i="9"/>
  <c r="K336" i="9"/>
  <c r="J336" i="9"/>
  <c r="I336" i="9"/>
  <c r="H336" i="9"/>
  <c r="L335" i="9"/>
  <c r="K335" i="9"/>
  <c r="J335" i="9"/>
  <c r="I335" i="9"/>
  <c r="H335" i="9"/>
  <c r="L334" i="9"/>
  <c r="K334" i="9"/>
  <c r="J334" i="9"/>
  <c r="I334" i="9"/>
  <c r="H334" i="9"/>
  <c r="L333" i="9"/>
  <c r="K333" i="9"/>
  <c r="J333" i="9"/>
  <c r="I333" i="9"/>
  <c r="H333" i="9"/>
  <c r="L332" i="9"/>
  <c r="K332" i="9"/>
  <c r="J332" i="9"/>
  <c r="I332" i="9"/>
  <c r="H332" i="9"/>
  <c r="L331" i="9"/>
  <c r="K331" i="9"/>
  <c r="J331" i="9"/>
  <c r="I331" i="9"/>
  <c r="H331" i="9"/>
  <c r="L330" i="9"/>
  <c r="K330" i="9"/>
  <c r="J330" i="9"/>
  <c r="I330" i="9"/>
  <c r="H330" i="9"/>
  <c r="L329" i="9"/>
  <c r="K329" i="9"/>
  <c r="J329" i="9"/>
  <c r="I329" i="9"/>
  <c r="H329" i="9"/>
  <c r="L328" i="9"/>
  <c r="K328" i="9"/>
  <c r="J328" i="9"/>
  <c r="I328" i="9"/>
  <c r="H328" i="9"/>
  <c r="L327" i="9"/>
  <c r="K327" i="9"/>
  <c r="J327" i="9"/>
  <c r="I327" i="9"/>
  <c r="H327" i="9"/>
  <c r="L326" i="9"/>
  <c r="K326" i="9"/>
  <c r="J326" i="9"/>
  <c r="I326" i="9"/>
  <c r="H326" i="9"/>
  <c r="L325" i="9"/>
  <c r="K325" i="9"/>
  <c r="J325" i="9"/>
  <c r="I325" i="9"/>
  <c r="H325" i="9"/>
  <c r="L324" i="9"/>
  <c r="K324" i="9"/>
  <c r="J324" i="9"/>
  <c r="I324" i="9"/>
  <c r="H324" i="9"/>
  <c r="L323" i="9"/>
  <c r="K323" i="9"/>
  <c r="J323" i="9"/>
  <c r="I323" i="9"/>
  <c r="H323" i="9"/>
  <c r="L322" i="9"/>
  <c r="K322" i="9"/>
  <c r="J322" i="9"/>
  <c r="I322" i="9"/>
  <c r="H322" i="9"/>
  <c r="L321" i="9"/>
  <c r="K321" i="9"/>
  <c r="J321" i="9"/>
  <c r="I321" i="9"/>
  <c r="H321" i="9"/>
  <c r="L320" i="9"/>
  <c r="K320" i="9"/>
  <c r="J320" i="9"/>
  <c r="I320" i="9"/>
  <c r="H320" i="9"/>
  <c r="L319" i="9"/>
  <c r="K319" i="9"/>
  <c r="J319" i="9"/>
  <c r="I319" i="9"/>
  <c r="H319" i="9"/>
  <c r="L318" i="9"/>
  <c r="K318" i="9"/>
  <c r="J318" i="9"/>
  <c r="I318" i="9"/>
  <c r="H318" i="9"/>
  <c r="L317" i="9"/>
  <c r="K317" i="9"/>
  <c r="J317" i="9"/>
  <c r="I317" i="9"/>
  <c r="H317" i="9"/>
  <c r="L316" i="9"/>
  <c r="K316" i="9"/>
  <c r="J316" i="9"/>
  <c r="I316" i="9"/>
  <c r="H316" i="9"/>
  <c r="L315" i="9"/>
  <c r="K315" i="9"/>
  <c r="J315" i="9"/>
  <c r="I315" i="9"/>
  <c r="H315" i="9"/>
  <c r="L314" i="9"/>
  <c r="K314" i="9"/>
  <c r="J314" i="9"/>
  <c r="I314" i="9"/>
  <c r="H314" i="9"/>
  <c r="L313" i="9"/>
  <c r="K313" i="9"/>
  <c r="J313" i="9"/>
  <c r="I313" i="9"/>
  <c r="H313" i="9"/>
  <c r="L312" i="9"/>
  <c r="K312" i="9"/>
  <c r="J312" i="9"/>
  <c r="I312" i="9"/>
  <c r="H312" i="9"/>
  <c r="L311" i="9"/>
  <c r="K311" i="9"/>
  <c r="J311" i="9"/>
  <c r="I311" i="9"/>
  <c r="H311" i="9"/>
  <c r="L310" i="9"/>
  <c r="K310" i="9"/>
  <c r="J310" i="9"/>
  <c r="I310" i="9"/>
  <c r="H310" i="9"/>
  <c r="L309" i="9"/>
  <c r="K309" i="9"/>
  <c r="J309" i="9"/>
  <c r="I309" i="9"/>
  <c r="H309" i="9"/>
  <c r="L308" i="9"/>
  <c r="K308" i="9"/>
  <c r="J308" i="9"/>
  <c r="I308" i="9"/>
  <c r="H308" i="9"/>
  <c r="L307" i="9"/>
  <c r="K307" i="9"/>
  <c r="J307" i="9"/>
  <c r="I307" i="9"/>
  <c r="H307" i="9"/>
  <c r="L306" i="9"/>
  <c r="K306" i="9"/>
  <c r="J306" i="9"/>
  <c r="I306" i="9"/>
  <c r="H306" i="9"/>
  <c r="L305" i="9"/>
  <c r="K305" i="9"/>
  <c r="J305" i="9"/>
  <c r="I305" i="9"/>
  <c r="H305" i="9"/>
  <c r="L304" i="9"/>
  <c r="K304" i="9"/>
  <c r="J304" i="9"/>
  <c r="I304" i="9"/>
  <c r="H304" i="9"/>
  <c r="L303" i="9"/>
  <c r="K303" i="9"/>
  <c r="J303" i="9"/>
  <c r="I303" i="9"/>
  <c r="H303" i="9"/>
  <c r="L302" i="9"/>
  <c r="K302" i="9"/>
  <c r="J302" i="9"/>
  <c r="I302" i="9"/>
  <c r="H302" i="9"/>
  <c r="L301" i="9"/>
  <c r="K301" i="9"/>
  <c r="J301" i="9"/>
  <c r="I301" i="9"/>
  <c r="H301" i="9"/>
  <c r="L300" i="9"/>
  <c r="K300" i="9"/>
  <c r="J300" i="9"/>
  <c r="I300" i="9"/>
  <c r="H300" i="9"/>
  <c r="L299" i="9"/>
  <c r="K299" i="9"/>
  <c r="J299" i="9"/>
  <c r="I299" i="9"/>
  <c r="H299" i="9"/>
  <c r="L298" i="9"/>
  <c r="K298" i="9"/>
  <c r="J298" i="9"/>
  <c r="I298" i="9"/>
  <c r="H298" i="9"/>
  <c r="L297" i="9"/>
  <c r="K297" i="9"/>
  <c r="J297" i="9"/>
  <c r="I297" i="9"/>
  <c r="H297" i="9"/>
  <c r="L296" i="9"/>
  <c r="K296" i="9"/>
  <c r="J296" i="9"/>
  <c r="I296" i="9"/>
  <c r="H296" i="9"/>
  <c r="L295" i="9"/>
  <c r="K295" i="9"/>
  <c r="J295" i="9"/>
  <c r="I295" i="9"/>
  <c r="H295" i="9"/>
  <c r="L294" i="9"/>
  <c r="K294" i="9"/>
  <c r="J294" i="9"/>
  <c r="I294" i="9"/>
  <c r="H294" i="9"/>
  <c r="L293" i="9"/>
  <c r="K293" i="9"/>
  <c r="J293" i="9"/>
  <c r="I293" i="9"/>
  <c r="H293" i="9"/>
  <c r="L292" i="9"/>
  <c r="K292" i="9"/>
  <c r="J292" i="9"/>
  <c r="I292" i="9"/>
  <c r="H292" i="9"/>
  <c r="L291" i="9"/>
  <c r="K291" i="9"/>
  <c r="J291" i="9"/>
  <c r="I291" i="9"/>
  <c r="H291" i="9"/>
  <c r="L290" i="9"/>
  <c r="K290" i="9"/>
  <c r="J290" i="9"/>
  <c r="I290" i="9"/>
  <c r="H290" i="9"/>
  <c r="L289" i="9"/>
  <c r="K289" i="9"/>
  <c r="J289" i="9"/>
  <c r="I289" i="9"/>
  <c r="H289" i="9"/>
  <c r="L288" i="9"/>
  <c r="K288" i="9"/>
  <c r="J288" i="9"/>
  <c r="I288" i="9"/>
  <c r="H288" i="9"/>
  <c r="L287" i="9"/>
  <c r="K287" i="9"/>
  <c r="J287" i="9"/>
  <c r="I287" i="9"/>
  <c r="H287" i="9"/>
  <c r="L286" i="9"/>
  <c r="K286" i="9"/>
  <c r="J286" i="9"/>
  <c r="I286" i="9"/>
  <c r="H286" i="9"/>
  <c r="L285" i="9"/>
  <c r="K285" i="9"/>
  <c r="J285" i="9"/>
  <c r="I285" i="9"/>
  <c r="H285" i="9"/>
  <c r="L284" i="9"/>
  <c r="K284" i="9"/>
  <c r="J284" i="9"/>
  <c r="I284" i="9"/>
  <c r="H284" i="9"/>
  <c r="L283" i="9"/>
  <c r="K283" i="9"/>
  <c r="J283" i="9"/>
  <c r="I283" i="9"/>
  <c r="H283" i="9"/>
  <c r="L282" i="9"/>
  <c r="K282" i="9"/>
  <c r="J282" i="9"/>
  <c r="I282" i="9"/>
  <c r="H282" i="9"/>
  <c r="L281" i="9"/>
  <c r="K281" i="9"/>
  <c r="J281" i="9"/>
  <c r="I281" i="9"/>
  <c r="H281" i="9"/>
  <c r="L280" i="9"/>
  <c r="K280" i="9"/>
  <c r="J280" i="9"/>
  <c r="I280" i="9"/>
  <c r="H280" i="9"/>
  <c r="L279" i="9"/>
  <c r="K279" i="9"/>
  <c r="J279" i="9"/>
  <c r="I279" i="9"/>
  <c r="H279" i="9"/>
  <c r="L278" i="9"/>
  <c r="K278" i="9"/>
  <c r="J278" i="9"/>
  <c r="I278" i="9"/>
  <c r="H278" i="9"/>
  <c r="L277" i="9"/>
  <c r="K277" i="9"/>
  <c r="J277" i="9"/>
  <c r="I277" i="9"/>
  <c r="H277" i="9"/>
  <c r="L276" i="9"/>
  <c r="K276" i="9"/>
  <c r="J276" i="9"/>
  <c r="I276" i="9"/>
  <c r="H276" i="9"/>
  <c r="L275" i="9"/>
  <c r="K275" i="9"/>
  <c r="J275" i="9"/>
  <c r="I275" i="9"/>
  <c r="H275" i="9"/>
  <c r="L274" i="9"/>
  <c r="K274" i="9"/>
  <c r="J274" i="9"/>
  <c r="I274" i="9"/>
  <c r="H274" i="9"/>
  <c r="L273" i="9"/>
  <c r="K273" i="9"/>
  <c r="J273" i="9"/>
  <c r="I273" i="9"/>
  <c r="H273" i="9"/>
  <c r="L272" i="9"/>
  <c r="K272" i="9"/>
  <c r="J272" i="9"/>
  <c r="I272" i="9"/>
  <c r="H272" i="9"/>
  <c r="L271" i="9"/>
  <c r="K271" i="9"/>
  <c r="J271" i="9"/>
  <c r="I271" i="9"/>
  <c r="H271" i="9"/>
  <c r="L270" i="9"/>
  <c r="K270" i="9"/>
  <c r="J270" i="9"/>
  <c r="I270" i="9"/>
  <c r="H270" i="9"/>
  <c r="L269" i="9"/>
  <c r="K269" i="9"/>
  <c r="J269" i="9"/>
  <c r="I269" i="9"/>
  <c r="H269" i="9"/>
  <c r="L268" i="9"/>
  <c r="K268" i="9"/>
  <c r="J268" i="9"/>
  <c r="I268" i="9"/>
  <c r="H268" i="9"/>
  <c r="L267" i="9"/>
  <c r="K267" i="9"/>
  <c r="J267" i="9"/>
  <c r="I267" i="9"/>
  <c r="H267" i="9"/>
  <c r="L266" i="9"/>
  <c r="K266" i="9"/>
  <c r="J266" i="9"/>
  <c r="I266" i="9"/>
  <c r="H266" i="9"/>
  <c r="L265" i="9"/>
  <c r="K265" i="9"/>
  <c r="J265" i="9"/>
  <c r="I265" i="9"/>
  <c r="H265" i="9"/>
  <c r="L264" i="9"/>
  <c r="K264" i="9"/>
  <c r="J264" i="9"/>
  <c r="I264" i="9"/>
  <c r="H264" i="9"/>
  <c r="L263" i="9"/>
  <c r="K263" i="9"/>
  <c r="J263" i="9"/>
  <c r="I263" i="9"/>
  <c r="H263" i="9"/>
  <c r="L262" i="9"/>
  <c r="K262" i="9"/>
  <c r="J262" i="9"/>
  <c r="I262" i="9"/>
  <c r="H262" i="9"/>
  <c r="L261" i="9"/>
  <c r="K261" i="9"/>
  <c r="J261" i="9"/>
  <c r="I261" i="9"/>
  <c r="H261" i="9"/>
  <c r="L260" i="9"/>
  <c r="K260" i="9"/>
  <c r="J260" i="9"/>
  <c r="I260" i="9"/>
  <c r="H260" i="9"/>
  <c r="L259" i="9"/>
  <c r="K259" i="9"/>
  <c r="J259" i="9"/>
  <c r="I259" i="9"/>
  <c r="H259" i="9"/>
  <c r="L258" i="9"/>
  <c r="K258" i="9"/>
  <c r="J258" i="9"/>
  <c r="I258" i="9"/>
  <c r="H258" i="9"/>
  <c r="L257" i="9"/>
  <c r="K257" i="9"/>
  <c r="J257" i="9"/>
  <c r="I257" i="9"/>
  <c r="H257" i="9"/>
  <c r="L256" i="9"/>
  <c r="K256" i="9"/>
  <c r="J256" i="9"/>
  <c r="I256" i="9"/>
  <c r="H256" i="9"/>
  <c r="L255" i="9"/>
  <c r="K255" i="9"/>
  <c r="J255" i="9"/>
  <c r="I255" i="9"/>
  <c r="H255" i="9"/>
  <c r="L254" i="9"/>
  <c r="K254" i="9"/>
  <c r="J254" i="9"/>
  <c r="I254" i="9"/>
  <c r="H254" i="9"/>
  <c r="L253" i="9"/>
  <c r="K253" i="9"/>
  <c r="J253" i="9"/>
  <c r="I253" i="9"/>
  <c r="H253" i="9"/>
  <c r="L252" i="9"/>
  <c r="K252" i="9"/>
  <c r="J252" i="9"/>
  <c r="I252" i="9"/>
  <c r="H252" i="9"/>
  <c r="L251" i="9"/>
  <c r="K251" i="9"/>
  <c r="J251" i="9"/>
  <c r="I251" i="9"/>
  <c r="H251" i="9"/>
  <c r="L250" i="9"/>
  <c r="K250" i="9"/>
  <c r="J250" i="9"/>
  <c r="I250" i="9"/>
  <c r="H250" i="9"/>
  <c r="L249" i="9"/>
  <c r="K249" i="9"/>
  <c r="J249" i="9"/>
  <c r="I249" i="9"/>
  <c r="H249" i="9"/>
  <c r="L248" i="9"/>
  <c r="K248" i="9"/>
  <c r="J248" i="9"/>
  <c r="I248" i="9"/>
  <c r="H248" i="9"/>
  <c r="L247" i="9"/>
  <c r="K247" i="9"/>
  <c r="J247" i="9"/>
  <c r="I247" i="9"/>
  <c r="H247" i="9"/>
  <c r="L246" i="9"/>
  <c r="K246" i="9"/>
  <c r="J246" i="9"/>
  <c r="I246" i="9"/>
  <c r="H246" i="9"/>
  <c r="L245" i="9"/>
  <c r="K245" i="9"/>
  <c r="J245" i="9"/>
  <c r="I245" i="9"/>
  <c r="H245" i="9"/>
  <c r="L244" i="9"/>
  <c r="K244" i="9"/>
  <c r="J244" i="9"/>
  <c r="I244" i="9"/>
  <c r="H244" i="9"/>
  <c r="L243" i="9"/>
  <c r="K243" i="9"/>
  <c r="J243" i="9"/>
  <c r="I243" i="9"/>
  <c r="H243" i="9"/>
  <c r="L242" i="9"/>
  <c r="K242" i="9"/>
  <c r="J242" i="9"/>
  <c r="I242" i="9"/>
  <c r="H242" i="9"/>
  <c r="L241" i="9"/>
  <c r="K241" i="9"/>
  <c r="J241" i="9"/>
  <c r="I241" i="9"/>
  <c r="H241" i="9"/>
  <c r="L240" i="9"/>
  <c r="K240" i="9"/>
  <c r="J240" i="9"/>
  <c r="I240" i="9"/>
  <c r="H240" i="9"/>
  <c r="L239" i="9"/>
  <c r="K239" i="9"/>
  <c r="J239" i="9"/>
  <c r="I239" i="9"/>
  <c r="H239" i="9"/>
  <c r="L238" i="9"/>
  <c r="K238" i="9"/>
  <c r="J238" i="9"/>
  <c r="I238" i="9"/>
  <c r="H238" i="9"/>
  <c r="L237" i="9"/>
  <c r="K237" i="9"/>
  <c r="J237" i="9"/>
  <c r="I237" i="9"/>
  <c r="H237" i="9"/>
  <c r="L236" i="9"/>
  <c r="K236" i="9"/>
  <c r="J236" i="9"/>
  <c r="I236" i="9"/>
  <c r="H236" i="9"/>
  <c r="L235" i="9"/>
  <c r="K235" i="9"/>
  <c r="J235" i="9"/>
  <c r="I235" i="9"/>
  <c r="H235" i="9"/>
  <c r="L234" i="9"/>
  <c r="K234" i="9"/>
  <c r="J234" i="9"/>
  <c r="I234" i="9"/>
  <c r="H234" i="9"/>
  <c r="L233" i="9"/>
  <c r="K233" i="9"/>
  <c r="J233" i="9"/>
  <c r="I233" i="9"/>
  <c r="H233" i="9"/>
  <c r="L232" i="9"/>
  <c r="K232" i="9"/>
  <c r="J232" i="9"/>
  <c r="I232" i="9"/>
  <c r="H232" i="9"/>
  <c r="L231" i="9"/>
  <c r="K231" i="9"/>
  <c r="J231" i="9"/>
  <c r="I231" i="9"/>
  <c r="H231" i="9"/>
  <c r="L230" i="9"/>
  <c r="K230" i="9"/>
  <c r="J230" i="9"/>
  <c r="I230" i="9"/>
  <c r="H230" i="9"/>
  <c r="L229" i="9"/>
  <c r="K229" i="9"/>
  <c r="J229" i="9"/>
  <c r="I229" i="9"/>
  <c r="H229" i="9"/>
  <c r="L228" i="9"/>
  <c r="K228" i="9"/>
  <c r="J228" i="9"/>
  <c r="I228" i="9"/>
  <c r="H228" i="9"/>
  <c r="L227" i="9"/>
  <c r="K227" i="9"/>
  <c r="J227" i="9"/>
  <c r="I227" i="9"/>
  <c r="H227" i="9"/>
  <c r="L226" i="9"/>
  <c r="K226" i="9"/>
  <c r="J226" i="9"/>
  <c r="I226" i="9"/>
  <c r="H226" i="9"/>
  <c r="L225" i="9"/>
  <c r="K225" i="9"/>
  <c r="J225" i="9"/>
  <c r="I225" i="9"/>
  <c r="H225" i="9"/>
  <c r="L224" i="9"/>
  <c r="K224" i="9"/>
  <c r="J224" i="9"/>
  <c r="I224" i="9"/>
  <c r="H224" i="9"/>
  <c r="L223" i="9"/>
  <c r="K223" i="9"/>
  <c r="J223" i="9"/>
  <c r="I223" i="9"/>
  <c r="H223" i="9"/>
  <c r="L222" i="9"/>
  <c r="K222" i="9"/>
  <c r="J222" i="9"/>
  <c r="I222" i="9"/>
  <c r="H222" i="9"/>
  <c r="L221" i="9"/>
  <c r="K221" i="9"/>
  <c r="J221" i="9"/>
  <c r="I221" i="9"/>
  <c r="H221" i="9"/>
  <c r="L220" i="9"/>
  <c r="K220" i="9"/>
  <c r="J220" i="9"/>
  <c r="I220" i="9"/>
  <c r="H220" i="9"/>
  <c r="L219" i="9"/>
  <c r="K219" i="9"/>
  <c r="J219" i="9"/>
  <c r="I219" i="9"/>
  <c r="H219" i="9"/>
  <c r="L218" i="9"/>
  <c r="K218" i="9"/>
  <c r="J218" i="9"/>
  <c r="I218" i="9"/>
  <c r="H218" i="9"/>
  <c r="L217" i="9"/>
  <c r="K217" i="9"/>
  <c r="J217" i="9"/>
  <c r="I217" i="9"/>
  <c r="H217" i="9"/>
  <c r="L216" i="9"/>
  <c r="K216" i="9"/>
  <c r="J216" i="9"/>
  <c r="I216" i="9"/>
  <c r="H216" i="9"/>
  <c r="L215" i="9"/>
  <c r="K215" i="9"/>
  <c r="J215" i="9"/>
  <c r="I215" i="9"/>
  <c r="H215" i="9"/>
  <c r="L214" i="9"/>
  <c r="K214" i="9"/>
  <c r="J214" i="9"/>
  <c r="I214" i="9"/>
  <c r="H214" i="9"/>
  <c r="L213" i="9"/>
  <c r="K213" i="9"/>
  <c r="J213" i="9"/>
  <c r="I213" i="9"/>
  <c r="H213" i="9"/>
  <c r="L212" i="9"/>
  <c r="K212" i="9"/>
  <c r="J212" i="9"/>
  <c r="I212" i="9"/>
  <c r="H212" i="9"/>
  <c r="L211" i="9"/>
  <c r="K211" i="9"/>
  <c r="J211" i="9"/>
  <c r="I211" i="9"/>
  <c r="H211" i="9"/>
  <c r="L210" i="9"/>
  <c r="K210" i="9"/>
  <c r="J210" i="9"/>
  <c r="I210" i="9"/>
  <c r="H210" i="9"/>
  <c r="L209" i="9"/>
  <c r="K209" i="9"/>
  <c r="J209" i="9"/>
  <c r="I209" i="9"/>
  <c r="H209" i="9"/>
  <c r="L208" i="9"/>
  <c r="K208" i="9"/>
  <c r="J208" i="9"/>
  <c r="I208" i="9"/>
  <c r="H208" i="9"/>
  <c r="L207" i="9"/>
  <c r="K207" i="9"/>
  <c r="J207" i="9"/>
  <c r="I207" i="9"/>
  <c r="H207" i="9"/>
  <c r="L206" i="9"/>
  <c r="K206" i="9"/>
  <c r="J206" i="9"/>
  <c r="I206" i="9"/>
  <c r="H206" i="9"/>
  <c r="L205" i="9"/>
  <c r="K205" i="9"/>
  <c r="J205" i="9"/>
  <c r="I205" i="9"/>
  <c r="H205" i="9"/>
  <c r="L204" i="9"/>
  <c r="K204" i="9"/>
  <c r="J204" i="9"/>
  <c r="I204" i="9"/>
  <c r="H204" i="9"/>
  <c r="L203" i="9"/>
  <c r="K203" i="9"/>
  <c r="J203" i="9"/>
  <c r="I203" i="9"/>
  <c r="H203" i="9"/>
  <c r="L202" i="9"/>
  <c r="K202" i="9"/>
  <c r="J202" i="9"/>
  <c r="I202" i="9"/>
  <c r="H202" i="9"/>
  <c r="L201" i="9"/>
  <c r="K201" i="9"/>
  <c r="J201" i="9"/>
  <c r="I201" i="9"/>
  <c r="H201" i="9"/>
  <c r="L200" i="9"/>
  <c r="K200" i="9"/>
  <c r="J200" i="9"/>
  <c r="I200" i="9"/>
  <c r="H200" i="9"/>
  <c r="L199" i="9"/>
  <c r="K199" i="9"/>
  <c r="J199" i="9"/>
  <c r="I199" i="9"/>
  <c r="H199" i="9"/>
  <c r="L198" i="9"/>
  <c r="K198" i="9"/>
  <c r="J198" i="9"/>
  <c r="I198" i="9"/>
  <c r="H198" i="9"/>
  <c r="L197" i="9"/>
  <c r="K197" i="9"/>
  <c r="J197" i="9"/>
  <c r="I197" i="9"/>
  <c r="H197" i="9"/>
  <c r="L196" i="9"/>
  <c r="K196" i="9"/>
  <c r="J196" i="9"/>
  <c r="I196" i="9"/>
  <c r="H196" i="9"/>
  <c r="L195" i="9"/>
  <c r="K195" i="9"/>
  <c r="J195" i="9"/>
  <c r="I195" i="9"/>
  <c r="H195" i="9"/>
  <c r="L194" i="9"/>
  <c r="K194" i="9"/>
  <c r="J194" i="9"/>
  <c r="I194" i="9"/>
  <c r="H194" i="9"/>
  <c r="L193" i="9"/>
  <c r="K193" i="9"/>
  <c r="J193" i="9"/>
  <c r="I193" i="9"/>
  <c r="H193" i="9"/>
  <c r="L192" i="9"/>
  <c r="K192" i="9"/>
  <c r="J192" i="9"/>
  <c r="I192" i="9"/>
  <c r="H192" i="9"/>
  <c r="L191" i="9"/>
  <c r="K191" i="9"/>
  <c r="J191" i="9"/>
  <c r="I191" i="9"/>
  <c r="H191" i="9"/>
  <c r="L190" i="9"/>
  <c r="K190" i="9"/>
  <c r="J190" i="9"/>
  <c r="I190" i="9"/>
  <c r="H190" i="9"/>
  <c r="L189" i="9"/>
  <c r="K189" i="9"/>
  <c r="J189" i="9"/>
  <c r="I189" i="9"/>
  <c r="H189" i="9"/>
  <c r="L188" i="9"/>
  <c r="K188" i="9"/>
  <c r="J188" i="9"/>
  <c r="I188" i="9"/>
  <c r="H188" i="9"/>
  <c r="L187" i="9"/>
  <c r="K187" i="9"/>
  <c r="J187" i="9"/>
  <c r="I187" i="9"/>
  <c r="H187" i="9"/>
  <c r="L186" i="9"/>
  <c r="K186" i="9"/>
  <c r="J186" i="9"/>
  <c r="I186" i="9"/>
  <c r="H186" i="9"/>
  <c r="L185" i="9"/>
  <c r="K185" i="9"/>
  <c r="J185" i="9"/>
  <c r="I185" i="9"/>
  <c r="H185" i="9"/>
  <c r="L184" i="9"/>
  <c r="K184" i="9"/>
  <c r="J184" i="9"/>
  <c r="I184" i="9"/>
  <c r="H184" i="9"/>
  <c r="L183" i="9"/>
  <c r="K183" i="9"/>
  <c r="J183" i="9"/>
  <c r="I183" i="9"/>
  <c r="H183" i="9"/>
  <c r="L182" i="9"/>
  <c r="K182" i="9"/>
  <c r="J182" i="9"/>
  <c r="I182" i="9"/>
  <c r="H182" i="9"/>
  <c r="L181" i="9"/>
  <c r="K181" i="9"/>
  <c r="J181" i="9"/>
  <c r="I181" i="9"/>
  <c r="H181" i="9"/>
  <c r="L180" i="9"/>
  <c r="K180" i="9"/>
  <c r="J180" i="9"/>
  <c r="I180" i="9"/>
  <c r="H180" i="9"/>
  <c r="L179" i="9"/>
  <c r="K179" i="9"/>
  <c r="J179" i="9"/>
  <c r="I179" i="9"/>
  <c r="H179" i="9"/>
  <c r="L178" i="9"/>
  <c r="K178" i="9"/>
  <c r="J178" i="9"/>
  <c r="I178" i="9"/>
  <c r="H178" i="9"/>
  <c r="L177" i="9"/>
  <c r="K177" i="9"/>
  <c r="J177" i="9"/>
  <c r="I177" i="9"/>
  <c r="H177" i="9"/>
  <c r="L176" i="9"/>
  <c r="K176" i="9"/>
  <c r="J176" i="9"/>
  <c r="I176" i="9"/>
  <c r="H176" i="9"/>
  <c r="L175" i="9"/>
  <c r="K175" i="9"/>
  <c r="J175" i="9"/>
  <c r="I175" i="9"/>
  <c r="H175" i="9"/>
  <c r="L174" i="9"/>
  <c r="K174" i="9"/>
  <c r="J174" i="9"/>
  <c r="I174" i="9"/>
  <c r="H174" i="9"/>
  <c r="L173" i="9"/>
  <c r="K173" i="9"/>
  <c r="J173" i="9"/>
  <c r="I173" i="9"/>
  <c r="H173" i="9"/>
  <c r="L172" i="9"/>
  <c r="K172" i="9"/>
  <c r="J172" i="9"/>
  <c r="I172" i="9"/>
  <c r="H172" i="9"/>
  <c r="L171" i="9"/>
  <c r="K171" i="9"/>
  <c r="J171" i="9"/>
  <c r="I171" i="9"/>
  <c r="H171" i="9"/>
  <c r="L170" i="9"/>
  <c r="K170" i="9"/>
  <c r="J170" i="9"/>
  <c r="I170" i="9"/>
  <c r="H170" i="9"/>
  <c r="L169" i="9"/>
  <c r="K169" i="9"/>
  <c r="J169" i="9"/>
  <c r="I169" i="9"/>
  <c r="H169" i="9"/>
  <c r="L168" i="9"/>
  <c r="K168" i="9"/>
  <c r="J168" i="9"/>
  <c r="I168" i="9"/>
  <c r="H168" i="9"/>
  <c r="L167" i="9"/>
  <c r="K167" i="9"/>
  <c r="J167" i="9"/>
  <c r="I167" i="9"/>
  <c r="H167" i="9"/>
  <c r="L166" i="9"/>
  <c r="K166" i="9"/>
  <c r="J166" i="9"/>
  <c r="I166" i="9"/>
  <c r="H166" i="9"/>
  <c r="L165" i="9"/>
  <c r="K165" i="9"/>
  <c r="J165" i="9"/>
  <c r="I165" i="9"/>
  <c r="H165" i="9"/>
  <c r="L164" i="9"/>
  <c r="K164" i="9"/>
  <c r="J164" i="9"/>
  <c r="I164" i="9"/>
  <c r="H164" i="9"/>
  <c r="L163" i="9"/>
  <c r="K163" i="9"/>
  <c r="J163" i="9"/>
  <c r="I163" i="9"/>
  <c r="H163" i="9"/>
  <c r="L162" i="9"/>
  <c r="K162" i="9"/>
  <c r="J162" i="9"/>
  <c r="I162" i="9"/>
  <c r="H162" i="9"/>
  <c r="L161" i="9"/>
  <c r="K161" i="9"/>
  <c r="J161" i="9"/>
  <c r="I161" i="9"/>
  <c r="H161" i="9"/>
  <c r="L160" i="9"/>
  <c r="K160" i="9"/>
  <c r="J160" i="9"/>
  <c r="I160" i="9"/>
  <c r="H160" i="9"/>
  <c r="L159" i="9"/>
  <c r="K159" i="9"/>
  <c r="J159" i="9"/>
  <c r="I159" i="9"/>
  <c r="H159" i="9"/>
  <c r="L158" i="9"/>
  <c r="K158" i="9"/>
  <c r="J158" i="9"/>
  <c r="I158" i="9"/>
  <c r="H158" i="9"/>
  <c r="L157" i="9"/>
  <c r="K157" i="9"/>
  <c r="J157" i="9"/>
  <c r="I157" i="9"/>
  <c r="H157" i="9"/>
  <c r="L156" i="9"/>
  <c r="K156" i="9"/>
  <c r="J156" i="9"/>
  <c r="I156" i="9"/>
  <c r="H156" i="9"/>
  <c r="L155" i="9"/>
  <c r="K155" i="9"/>
  <c r="J155" i="9"/>
  <c r="I155" i="9"/>
  <c r="H155" i="9"/>
  <c r="L154" i="9"/>
  <c r="K154" i="9"/>
  <c r="J154" i="9"/>
  <c r="I154" i="9"/>
  <c r="H154" i="9"/>
  <c r="L153" i="9"/>
  <c r="K153" i="9"/>
  <c r="J153" i="9"/>
  <c r="I153" i="9"/>
  <c r="H153" i="9"/>
  <c r="L152" i="9"/>
  <c r="K152" i="9"/>
  <c r="J152" i="9"/>
  <c r="I152" i="9"/>
  <c r="H152" i="9"/>
  <c r="L151" i="9"/>
  <c r="K151" i="9"/>
  <c r="J151" i="9"/>
  <c r="I151" i="9"/>
  <c r="H151" i="9"/>
  <c r="L150" i="9"/>
  <c r="K150" i="9"/>
  <c r="J150" i="9"/>
  <c r="I150" i="9"/>
  <c r="H150" i="9"/>
  <c r="L149" i="9"/>
  <c r="K149" i="9"/>
  <c r="J149" i="9"/>
  <c r="I149" i="9"/>
  <c r="H149" i="9"/>
  <c r="L148" i="9"/>
  <c r="K148" i="9"/>
  <c r="J148" i="9"/>
  <c r="I148" i="9"/>
  <c r="H148" i="9"/>
  <c r="L147" i="9"/>
  <c r="K147" i="9"/>
  <c r="J147" i="9"/>
  <c r="I147" i="9"/>
  <c r="H147" i="9"/>
  <c r="L146" i="9"/>
  <c r="K146" i="9"/>
  <c r="J146" i="9"/>
  <c r="I146" i="9"/>
  <c r="H146" i="9"/>
  <c r="L145" i="9"/>
  <c r="K145" i="9"/>
  <c r="J145" i="9"/>
  <c r="I145" i="9"/>
  <c r="H145" i="9"/>
  <c r="L144" i="9"/>
  <c r="K144" i="9"/>
  <c r="J144" i="9"/>
  <c r="I144" i="9"/>
  <c r="H144" i="9"/>
  <c r="L143" i="9"/>
  <c r="K143" i="9"/>
  <c r="J143" i="9"/>
  <c r="I143" i="9"/>
  <c r="H143" i="9"/>
  <c r="L142" i="9"/>
  <c r="K142" i="9"/>
  <c r="J142" i="9"/>
  <c r="I142" i="9"/>
  <c r="H142" i="9"/>
  <c r="L141" i="9"/>
  <c r="K141" i="9"/>
  <c r="J141" i="9"/>
  <c r="I141" i="9"/>
  <c r="H141" i="9"/>
  <c r="L140" i="9"/>
  <c r="K140" i="9"/>
  <c r="J140" i="9"/>
  <c r="I140" i="9"/>
  <c r="H140" i="9"/>
  <c r="L139" i="9"/>
  <c r="K139" i="9"/>
  <c r="J139" i="9"/>
  <c r="I139" i="9"/>
  <c r="H139" i="9"/>
  <c r="L138" i="9"/>
  <c r="K138" i="9"/>
  <c r="J138" i="9"/>
  <c r="I138" i="9"/>
  <c r="H138" i="9"/>
  <c r="L137" i="9"/>
  <c r="K137" i="9"/>
  <c r="J137" i="9"/>
  <c r="I137" i="9"/>
  <c r="H137" i="9"/>
  <c r="L136" i="9"/>
  <c r="K136" i="9"/>
  <c r="J136" i="9"/>
  <c r="I136" i="9"/>
  <c r="H136" i="9"/>
  <c r="L135" i="9"/>
  <c r="K135" i="9"/>
  <c r="J135" i="9"/>
  <c r="I135" i="9"/>
  <c r="H135" i="9"/>
  <c r="L134" i="9"/>
  <c r="K134" i="9"/>
  <c r="J134" i="9"/>
  <c r="I134" i="9"/>
  <c r="H134" i="9"/>
  <c r="L133" i="9"/>
  <c r="K133" i="9"/>
  <c r="J133" i="9"/>
  <c r="I133" i="9"/>
  <c r="H133" i="9"/>
  <c r="L132" i="9"/>
  <c r="K132" i="9"/>
  <c r="J132" i="9"/>
  <c r="I132" i="9"/>
  <c r="H132" i="9"/>
  <c r="L131" i="9"/>
  <c r="K131" i="9"/>
  <c r="J131" i="9"/>
  <c r="I131" i="9"/>
  <c r="H131" i="9"/>
  <c r="L130" i="9"/>
  <c r="K130" i="9"/>
  <c r="J130" i="9"/>
  <c r="I130" i="9"/>
  <c r="H130" i="9"/>
  <c r="L129" i="9"/>
  <c r="K129" i="9"/>
  <c r="J129" i="9"/>
  <c r="I129" i="9"/>
  <c r="H129" i="9"/>
  <c r="L128" i="9"/>
  <c r="K128" i="9"/>
  <c r="J128" i="9"/>
  <c r="I128" i="9"/>
  <c r="H128" i="9"/>
  <c r="L127" i="9"/>
  <c r="K127" i="9"/>
  <c r="J127" i="9"/>
  <c r="I127" i="9"/>
  <c r="H127" i="9"/>
  <c r="L126" i="9"/>
  <c r="K126" i="9"/>
  <c r="J126" i="9"/>
  <c r="I126" i="9"/>
  <c r="H126" i="9"/>
  <c r="L125" i="9"/>
  <c r="K125" i="9"/>
  <c r="J125" i="9"/>
  <c r="I125" i="9"/>
  <c r="H125" i="9"/>
  <c r="L124" i="9"/>
  <c r="K124" i="9"/>
  <c r="J124" i="9"/>
  <c r="I124" i="9"/>
  <c r="H124" i="9"/>
  <c r="L123" i="9"/>
  <c r="K123" i="9"/>
  <c r="J123" i="9"/>
  <c r="I123" i="9"/>
  <c r="H123" i="9"/>
  <c r="L122" i="9"/>
  <c r="K122" i="9"/>
  <c r="J122" i="9"/>
  <c r="I122" i="9"/>
  <c r="H122" i="9"/>
  <c r="L121" i="9"/>
  <c r="K121" i="9"/>
  <c r="J121" i="9"/>
  <c r="I121" i="9"/>
  <c r="H121" i="9"/>
  <c r="L120" i="9"/>
  <c r="K120" i="9"/>
  <c r="J120" i="9"/>
  <c r="I120" i="9"/>
  <c r="H120" i="9"/>
  <c r="L119" i="9"/>
  <c r="K119" i="9"/>
  <c r="J119" i="9"/>
  <c r="I119" i="9"/>
  <c r="H119" i="9"/>
  <c r="L118" i="9"/>
  <c r="K118" i="9"/>
  <c r="J118" i="9"/>
  <c r="I118" i="9"/>
  <c r="H118" i="9"/>
  <c r="L117" i="9"/>
  <c r="K117" i="9"/>
  <c r="J117" i="9"/>
  <c r="I117" i="9"/>
  <c r="H117" i="9"/>
  <c r="L116" i="9"/>
  <c r="K116" i="9"/>
  <c r="J116" i="9"/>
  <c r="I116" i="9"/>
  <c r="H116" i="9"/>
  <c r="L115" i="9"/>
  <c r="K115" i="9"/>
  <c r="J115" i="9"/>
  <c r="I115" i="9"/>
  <c r="H115" i="9"/>
  <c r="L114" i="9"/>
  <c r="K114" i="9"/>
  <c r="J114" i="9"/>
  <c r="I114" i="9"/>
  <c r="H114" i="9"/>
  <c r="L113" i="9"/>
  <c r="K113" i="9"/>
  <c r="J113" i="9"/>
  <c r="I113" i="9"/>
  <c r="H113" i="9"/>
  <c r="L112" i="9"/>
  <c r="K112" i="9"/>
  <c r="J112" i="9"/>
  <c r="I112" i="9"/>
  <c r="H112" i="9"/>
  <c r="L111" i="9"/>
  <c r="K111" i="9"/>
  <c r="J111" i="9"/>
  <c r="I111" i="9"/>
  <c r="H111" i="9"/>
  <c r="L110" i="9"/>
  <c r="K110" i="9"/>
  <c r="J110" i="9"/>
  <c r="I110" i="9"/>
  <c r="H110" i="9"/>
  <c r="L109" i="9"/>
  <c r="K109" i="9"/>
  <c r="J109" i="9"/>
  <c r="I109" i="9"/>
  <c r="H109" i="9"/>
  <c r="L108" i="9"/>
  <c r="K108" i="9"/>
  <c r="J108" i="9"/>
  <c r="I108" i="9"/>
  <c r="H108" i="9"/>
  <c r="L107" i="9"/>
  <c r="K107" i="9"/>
  <c r="J107" i="9"/>
  <c r="I107" i="9"/>
  <c r="H107" i="9"/>
  <c r="L106" i="9"/>
  <c r="K106" i="9"/>
  <c r="J106" i="9"/>
  <c r="I106" i="9"/>
  <c r="H106" i="9"/>
  <c r="L105" i="9"/>
  <c r="K105" i="9"/>
  <c r="J105" i="9"/>
  <c r="I105" i="9"/>
  <c r="H105" i="9"/>
  <c r="L104" i="9"/>
  <c r="K104" i="9"/>
  <c r="J104" i="9"/>
  <c r="I104" i="9"/>
  <c r="H104" i="9"/>
  <c r="L103" i="9"/>
  <c r="K103" i="9"/>
  <c r="J103" i="9"/>
  <c r="I103" i="9"/>
  <c r="H103" i="9"/>
  <c r="L102" i="9"/>
  <c r="K102" i="9"/>
  <c r="J102" i="9"/>
  <c r="I102" i="9"/>
  <c r="H102" i="9"/>
  <c r="L101" i="9"/>
  <c r="K101" i="9"/>
  <c r="J101" i="9"/>
  <c r="I101" i="9"/>
  <c r="H101" i="9"/>
  <c r="L100" i="9"/>
  <c r="K100" i="9"/>
  <c r="J100" i="9"/>
  <c r="I100" i="9"/>
  <c r="H100" i="9"/>
  <c r="L99" i="9"/>
  <c r="K99" i="9"/>
  <c r="J99" i="9"/>
  <c r="I99" i="9"/>
  <c r="H99" i="9"/>
  <c r="L98" i="9"/>
  <c r="K98" i="9"/>
  <c r="J98" i="9"/>
  <c r="I98" i="9"/>
  <c r="H98" i="9"/>
  <c r="L97" i="9"/>
  <c r="K97" i="9"/>
  <c r="J97" i="9"/>
  <c r="I97" i="9"/>
  <c r="H97" i="9"/>
  <c r="L96" i="9"/>
  <c r="K96" i="9"/>
  <c r="J96" i="9"/>
  <c r="I96" i="9"/>
  <c r="H96" i="9"/>
  <c r="L95" i="9"/>
  <c r="K95" i="9"/>
  <c r="J95" i="9"/>
  <c r="I95" i="9"/>
  <c r="H95" i="9"/>
  <c r="L94" i="9"/>
  <c r="K94" i="9"/>
  <c r="J94" i="9"/>
  <c r="I94" i="9"/>
  <c r="H94" i="9"/>
  <c r="L93" i="9"/>
  <c r="K93" i="9"/>
  <c r="J93" i="9"/>
  <c r="I93" i="9"/>
  <c r="H93" i="9"/>
  <c r="L92" i="9"/>
  <c r="K92" i="9"/>
  <c r="J92" i="9"/>
  <c r="I92" i="9"/>
  <c r="H92" i="9"/>
  <c r="L91" i="9"/>
  <c r="K91" i="9"/>
  <c r="J91" i="9"/>
  <c r="I91" i="9"/>
  <c r="H91" i="9"/>
  <c r="L90" i="9"/>
  <c r="K90" i="9"/>
  <c r="J90" i="9"/>
  <c r="I90" i="9"/>
  <c r="H90" i="9"/>
  <c r="L89" i="9"/>
  <c r="K89" i="9"/>
  <c r="J89" i="9"/>
  <c r="I89" i="9"/>
  <c r="H89" i="9"/>
  <c r="L88" i="9"/>
  <c r="K88" i="9"/>
  <c r="J88" i="9"/>
  <c r="I88" i="9"/>
  <c r="H88" i="9"/>
  <c r="L87" i="9"/>
  <c r="K87" i="9"/>
  <c r="J87" i="9"/>
  <c r="I87" i="9"/>
  <c r="H87" i="9"/>
  <c r="L86" i="9"/>
  <c r="K86" i="9"/>
  <c r="J86" i="9"/>
  <c r="I86" i="9"/>
  <c r="H86" i="9"/>
  <c r="L85" i="9"/>
  <c r="K85" i="9"/>
  <c r="J85" i="9"/>
  <c r="I85" i="9"/>
  <c r="H85" i="9"/>
  <c r="L84" i="9"/>
  <c r="K84" i="9"/>
  <c r="J84" i="9"/>
  <c r="I84" i="9"/>
  <c r="H84" i="9"/>
  <c r="L83" i="9"/>
  <c r="K83" i="9"/>
  <c r="J83" i="9"/>
  <c r="I83" i="9"/>
  <c r="H83" i="9"/>
  <c r="L82" i="9"/>
  <c r="K82" i="9"/>
  <c r="J82" i="9"/>
  <c r="I82" i="9"/>
  <c r="H82" i="9"/>
  <c r="L81" i="9"/>
  <c r="K81" i="9"/>
  <c r="J81" i="9"/>
  <c r="I81" i="9"/>
  <c r="H81" i="9"/>
  <c r="L80" i="9"/>
  <c r="K80" i="9"/>
  <c r="J80" i="9"/>
  <c r="I80" i="9"/>
  <c r="H80" i="9"/>
  <c r="L79" i="9"/>
  <c r="K79" i="9"/>
  <c r="J79" i="9"/>
  <c r="I79" i="9"/>
  <c r="H79" i="9"/>
  <c r="L78" i="9"/>
  <c r="K78" i="9"/>
  <c r="J78" i="9"/>
  <c r="I78" i="9"/>
  <c r="H78" i="9"/>
  <c r="L77" i="9"/>
  <c r="K77" i="9"/>
  <c r="J77" i="9"/>
  <c r="I77" i="9"/>
  <c r="H77" i="9"/>
  <c r="L76" i="9"/>
  <c r="K76" i="9"/>
  <c r="J76" i="9"/>
  <c r="I76" i="9"/>
  <c r="H76" i="9"/>
  <c r="L75" i="9"/>
  <c r="K75" i="9"/>
  <c r="J75" i="9"/>
  <c r="I75" i="9"/>
  <c r="H75" i="9"/>
  <c r="L74" i="9"/>
  <c r="K74" i="9"/>
  <c r="J74" i="9"/>
  <c r="I74" i="9"/>
  <c r="H74" i="9"/>
  <c r="L73" i="9"/>
  <c r="K73" i="9"/>
  <c r="J73" i="9"/>
  <c r="I73" i="9"/>
  <c r="H73" i="9"/>
  <c r="L72" i="9"/>
  <c r="K72" i="9"/>
  <c r="J72" i="9"/>
  <c r="I72" i="9"/>
  <c r="H72" i="9"/>
  <c r="L71" i="9"/>
  <c r="K71" i="9"/>
  <c r="J71" i="9"/>
  <c r="I71" i="9"/>
  <c r="H71" i="9"/>
  <c r="L70" i="9"/>
  <c r="K70" i="9"/>
  <c r="J70" i="9"/>
  <c r="I70" i="9"/>
  <c r="H70" i="9"/>
  <c r="L69" i="9"/>
  <c r="K69" i="9"/>
  <c r="J69" i="9"/>
  <c r="I69" i="9"/>
  <c r="H69" i="9"/>
  <c r="L68" i="9"/>
  <c r="K68" i="9"/>
  <c r="J68" i="9"/>
  <c r="I68" i="9"/>
  <c r="H68" i="9"/>
  <c r="L67" i="9"/>
  <c r="K67" i="9"/>
  <c r="J67" i="9"/>
  <c r="I67" i="9"/>
  <c r="H67" i="9"/>
  <c r="L66" i="9"/>
  <c r="K66" i="9"/>
  <c r="J66" i="9"/>
  <c r="I66" i="9"/>
  <c r="H66" i="9"/>
  <c r="L65" i="9"/>
  <c r="K65" i="9"/>
  <c r="J65" i="9"/>
  <c r="I65" i="9"/>
  <c r="H65" i="9"/>
  <c r="L64" i="9"/>
  <c r="K64" i="9"/>
  <c r="J64" i="9"/>
  <c r="I64" i="9"/>
  <c r="H64" i="9"/>
  <c r="L63" i="9"/>
  <c r="K63" i="9"/>
  <c r="J63" i="9"/>
  <c r="I63" i="9"/>
  <c r="H63" i="9"/>
  <c r="L62" i="9"/>
  <c r="K62" i="9"/>
  <c r="J62" i="9"/>
  <c r="I62" i="9"/>
  <c r="H62" i="9"/>
  <c r="L61" i="9"/>
  <c r="K61" i="9"/>
  <c r="J61" i="9"/>
  <c r="I61" i="9"/>
  <c r="H61" i="9"/>
  <c r="L60" i="9"/>
  <c r="K60" i="9"/>
  <c r="J60" i="9"/>
  <c r="I60" i="9"/>
  <c r="H60" i="9"/>
  <c r="L59" i="9"/>
  <c r="K59" i="9"/>
  <c r="J59" i="9"/>
  <c r="I59" i="9"/>
  <c r="H59" i="9"/>
  <c r="L58" i="9"/>
  <c r="K58" i="9"/>
  <c r="J58" i="9"/>
  <c r="I58" i="9"/>
  <c r="H58" i="9"/>
  <c r="L57" i="9"/>
  <c r="K57" i="9"/>
  <c r="J57" i="9"/>
  <c r="I57" i="9"/>
  <c r="H57" i="9"/>
  <c r="L56" i="9"/>
  <c r="K56" i="9"/>
  <c r="J56" i="9"/>
  <c r="I56" i="9"/>
  <c r="H56" i="9"/>
  <c r="L55" i="9"/>
  <c r="K55" i="9"/>
  <c r="J55" i="9"/>
  <c r="I55" i="9"/>
  <c r="H55" i="9"/>
  <c r="L54" i="9"/>
  <c r="K54" i="9"/>
  <c r="J54" i="9"/>
  <c r="I54" i="9"/>
  <c r="H54" i="9"/>
  <c r="L53" i="9"/>
  <c r="K53" i="9"/>
  <c r="U53" i="9" s="1"/>
  <c r="J53" i="9"/>
  <c r="I53" i="9"/>
  <c r="H53" i="9"/>
  <c r="L52" i="9"/>
  <c r="K52" i="9"/>
  <c r="J52" i="9"/>
  <c r="I52" i="9"/>
  <c r="H52" i="9"/>
  <c r="L51" i="9"/>
  <c r="K51" i="9"/>
  <c r="J51" i="9"/>
  <c r="I51" i="9"/>
  <c r="H51" i="9"/>
  <c r="L50" i="9"/>
  <c r="K50" i="9"/>
  <c r="J50" i="9"/>
  <c r="I50" i="9"/>
  <c r="H50" i="9"/>
  <c r="L49" i="9"/>
  <c r="K49" i="9"/>
  <c r="J49" i="9"/>
  <c r="I49" i="9"/>
  <c r="H49" i="9"/>
  <c r="L48" i="9"/>
  <c r="K48" i="9"/>
  <c r="J48" i="9"/>
  <c r="I48" i="9"/>
  <c r="H48" i="9"/>
  <c r="L47" i="9"/>
  <c r="K47" i="9"/>
  <c r="J47" i="9"/>
  <c r="I47" i="9"/>
  <c r="H47" i="9"/>
  <c r="L46" i="9"/>
  <c r="K46" i="9"/>
  <c r="J46" i="9"/>
  <c r="I46" i="9"/>
  <c r="H46" i="9"/>
  <c r="L45" i="9"/>
  <c r="K45" i="9"/>
  <c r="J45" i="9"/>
  <c r="I45" i="9"/>
  <c r="H45" i="9"/>
  <c r="L44" i="9"/>
  <c r="K44" i="9"/>
  <c r="J44" i="9"/>
  <c r="I44" i="9"/>
  <c r="H44" i="9"/>
  <c r="L43" i="9"/>
  <c r="K43" i="9"/>
  <c r="J43" i="9"/>
  <c r="I43" i="9"/>
  <c r="H43" i="9"/>
  <c r="L42" i="9"/>
  <c r="K42" i="9"/>
  <c r="J42" i="9"/>
  <c r="I42" i="9"/>
  <c r="H42" i="9"/>
  <c r="L41" i="9"/>
  <c r="K41" i="9"/>
  <c r="J41" i="9"/>
  <c r="I41" i="9"/>
  <c r="H41" i="9"/>
  <c r="L40" i="9"/>
  <c r="K40" i="9"/>
  <c r="J40" i="9"/>
  <c r="I40" i="9"/>
  <c r="H40" i="9"/>
  <c r="L39" i="9"/>
  <c r="K39" i="9"/>
  <c r="J39" i="9"/>
  <c r="I39" i="9"/>
  <c r="H39" i="9"/>
  <c r="L38" i="9"/>
  <c r="K38" i="9"/>
  <c r="J38" i="9"/>
  <c r="I38" i="9"/>
  <c r="H38" i="9"/>
  <c r="L37" i="9"/>
  <c r="K37" i="9"/>
  <c r="J37" i="9"/>
  <c r="I37" i="9"/>
  <c r="H37" i="9"/>
  <c r="L36" i="9"/>
  <c r="K36" i="9"/>
  <c r="J36" i="9"/>
  <c r="I36" i="9"/>
  <c r="H36" i="9"/>
  <c r="L35" i="9"/>
  <c r="K35" i="9"/>
  <c r="J35" i="9"/>
  <c r="I35" i="9"/>
  <c r="H35" i="9"/>
  <c r="L34" i="9"/>
  <c r="K34" i="9"/>
  <c r="J34" i="9"/>
  <c r="I34" i="9"/>
  <c r="H34" i="9"/>
  <c r="L33" i="9"/>
  <c r="K33" i="9"/>
  <c r="J33" i="9"/>
  <c r="I33" i="9"/>
  <c r="H33" i="9"/>
  <c r="L32" i="9"/>
  <c r="K32" i="9"/>
  <c r="J32" i="9"/>
  <c r="I32" i="9"/>
  <c r="H32" i="9"/>
  <c r="L31" i="9"/>
  <c r="K31" i="9"/>
  <c r="J31" i="9"/>
  <c r="I31" i="9"/>
  <c r="H31" i="9"/>
  <c r="L30" i="9"/>
  <c r="K30" i="9"/>
  <c r="J30" i="9"/>
  <c r="I30" i="9"/>
  <c r="H30" i="9"/>
  <c r="L29" i="9"/>
  <c r="K29" i="9"/>
  <c r="J29" i="9"/>
  <c r="I29" i="9"/>
  <c r="H29" i="9"/>
  <c r="L28" i="9"/>
  <c r="K28" i="9"/>
  <c r="J28" i="9"/>
  <c r="I28" i="9"/>
  <c r="H28" i="9"/>
  <c r="L27" i="9"/>
  <c r="K27" i="9"/>
  <c r="J27" i="9"/>
  <c r="I27" i="9"/>
  <c r="H27" i="9"/>
  <c r="L26" i="9"/>
  <c r="K26" i="9"/>
  <c r="J26" i="9"/>
  <c r="I26" i="9"/>
  <c r="H26" i="9"/>
  <c r="L25" i="9"/>
  <c r="K25" i="9"/>
  <c r="J25" i="9"/>
  <c r="I25" i="9"/>
  <c r="H25" i="9"/>
  <c r="L24" i="9"/>
  <c r="K24" i="9"/>
  <c r="J24" i="9"/>
  <c r="I24" i="9"/>
  <c r="H24" i="9"/>
  <c r="L23" i="9"/>
  <c r="K23" i="9"/>
  <c r="J23" i="9"/>
  <c r="I23" i="9"/>
  <c r="H23" i="9"/>
  <c r="L22" i="9"/>
  <c r="K22" i="9"/>
  <c r="J22" i="9"/>
  <c r="I22" i="9"/>
  <c r="H22" i="9"/>
  <c r="L21" i="9"/>
  <c r="K21" i="9"/>
  <c r="J21" i="9"/>
  <c r="I21" i="9"/>
  <c r="H21" i="9"/>
  <c r="L20" i="9"/>
  <c r="K20" i="9"/>
  <c r="J20" i="9"/>
  <c r="I20" i="9"/>
  <c r="H20" i="9"/>
  <c r="L19" i="9"/>
  <c r="K19" i="9"/>
  <c r="J19" i="9"/>
  <c r="I19" i="9"/>
  <c r="H19" i="9"/>
  <c r="L18" i="9"/>
  <c r="K18" i="9"/>
  <c r="J18" i="9"/>
  <c r="I18" i="9"/>
  <c r="H18" i="9"/>
  <c r="L17" i="9"/>
  <c r="K17" i="9"/>
  <c r="J17" i="9"/>
  <c r="I17" i="9"/>
  <c r="H17" i="9"/>
  <c r="L16" i="9"/>
  <c r="K16" i="9"/>
  <c r="J16" i="9"/>
  <c r="I16" i="9"/>
  <c r="H16" i="9"/>
  <c r="L15" i="9"/>
  <c r="K15" i="9"/>
  <c r="J15" i="9"/>
  <c r="I15" i="9"/>
  <c r="H15" i="9"/>
  <c r="L14" i="9"/>
  <c r="K14" i="9"/>
  <c r="J14" i="9"/>
  <c r="I14" i="9"/>
  <c r="H14" i="9"/>
  <c r="L13" i="9"/>
  <c r="K13" i="9"/>
  <c r="J13" i="9"/>
  <c r="I13" i="9"/>
  <c r="H13" i="9"/>
  <c r="L12" i="9"/>
  <c r="K12" i="9"/>
  <c r="J12" i="9"/>
  <c r="I12" i="9"/>
  <c r="H12" i="9"/>
  <c r="L11" i="9"/>
  <c r="K11" i="9"/>
  <c r="J11" i="9"/>
  <c r="I11" i="9"/>
  <c r="H11" i="9"/>
  <c r="L10" i="9"/>
  <c r="K10" i="9"/>
  <c r="J10" i="9"/>
  <c r="I10" i="9"/>
  <c r="H10" i="9"/>
  <c r="L9" i="9"/>
  <c r="K9" i="9"/>
  <c r="J9" i="9"/>
  <c r="I9" i="9"/>
  <c r="H9" i="9"/>
  <c r="L8" i="9"/>
  <c r="K8" i="9"/>
  <c r="J8" i="9"/>
  <c r="I8" i="9"/>
  <c r="H8" i="9"/>
  <c r="L7" i="9"/>
  <c r="K7" i="9"/>
  <c r="J7" i="9"/>
  <c r="I7" i="9"/>
  <c r="H7" i="9"/>
  <c r="I6" i="9"/>
  <c r="J6" i="9"/>
  <c r="K6" i="9"/>
  <c r="L6" i="9"/>
  <c r="H6" i="9"/>
  <c r="I15" i="7"/>
  <c r="I27" i="7"/>
  <c r="I28" i="7"/>
  <c r="I75" i="7"/>
  <c r="I84" i="7"/>
  <c r="I140" i="7"/>
  <c r="I171" i="7"/>
  <c r="I188" i="7"/>
  <c r="I227" i="7"/>
  <c r="H19" i="7"/>
  <c r="I19" i="7" s="1"/>
  <c r="H20" i="7"/>
  <c r="I20" i="7" s="1"/>
  <c r="H31" i="7"/>
  <c r="I31" i="7" s="1"/>
  <c r="H32" i="7"/>
  <c r="I32" i="7" s="1"/>
  <c r="H48" i="7"/>
  <c r="I48" i="7" s="1"/>
  <c r="H49" i="7"/>
  <c r="I49" i="7" s="1"/>
  <c r="H58" i="7"/>
  <c r="I58" i="7" s="1"/>
  <c r="H59" i="7"/>
  <c r="I59" i="7" s="1"/>
  <c r="H76" i="7"/>
  <c r="I76" i="7" s="1"/>
  <c r="H79" i="7"/>
  <c r="I79" i="7" s="1"/>
  <c r="H88" i="7"/>
  <c r="I88" i="7" s="1"/>
  <c r="H105" i="7"/>
  <c r="I105" i="7" s="1"/>
  <c r="H106" i="7"/>
  <c r="I106" i="7" s="1"/>
  <c r="H115" i="7"/>
  <c r="I115" i="7" s="1"/>
  <c r="H116" i="7"/>
  <c r="I116" i="7" s="1"/>
  <c r="H132" i="7"/>
  <c r="I132" i="7" s="1"/>
  <c r="H135" i="7"/>
  <c r="I135" i="7" s="1"/>
  <c r="H144" i="7"/>
  <c r="I144" i="7" s="1"/>
  <c r="H162" i="7"/>
  <c r="I162" i="7" s="1"/>
  <c r="H163" i="7"/>
  <c r="I163" i="7" s="1"/>
  <c r="H172" i="7"/>
  <c r="I172" i="7" s="1"/>
  <c r="H191" i="7"/>
  <c r="I191" i="7" s="1"/>
  <c r="H192" i="7"/>
  <c r="I192" i="7" s="1"/>
  <c r="H201" i="7"/>
  <c r="I201" i="7" s="1"/>
  <c r="H202" i="7"/>
  <c r="I202" i="7" s="1"/>
  <c r="H218" i="7"/>
  <c r="I218" i="7" s="1"/>
  <c r="H219" i="7"/>
  <c r="I219" i="7" s="1"/>
  <c r="H228" i="7"/>
  <c r="I228" i="7" s="1"/>
  <c r="H248" i="7"/>
  <c r="I248" i="7" s="1"/>
  <c r="H249" i="7"/>
  <c r="I249" i="7" s="1"/>
  <c r="G6" i="7"/>
  <c r="G22" i="7"/>
  <c r="G23" i="7"/>
  <c r="G62" i="7"/>
  <c r="G79" i="7"/>
  <c r="G118" i="7"/>
  <c r="G119" i="7"/>
  <c r="G135" i="7"/>
  <c r="G166" i="7"/>
  <c r="G175" i="7"/>
  <c r="G222" i="7"/>
  <c r="G231" i="7"/>
  <c r="F6" i="7"/>
  <c r="F7" i="7"/>
  <c r="F48" i="7"/>
  <c r="F62" i="7"/>
  <c r="F63" i="7"/>
  <c r="F70" i="7"/>
  <c r="F71" i="7"/>
  <c r="F104" i="7"/>
  <c r="F126" i="7"/>
  <c r="F127" i="7"/>
  <c r="F134" i="7"/>
  <c r="F135" i="7"/>
  <c r="F168" i="7"/>
  <c r="F176" i="7"/>
  <c r="F190" i="7"/>
  <c r="F191" i="7"/>
  <c r="F198" i="7"/>
  <c r="F232" i="7"/>
  <c r="F254" i="7"/>
  <c r="F255" i="7"/>
  <c r="C4" i="7"/>
  <c r="H4" i="7" s="1"/>
  <c r="I4" i="7" s="1"/>
  <c r="E132" i="7"/>
  <c r="D5" i="7"/>
  <c r="D6" i="7"/>
  <c r="D7" i="7"/>
  <c r="D8" i="7"/>
  <c r="D9" i="7"/>
  <c r="H9" i="7" s="1"/>
  <c r="I9" i="7" s="1"/>
  <c r="D10" i="7"/>
  <c r="H10" i="7" s="1"/>
  <c r="I10" i="7" s="1"/>
  <c r="D11" i="7"/>
  <c r="H11" i="7" s="1"/>
  <c r="I11" i="7" s="1"/>
  <c r="D12" i="7"/>
  <c r="H12" i="7" s="1"/>
  <c r="I12" i="7" s="1"/>
  <c r="D13" i="7"/>
  <c r="D14" i="7"/>
  <c r="D15" i="7"/>
  <c r="H15" i="7" s="1"/>
  <c r="D16" i="7"/>
  <c r="D17" i="7"/>
  <c r="H17" i="7" s="1"/>
  <c r="I17" i="7" s="1"/>
  <c r="D18" i="7"/>
  <c r="H18" i="7" s="1"/>
  <c r="I18" i="7" s="1"/>
  <c r="D19" i="7"/>
  <c r="D20" i="7"/>
  <c r="D21" i="7"/>
  <c r="D22" i="7"/>
  <c r="D23" i="7"/>
  <c r="D24" i="7"/>
  <c r="D25" i="7"/>
  <c r="H25" i="7" s="1"/>
  <c r="I25" i="7" s="1"/>
  <c r="D26" i="7"/>
  <c r="H26" i="7" s="1"/>
  <c r="I26" i="7" s="1"/>
  <c r="D27" i="7"/>
  <c r="H27" i="7" s="1"/>
  <c r="D28" i="7"/>
  <c r="H28" i="7" s="1"/>
  <c r="D29" i="7"/>
  <c r="D30" i="7"/>
  <c r="D31" i="7"/>
  <c r="D32" i="7"/>
  <c r="D33" i="7"/>
  <c r="H33" i="7" s="1"/>
  <c r="I33" i="7" s="1"/>
  <c r="D34" i="7"/>
  <c r="H34" i="7" s="1"/>
  <c r="I34" i="7" s="1"/>
  <c r="D35" i="7"/>
  <c r="H35" i="7" s="1"/>
  <c r="I35" i="7" s="1"/>
  <c r="D36" i="7"/>
  <c r="D37" i="7"/>
  <c r="D38" i="7"/>
  <c r="D39" i="7"/>
  <c r="D40" i="7"/>
  <c r="D41" i="7"/>
  <c r="H41" i="7" s="1"/>
  <c r="I41" i="7" s="1"/>
  <c r="D42" i="7"/>
  <c r="H42" i="7" s="1"/>
  <c r="I42" i="7" s="1"/>
  <c r="D43" i="7"/>
  <c r="H43" i="7" s="1"/>
  <c r="I43" i="7" s="1"/>
  <c r="D44" i="7"/>
  <c r="H44" i="7" s="1"/>
  <c r="I44" i="7" s="1"/>
  <c r="D45" i="7"/>
  <c r="D46" i="7"/>
  <c r="D47" i="7"/>
  <c r="D48" i="7"/>
  <c r="D49" i="7"/>
  <c r="D50" i="7"/>
  <c r="H50" i="7" s="1"/>
  <c r="I50" i="7" s="1"/>
  <c r="D51" i="7"/>
  <c r="H51" i="7" s="1"/>
  <c r="I51" i="7" s="1"/>
  <c r="D52" i="7"/>
  <c r="H52" i="7" s="1"/>
  <c r="I52" i="7" s="1"/>
  <c r="D53" i="7"/>
  <c r="D54" i="7"/>
  <c r="D55" i="7"/>
  <c r="D56" i="7"/>
  <c r="D57" i="7"/>
  <c r="H57" i="7" s="1"/>
  <c r="I57" i="7" s="1"/>
  <c r="D58" i="7"/>
  <c r="D59" i="7"/>
  <c r="D60" i="7"/>
  <c r="H60" i="7" s="1"/>
  <c r="I60" i="7" s="1"/>
  <c r="D61" i="7"/>
  <c r="D62" i="7"/>
  <c r="D63" i="7"/>
  <c r="D64" i="7"/>
  <c r="D65" i="7"/>
  <c r="H65" i="7" s="1"/>
  <c r="I65" i="7" s="1"/>
  <c r="D66" i="7"/>
  <c r="H66" i="7" s="1"/>
  <c r="I66" i="7" s="1"/>
  <c r="D67" i="7"/>
  <c r="H67" i="7" s="1"/>
  <c r="I67" i="7" s="1"/>
  <c r="D68" i="7"/>
  <c r="D69" i="7"/>
  <c r="D70" i="7"/>
  <c r="D71" i="7"/>
  <c r="H71" i="7" s="1"/>
  <c r="I71" i="7" s="1"/>
  <c r="D72" i="7"/>
  <c r="D73" i="7"/>
  <c r="H73" i="7" s="1"/>
  <c r="I73" i="7" s="1"/>
  <c r="D74" i="7"/>
  <c r="H74" i="7" s="1"/>
  <c r="I74" i="7" s="1"/>
  <c r="D75" i="7"/>
  <c r="H75" i="7" s="1"/>
  <c r="D76" i="7"/>
  <c r="D77" i="7"/>
  <c r="D78" i="7"/>
  <c r="D79" i="7"/>
  <c r="D80" i="7"/>
  <c r="D81" i="7"/>
  <c r="H81" i="7" s="1"/>
  <c r="I81" i="7" s="1"/>
  <c r="D82" i="7"/>
  <c r="H82" i="7" s="1"/>
  <c r="I82" i="7" s="1"/>
  <c r="D83" i="7"/>
  <c r="H83" i="7" s="1"/>
  <c r="I83" i="7" s="1"/>
  <c r="D84" i="7"/>
  <c r="H84" i="7" s="1"/>
  <c r="D85" i="7"/>
  <c r="D86" i="7"/>
  <c r="D87" i="7"/>
  <c r="D88" i="7"/>
  <c r="D89" i="7"/>
  <c r="H89" i="7" s="1"/>
  <c r="I89" i="7" s="1"/>
  <c r="D90" i="7"/>
  <c r="H90" i="7" s="1"/>
  <c r="I90" i="7" s="1"/>
  <c r="D91" i="7"/>
  <c r="H91" i="7" s="1"/>
  <c r="I91" i="7" s="1"/>
  <c r="D92" i="7"/>
  <c r="H92" i="7" s="1"/>
  <c r="I92" i="7" s="1"/>
  <c r="D93" i="7"/>
  <c r="D94" i="7"/>
  <c r="D95" i="7"/>
  <c r="H95" i="7" s="1"/>
  <c r="I95" i="7" s="1"/>
  <c r="D96" i="7"/>
  <c r="D97" i="7"/>
  <c r="H97" i="7" s="1"/>
  <c r="I97" i="7" s="1"/>
  <c r="D98" i="7"/>
  <c r="H98" i="7" s="1"/>
  <c r="I98" i="7" s="1"/>
  <c r="D99" i="7"/>
  <c r="H99" i="7" s="1"/>
  <c r="I99" i="7" s="1"/>
  <c r="D100" i="7"/>
  <c r="H100" i="7" s="1"/>
  <c r="I100" i="7" s="1"/>
  <c r="D101" i="7"/>
  <c r="D102" i="7"/>
  <c r="D103" i="7"/>
  <c r="D104" i="7"/>
  <c r="D105" i="7"/>
  <c r="D106" i="7"/>
  <c r="D107" i="7"/>
  <c r="H107" i="7" s="1"/>
  <c r="I107" i="7" s="1"/>
  <c r="D108" i="7"/>
  <c r="H108" i="7" s="1"/>
  <c r="I108" i="7" s="1"/>
  <c r="D109" i="7"/>
  <c r="D110" i="7"/>
  <c r="D111" i="7"/>
  <c r="D112" i="7"/>
  <c r="D113" i="7"/>
  <c r="H113" i="7" s="1"/>
  <c r="I113" i="7" s="1"/>
  <c r="D114" i="7"/>
  <c r="H114" i="7" s="1"/>
  <c r="I114" i="7" s="1"/>
  <c r="D115" i="7"/>
  <c r="D116" i="7"/>
  <c r="D117" i="7"/>
  <c r="D118" i="7"/>
  <c r="D119" i="7"/>
  <c r="D120" i="7"/>
  <c r="D121" i="7"/>
  <c r="H121" i="7" s="1"/>
  <c r="I121" i="7" s="1"/>
  <c r="D122" i="7"/>
  <c r="H122" i="7" s="1"/>
  <c r="I122" i="7" s="1"/>
  <c r="D123" i="7"/>
  <c r="H123" i="7" s="1"/>
  <c r="I123" i="7" s="1"/>
  <c r="D124" i="7"/>
  <c r="H124" i="7" s="1"/>
  <c r="I124" i="7" s="1"/>
  <c r="D125" i="7"/>
  <c r="D126" i="7"/>
  <c r="D127" i="7"/>
  <c r="H127" i="7" s="1"/>
  <c r="I127" i="7" s="1"/>
  <c r="D128" i="7"/>
  <c r="D129" i="7"/>
  <c r="H129" i="7" s="1"/>
  <c r="I129" i="7" s="1"/>
  <c r="D130" i="7"/>
  <c r="H130" i="7" s="1"/>
  <c r="I130" i="7" s="1"/>
  <c r="D131" i="7"/>
  <c r="H131" i="7" s="1"/>
  <c r="I131" i="7" s="1"/>
  <c r="D132" i="7"/>
  <c r="D133" i="7"/>
  <c r="D134" i="7"/>
  <c r="D135" i="7"/>
  <c r="D136" i="7"/>
  <c r="D137" i="7"/>
  <c r="H137" i="7" s="1"/>
  <c r="I137" i="7" s="1"/>
  <c r="D138" i="7"/>
  <c r="H138" i="7" s="1"/>
  <c r="I138" i="7" s="1"/>
  <c r="D139" i="7"/>
  <c r="H139" i="7" s="1"/>
  <c r="I139" i="7" s="1"/>
  <c r="D140" i="7"/>
  <c r="H140" i="7" s="1"/>
  <c r="D141" i="7"/>
  <c r="D142" i="7"/>
  <c r="D143" i="7"/>
  <c r="H143" i="7" s="1"/>
  <c r="I143" i="7" s="1"/>
  <c r="D144" i="7"/>
  <c r="D145" i="7"/>
  <c r="H145" i="7" s="1"/>
  <c r="I145" i="7" s="1"/>
  <c r="D146" i="7"/>
  <c r="H146" i="7" s="1"/>
  <c r="I146" i="7" s="1"/>
  <c r="D147" i="7"/>
  <c r="H147" i="7" s="1"/>
  <c r="I147" i="7" s="1"/>
  <c r="D148" i="7"/>
  <c r="H148" i="7" s="1"/>
  <c r="I148" i="7" s="1"/>
  <c r="D149" i="7"/>
  <c r="D150" i="7"/>
  <c r="D151" i="7"/>
  <c r="D152" i="7"/>
  <c r="D153" i="7"/>
  <c r="H153" i="7" s="1"/>
  <c r="I153" i="7" s="1"/>
  <c r="D154" i="7"/>
  <c r="H154" i="7" s="1"/>
  <c r="I154" i="7" s="1"/>
  <c r="D155" i="7"/>
  <c r="H155" i="7" s="1"/>
  <c r="I155" i="7" s="1"/>
  <c r="D156" i="7"/>
  <c r="H156" i="7" s="1"/>
  <c r="I156" i="7" s="1"/>
  <c r="D157" i="7"/>
  <c r="D158" i="7"/>
  <c r="D159" i="7"/>
  <c r="D160" i="7"/>
  <c r="D161" i="7"/>
  <c r="H161" i="7" s="1"/>
  <c r="I161" i="7" s="1"/>
  <c r="D162" i="7"/>
  <c r="D163" i="7"/>
  <c r="D164" i="7"/>
  <c r="H164" i="7" s="1"/>
  <c r="I164" i="7" s="1"/>
  <c r="D165" i="7"/>
  <c r="D166" i="7"/>
  <c r="D167" i="7"/>
  <c r="D168" i="7"/>
  <c r="D169" i="7"/>
  <c r="H169" i="7" s="1"/>
  <c r="I169" i="7" s="1"/>
  <c r="D170" i="7"/>
  <c r="H170" i="7" s="1"/>
  <c r="I170" i="7" s="1"/>
  <c r="D171" i="7"/>
  <c r="H171" i="7" s="1"/>
  <c r="D172" i="7"/>
  <c r="D173" i="7"/>
  <c r="D174" i="7"/>
  <c r="D175" i="7"/>
  <c r="D176" i="7"/>
  <c r="D177" i="7"/>
  <c r="H177" i="7" s="1"/>
  <c r="I177" i="7" s="1"/>
  <c r="D178" i="7"/>
  <c r="H178" i="7" s="1"/>
  <c r="I178" i="7" s="1"/>
  <c r="D179" i="7"/>
  <c r="H179" i="7" s="1"/>
  <c r="I179" i="7" s="1"/>
  <c r="D180" i="7"/>
  <c r="H180" i="7" s="1"/>
  <c r="I180" i="7" s="1"/>
  <c r="D181" i="7"/>
  <c r="D182" i="7"/>
  <c r="D183" i="7"/>
  <c r="D184" i="7"/>
  <c r="D185" i="7"/>
  <c r="H185" i="7" s="1"/>
  <c r="I185" i="7" s="1"/>
  <c r="D186" i="7"/>
  <c r="H186" i="7" s="1"/>
  <c r="I186" i="7" s="1"/>
  <c r="D187" i="7"/>
  <c r="H187" i="7" s="1"/>
  <c r="I187" i="7" s="1"/>
  <c r="D188" i="7"/>
  <c r="H188" i="7" s="1"/>
  <c r="D189" i="7"/>
  <c r="D190" i="7"/>
  <c r="D191" i="7"/>
  <c r="D192" i="7"/>
  <c r="D193" i="7"/>
  <c r="H193" i="7" s="1"/>
  <c r="I193" i="7" s="1"/>
  <c r="D194" i="7"/>
  <c r="H194" i="7" s="1"/>
  <c r="I194" i="7" s="1"/>
  <c r="D195" i="7"/>
  <c r="H195" i="7" s="1"/>
  <c r="I195" i="7" s="1"/>
  <c r="D196" i="7"/>
  <c r="H196" i="7" s="1"/>
  <c r="I196" i="7" s="1"/>
  <c r="D197" i="7"/>
  <c r="D198" i="7"/>
  <c r="D199" i="7"/>
  <c r="H199" i="7" s="1"/>
  <c r="I199" i="7" s="1"/>
  <c r="D200" i="7"/>
  <c r="D201" i="7"/>
  <c r="D202" i="7"/>
  <c r="D203" i="7"/>
  <c r="H203" i="7" s="1"/>
  <c r="I203" i="7" s="1"/>
  <c r="D204" i="7"/>
  <c r="H204" i="7" s="1"/>
  <c r="I204" i="7" s="1"/>
  <c r="D205" i="7"/>
  <c r="D206" i="7"/>
  <c r="D207" i="7"/>
  <c r="D208" i="7"/>
  <c r="D209" i="7"/>
  <c r="H209" i="7" s="1"/>
  <c r="I209" i="7" s="1"/>
  <c r="D210" i="7"/>
  <c r="H210" i="7" s="1"/>
  <c r="I210" i="7" s="1"/>
  <c r="D211" i="7"/>
  <c r="H211" i="7" s="1"/>
  <c r="I211" i="7" s="1"/>
  <c r="D212" i="7"/>
  <c r="H212" i="7" s="1"/>
  <c r="I212" i="7" s="1"/>
  <c r="D213" i="7"/>
  <c r="D214" i="7"/>
  <c r="D215" i="7"/>
  <c r="D216" i="7"/>
  <c r="D217" i="7"/>
  <c r="H217" i="7" s="1"/>
  <c r="I217" i="7" s="1"/>
  <c r="D218" i="7"/>
  <c r="D219" i="7"/>
  <c r="D220" i="7"/>
  <c r="H220" i="7" s="1"/>
  <c r="I220" i="7" s="1"/>
  <c r="D221" i="7"/>
  <c r="D222" i="7"/>
  <c r="D223" i="7"/>
  <c r="H223" i="7" s="1"/>
  <c r="I223" i="7" s="1"/>
  <c r="D224" i="7"/>
  <c r="D225" i="7"/>
  <c r="H225" i="7" s="1"/>
  <c r="I225" i="7" s="1"/>
  <c r="D226" i="7"/>
  <c r="H226" i="7" s="1"/>
  <c r="I226" i="7" s="1"/>
  <c r="D227" i="7"/>
  <c r="H227" i="7" s="1"/>
  <c r="D228" i="7"/>
  <c r="E228" i="7" s="1"/>
  <c r="D229" i="7"/>
  <c r="D230" i="7"/>
  <c r="D231" i="7"/>
  <c r="D232" i="7"/>
  <c r="D233" i="7"/>
  <c r="H233" i="7" s="1"/>
  <c r="I233" i="7" s="1"/>
  <c r="D234" i="7"/>
  <c r="H234" i="7" s="1"/>
  <c r="I234" i="7" s="1"/>
  <c r="D235" i="7"/>
  <c r="H235" i="7" s="1"/>
  <c r="I235" i="7" s="1"/>
  <c r="D236" i="7"/>
  <c r="H236" i="7" s="1"/>
  <c r="I236" i="7" s="1"/>
  <c r="D237" i="7"/>
  <c r="D238" i="7"/>
  <c r="D239" i="7"/>
  <c r="D240" i="7"/>
  <c r="D241" i="7"/>
  <c r="H241" i="7" s="1"/>
  <c r="I241" i="7" s="1"/>
  <c r="D242" i="7"/>
  <c r="H242" i="7" s="1"/>
  <c r="I242" i="7" s="1"/>
  <c r="D243" i="7"/>
  <c r="H243" i="7" s="1"/>
  <c r="I243" i="7" s="1"/>
  <c r="D244" i="7"/>
  <c r="H244" i="7" s="1"/>
  <c r="I244" i="7" s="1"/>
  <c r="D245" i="7"/>
  <c r="D246" i="7"/>
  <c r="D247" i="7"/>
  <c r="D248" i="7"/>
  <c r="D249" i="7"/>
  <c r="D250" i="7"/>
  <c r="H250" i="7" s="1"/>
  <c r="I250" i="7" s="1"/>
  <c r="D251" i="7"/>
  <c r="H251" i="7" s="1"/>
  <c r="I251" i="7" s="1"/>
  <c r="D252" i="7"/>
  <c r="H252" i="7" s="1"/>
  <c r="I252" i="7" s="1"/>
  <c r="D253" i="7"/>
  <c r="D254" i="7"/>
  <c r="D255" i="7"/>
  <c r="H255" i="7" s="1"/>
  <c r="I255" i="7" s="1"/>
  <c r="D4" i="7"/>
  <c r="C5" i="7"/>
  <c r="C6" i="7"/>
  <c r="E6" i="7" s="1"/>
  <c r="C7" i="7"/>
  <c r="E7" i="7" s="1"/>
  <c r="G7" i="7" s="1"/>
  <c r="C8" i="7"/>
  <c r="C9" i="7"/>
  <c r="C10" i="7"/>
  <c r="C11" i="7"/>
  <c r="C12" i="7"/>
  <c r="C13" i="7"/>
  <c r="C14" i="7"/>
  <c r="E14" i="7" s="1"/>
  <c r="C15" i="7"/>
  <c r="E15" i="7" s="1"/>
  <c r="C16" i="7"/>
  <c r="E16" i="7" s="1"/>
  <c r="G16" i="7" s="1"/>
  <c r="C17" i="7"/>
  <c r="C18" i="7"/>
  <c r="C19" i="7"/>
  <c r="C20" i="7"/>
  <c r="C21" i="7"/>
  <c r="C22" i="7"/>
  <c r="E22" i="7" s="1"/>
  <c r="F22" i="7" s="1"/>
  <c r="C23" i="7"/>
  <c r="E23" i="7" s="1"/>
  <c r="F23" i="7" s="1"/>
  <c r="C24" i="7"/>
  <c r="C25" i="7"/>
  <c r="C26" i="7"/>
  <c r="C27" i="7"/>
  <c r="C28" i="7"/>
  <c r="C29" i="7"/>
  <c r="C30" i="7"/>
  <c r="E30" i="7" s="1"/>
  <c r="G30" i="7" s="1"/>
  <c r="C31" i="7"/>
  <c r="E31" i="7" s="1"/>
  <c r="G31" i="7" s="1"/>
  <c r="C32" i="7"/>
  <c r="E32" i="7" s="1"/>
  <c r="C33" i="7"/>
  <c r="C34" i="7"/>
  <c r="C35" i="7"/>
  <c r="C36" i="7"/>
  <c r="C37" i="7"/>
  <c r="C38" i="7"/>
  <c r="E38" i="7" s="1"/>
  <c r="G38" i="7" s="1"/>
  <c r="C39" i="7"/>
  <c r="C40" i="7"/>
  <c r="C41" i="7"/>
  <c r="C42" i="7"/>
  <c r="C43" i="7"/>
  <c r="C44" i="7"/>
  <c r="C45" i="7"/>
  <c r="C46" i="7"/>
  <c r="E46" i="7" s="1"/>
  <c r="C47" i="7"/>
  <c r="E47" i="7" s="1"/>
  <c r="F47" i="7" s="1"/>
  <c r="C48" i="7"/>
  <c r="E48" i="7" s="1"/>
  <c r="G48" i="7" s="1"/>
  <c r="C49" i="7"/>
  <c r="C50" i="7"/>
  <c r="C51" i="7"/>
  <c r="C52" i="7"/>
  <c r="C53" i="7"/>
  <c r="C54" i="7"/>
  <c r="E54" i="7" s="1"/>
  <c r="C55" i="7"/>
  <c r="E55" i="7" s="1"/>
  <c r="C56" i="7"/>
  <c r="C57" i="7"/>
  <c r="C58" i="7"/>
  <c r="C59" i="7"/>
  <c r="C60" i="7"/>
  <c r="C61" i="7"/>
  <c r="C62" i="7"/>
  <c r="E62" i="7" s="1"/>
  <c r="C63" i="7"/>
  <c r="E63" i="7" s="1"/>
  <c r="G63" i="7" s="1"/>
  <c r="C64" i="7"/>
  <c r="E64" i="7" s="1"/>
  <c r="C65" i="7"/>
  <c r="C66" i="7"/>
  <c r="C67" i="7"/>
  <c r="C68" i="7"/>
  <c r="C69" i="7"/>
  <c r="C70" i="7"/>
  <c r="E70" i="7" s="1"/>
  <c r="G70" i="7" s="1"/>
  <c r="C71" i="7"/>
  <c r="E71" i="7" s="1"/>
  <c r="G71" i="7" s="1"/>
  <c r="C72" i="7"/>
  <c r="C73" i="7"/>
  <c r="C74" i="7"/>
  <c r="C75" i="7"/>
  <c r="C76" i="7"/>
  <c r="C77" i="7"/>
  <c r="C78" i="7"/>
  <c r="E78" i="7" s="1"/>
  <c r="C79" i="7"/>
  <c r="E79" i="7" s="1"/>
  <c r="F79" i="7" s="1"/>
  <c r="C80" i="7"/>
  <c r="C81" i="7"/>
  <c r="C82" i="7"/>
  <c r="C83" i="7"/>
  <c r="C84" i="7"/>
  <c r="C85" i="7"/>
  <c r="C86" i="7"/>
  <c r="E86" i="7" s="1"/>
  <c r="C87" i="7"/>
  <c r="E87" i="7" s="1"/>
  <c r="C88" i="7"/>
  <c r="E88" i="7" s="1"/>
  <c r="C89" i="7"/>
  <c r="C90" i="7"/>
  <c r="C91" i="7"/>
  <c r="C92" i="7"/>
  <c r="C93" i="7"/>
  <c r="C94" i="7"/>
  <c r="E94" i="7" s="1"/>
  <c r="F94" i="7" s="1"/>
  <c r="C95" i="7"/>
  <c r="E95" i="7" s="1"/>
  <c r="G95" i="7" s="1"/>
  <c r="C96" i="7"/>
  <c r="C97" i="7"/>
  <c r="C98" i="7"/>
  <c r="C99" i="7"/>
  <c r="C100" i="7"/>
  <c r="C101" i="7"/>
  <c r="C102" i="7"/>
  <c r="E102" i="7" s="1"/>
  <c r="G102" i="7" s="1"/>
  <c r="C103" i="7"/>
  <c r="E103" i="7" s="1"/>
  <c r="G103" i="7" s="1"/>
  <c r="C104" i="7"/>
  <c r="E104" i="7" s="1"/>
  <c r="G104" i="7" s="1"/>
  <c r="C105" i="7"/>
  <c r="C106" i="7"/>
  <c r="C107" i="7"/>
  <c r="C108" i="7"/>
  <c r="C109" i="7"/>
  <c r="C110" i="7"/>
  <c r="E110" i="7" s="1"/>
  <c r="C111" i="7"/>
  <c r="C112" i="7"/>
  <c r="C113" i="7"/>
  <c r="C114" i="7"/>
  <c r="C115" i="7"/>
  <c r="C116" i="7"/>
  <c r="C117" i="7"/>
  <c r="C118" i="7"/>
  <c r="E118" i="7" s="1"/>
  <c r="F118" i="7" s="1"/>
  <c r="C119" i="7"/>
  <c r="E119" i="7" s="1"/>
  <c r="F119" i="7" s="1"/>
  <c r="C120" i="7"/>
  <c r="E120" i="7" s="1"/>
  <c r="C121" i="7"/>
  <c r="C122" i="7"/>
  <c r="C123" i="7"/>
  <c r="C124" i="7"/>
  <c r="C125" i="7"/>
  <c r="C126" i="7"/>
  <c r="E126" i="7" s="1"/>
  <c r="G126" i="7" s="1"/>
  <c r="C127" i="7"/>
  <c r="E127" i="7" s="1"/>
  <c r="G127" i="7" s="1"/>
  <c r="C128" i="7"/>
  <c r="C129" i="7"/>
  <c r="C130" i="7"/>
  <c r="C131" i="7"/>
  <c r="C132" i="7"/>
  <c r="C133" i="7"/>
  <c r="C134" i="7"/>
  <c r="E134" i="7" s="1"/>
  <c r="G134" i="7" s="1"/>
  <c r="C135" i="7"/>
  <c r="E135" i="7" s="1"/>
  <c r="C136" i="7"/>
  <c r="E136" i="7" s="1"/>
  <c r="G136" i="7" s="1"/>
  <c r="C137" i="7"/>
  <c r="C138" i="7"/>
  <c r="C139" i="7"/>
  <c r="C140" i="7"/>
  <c r="C141" i="7"/>
  <c r="C142" i="7"/>
  <c r="E142" i="7" s="1"/>
  <c r="C143" i="7"/>
  <c r="E143" i="7" s="1"/>
  <c r="C144" i="7"/>
  <c r="E144" i="7" s="1"/>
  <c r="G144" i="7" s="1"/>
  <c r="C145" i="7"/>
  <c r="C146" i="7"/>
  <c r="C147" i="7"/>
  <c r="C148" i="7"/>
  <c r="C149" i="7"/>
  <c r="C150" i="7"/>
  <c r="E150" i="7" s="1"/>
  <c r="F150" i="7" s="1"/>
  <c r="C151" i="7"/>
  <c r="E151" i="7" s="1"/>
  <c r="F151" i="7" s="1"/>
  <c r="C152" i="7"/>
  <c r="C153" i="7"/>
  <c r="C154" i="7"/>
  <c r="C155" i="7"/>
  <c r="C156" i="7"/>
  <c r="C157" i="7"/>
  <c r="C158" i="7"/>
  <c r="E158" i="7" s="1"/>
  <c r="G158" i="7" s="1"/>
  <c r="C159" i="7"/>
  <c r="E159" i="7" s="1"/>
  <c r="G159" i="7" s="1"/>
  <c r="C160" i="7"/>
  <c r="E160" i="7" s="1"/>
  <c r="C161" i="7"/>
  <c r="C162" i="7"/>
  <c r="C163" i="7"/>
  <c r="C164" i="7"/>
  <c r="C165" i="7"/>
  <c r="C166" i="7"/>
  <c r="E166" i="7" s="1"/>
  <c r="F166" i="7" s="1"/>
  <c r="C167" i="7"/>
  <c r="C168" i="7"/>
  <c r="E168" i="7" s="1"/>
  <c r="G168" i="7" s="1"/>
  <c r="C169" i="7"/>
  <c r="C170" i="7"/>
  <c r="C171" i="7"/>
  <c r="C172" i="7"/>
  <c r="C173" i="7"/>
  <c r="C174" i="7"/>
  <c r="E174" i="7" s="1"/>
  <c r="C175" i="7"/>
  <c r="E175" i="7" s="1"/>
  <c r="F175" i="7" s="1"/>
  <c r="C176" i="7"/>
  <c r="E176" i="7" s="1"/>
  <c r="G176" i="7" s="1"/>
  <c r="C177" i="7"/>
  <c r="C178" i="7"/>
  <c r="C179" i="7"/>
  <c r="C180" i="7"/>
  <c r="C181" i="7"/>
  <c r="C182" i="7"/>
  <c r="E182" i="7" s="1"/>
  <c r="C183" i="7"/>
  <c r="E183" i="7" s="1"/>
  <c r="C184" i="7"/>
  <c r="C185" i="7"/>
  <c r="C186" i="7"/>
  <c r="C187" i="7"/>
  <c r="C188" i="7"/>
  <c r="C189" i="7"/>
  <c r="C190" i="7"/>
  <c r="E190" i="7" s="1"/>
  <c r="G190" i="7" s="1"/>
  <c r="C191" i="7"/>
  <c r="E191" i="7" s="1"/>
  <c r="G191" i="7" s="1"/>
  <c r="C192" i="7"/>
  <c r="E192" i="7" s="1"/>
  <c r="C193" i="7"/>
  <c r="C194" i="7"/>
  <c r="C195" i="7"/>
  <c r="C196" i="7"/>
  <c r="C197" i="7"/>
  <c r="C198" i="7"/>
  <c r="E198" i="7" s="1"/>
  <c r="G198" i="7" s="1"/>
  <c r="C199" i="7"/>
  <c r="E199" i="7" s="1"/>
  <c r="G199" i="7" s="1"/>
  <c r="C200" i="7"/>
  <c r="E200" i="7" s="1"/>
  <c r="G200" i="7" s="1"/>
  <c r="C201" i="7"/>
  <c r="C202" i="7"/>
  <c r="C203" i="7"/>
  <c r="C204" i="7"/>
  <c r="C205" i="7"/>
  <c r="C206" i="7"/>
  <c r="E206" i="7" s="1"/>
  <c r="C207" i="7"/>
  <c r="E207" i="7" s="1"/>
  <c r="F207" i="7" s="1"/>
  <c r="C208" i="7"/>
  <c r="C209" i="7"/>
  <c r="C210" i="7"/>
  <c r="C211" i="7"/>
  <c r="C212" i="7"/>
  <c r="C213" i="7"/>
  <c r="C214" i="7"/>
  <c r="E214" i="7" s="1"/>
  <c r="C215" i="7"/>
  <c r="E215" i="7" s="1"/>
  <c r="C216" i="7"/>
  <c r="E216" i="7" s="1"/>
  <c r="C217" i="7"/>
  <c r="C218" i="7"/>
  <c r="C219" i="7"/>
  <c r="C220" i="7"/>
  <c r="C221" i="7"/>
  <c r="C222" i="7"/>
  <c r="E222" i="7" s="1"/>
  <c r="F222" i="7" s="1"/>
  <c r="C223" i="7"/>
  <c r="E223" i="7" s="1"/>
  <c r="G223" i="7" s="1"/>
  <c r="C224" i="7"/>
  <c r="C225" i="7"/>
  <c r="C226" i="7"/>
  <c r="C227" i="7"/>
  <c r="C228" i="7"/>
  <c r="C229" i="7"/>
  <c r="C230" i="7"/>
  <c r="E230" i="7" s="1"/>
  <c r="G230" i="7" s="1"/>
  <c r="C231" i="7"/>
  <c r="E231" i="7" s="1"/>
  <c r="F231" i="7" s="1"/>
  <c r="C232" i="7"/>
  <c r="E232" i="7" s="1"/>
  <c r="G232" i="7" s="1"/>
  <c r="C233" i="7"/>
  <c r="C234" i="7"/>
  <c r="C235" i="7"/>
  <c r="C236" i="7"/>
  <c r="C237" i="7"/>
  <c r="C238" i="7"/>
  <c r="E238" i="7" s="1"/>
  <c r="C239" i="7"/>
  <c r="C240" i="7"/>
  <c r="C241" i="7"/>
  <c r="C242" i="7"/>
  <c r="C243" i="7"/>
  <c r="C244" i="7"/>
  <c r="C245" i="7"/>
  <c r="C246" i="7"/>
  <c r="E246" i="7" s="1"/>
  <c r="F246" i="7" s="1"/>
  <c r="C247" i="7"/>
  <c r="E247" i="7" s="1"/>
  <c r="F247" i="7" s="1"/>
  <c r="C248" i="7"/>
  <c r="E248" i="7" s="1"/>
  <c r="C249" i="7"/>
  <c r="C250" i="7"/>
  <c r="C251" i="7"/>
  <c r="C252" i="7"/>
  <c r="C253" i="7"/>
  <c r="C254" i="7"/>
  <c r="E254" i="7" s="1"/>
  <c r="G254" i="7" s="1"/>
  <c r="C255" i="7"/>
  <c r="E255" i="7" s="1"/>
  <c r="G255" i="7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75" i="3" a="1"/>
  <c r="O75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O89" i="3" a="1"/>
  <c r="O89" i="3" s="1"/>
  <c r="O90" i="3" a="1"/>
  <c r="O90" i="3" s="1"/>
  <c r="O91" i="3" a="1"/>
  <c r="O91" i="3" s="1"/>
  <c r="O92" i="3" a="1"/>
  <c r="O92" i="3" s="1"/>
  <c r="O93" i="3" a="1"/>
  <c r="O93" i="3" s="1"/>
  <c r="O94" i="3" a="1"/>
  <c r="O94" i="3" s="1"/>
  <c r="O95" i="3" a="1"/>
  <c r="O95" i="3" s="1"/>
  <c r="O96" i="3" a="1"/>
  <c r="O96" i="3" s="1"/>
  <c r="O97" i="3" a="1"/>
  <c r="O97" i="3" s="1"/>
  <c r="O98" i="3" a="1"/>
  <c r="O98" i="3" s="1"/>
  <c r="O99" i="3" a="1"/>
  <c r="O99" i="3" s="1"/>
  <c r="O100" i="3" a="1"/>
  <c r="O100" i="3" s="1"/>
  <c r="O101" i="3" a="1"/>
  <c r="O101" i="3" s="1"/>
  <c r="O102" i="3" a="1"/>
  <c r="O102" i="3" s="1"/>
  <c r="O103" i="3" a="1"/>
  <c r="O103" i="3" s="1"/>
  <c r="O104" i="3" a="1"/>
  <c r="O104" i="3" s="1"/>
  <c r="O105" i="3" a="1"/>
  <c r="O105" i="3" s="1"/>
  <c r="O106" i="3" a="1"/>
  <c r="O106" i="3" s="1"/>
  <c r="O107" i="3" a="1"/>
  <c r="O107" i="3" s="1"/>
  <c r="O108" i="3" a="1"/>
  <c r="O108" i="3" s="1"/>
  <c r="O109" i="3" a="1"/>
  <c r="O109" i="3" s="1"/>
  <c r="O110" i="3" a="1"/>
  <c r="O110" i="3" s="1"/>
  <c r="O111" i="3" a="1"/>
  <c r="O111" i="3" s="1"/>
  <c r="O112" i="3" a="1"/>
  <c r="O112" i="3" s="1"/>
  <c r="O113" i="3" a="1"/>
  <c r="O113" i="3" s="1"/>
  <c r="O114" i="3" a="1"/>
  <c r="O114" i="3" s="1"/>
  <c r="O115" i="3" a="1"/>
  <c r="O115" i="3" s="1"/>
  <c r="O116" i="3" a="1"/>
  <c r="O116" i="3" s="1"/>
  <c r="O117" i="3" a="1"/>
  <c r="O117" i="3" s="1"/>
  <c r="O118" i="3" a="1"/>
  <c r="O118" i="3" s="1"/>
  <c r="O119" i="3" a="1"/>
  <c r="O119" i="3" s="1"/>
  <c r="O120" i="3" a="1"/>
  <c r="O120" i="3" s="1"/>
  <c r="O121" i="3" a="1"/>
  <c r="O121" i="3" s="1"/>
  <c r="O122" i="3" a="1"/>
  <c r="O122" i="3" s="1"/>
  <c r="O123" i="3" a="1"/>
  <c r="O123" i="3" s="1"/>
  <c r="O124" i="3" a="1"/>
  <c r="O124" i="3" s="1"/>
  <c r="O125" i="3" a="1"/>
  <c r="O125" i="3" s="1"/>
  <c r="O126" i="3" a="1"/>
  <c r="O126" i="3" s="1"/>
  <c r="O127" i="3" a="1"/>
  <c r="O127" i="3" s="1"/>
  <c r="O128" i="3" a="1"/>
  <c r="O128" i="3" s="1"/>
  <c r="O129" i="3" a="1"/>
  <c r="O129" i="3" s="1"/>
  <c r="O130" i="3" a="1"/>
  <c r="O130" i="3" s="1"/>
  <c r="O131" i="3" a="1"/>
  <c r="O131" i="3" s="1"/>
  <c r="O132" i="3" a="1"/>
  <c r="O132" i="3" s="1"/>
  <c r="O133" i="3" a="1"/>
  <c r="O133" i="3" s="1"/>
  <c r="O134" i="3" a="1"/>
  <c r="O134" i="3" s="1"/>
  <c r="O135" i="3" a="1"/>
  <c r="O135" i="3" s="1"/>
  <c r="O136" i="3" a="1"/>
  <c r="O136" i="3" s="1"/>
  <c r="O137" i="3" a="1"/>
  <c r="O137" i="3" s="1"/>
  <c r="O138" i="3" a="1"/>
  <c r="O138" i="3" s="1"/>
  <c r="O139" i="3" a="1"/>
  <c r="O139" i="3" s="1"/>
  <c r="O140" i="3" a="1"/>
  <c r="O140" i="3" s="1"/>
  <c r="O141" i="3" a="1"/>
  <c r="O141" i="3" s="1"/>
  <c r="O142" i="3" a="1"/>
  <c r="O142" i="3" s="1"/>
  <c r="O143" i="3" a="1"/>
  <c r="O143" i="3" s="1"/>
  <c r="O144" i="3" a="1"/>
  <c r="O144" i="3" s="1"/>
  <c r="O145" i="3" a="1"/>
  <c r="O145" i="3" s="1"/>
  <c r="O146" i="3" a="1"/>
  <c r="O146" i="3" s="1"/>
  <c r="O147" i="3" a="1"/>
  <c r="O147" i="3" s="1"/>
  <c r="O148" i="3" a="1"/>
  <c r="O148" i="3" s="1"/>
  <c r="O149" i="3" a="1"/>
  <c r="O149" i="3" s="1"/>
  <c r="O150" i="3" a="1"/>
  <c r="O150" i="3" s="1"/>
  <c r="O151" i="3" a="1"/>
  <c r="O151" i="3" s="1"/>
  <c r="O152" i="3" a="1"/>
  <c r="O152" i="3" s="1"/>
  <c r="O153" i="3" a="1"/>
  <c r="O153" i="3" s="1"/>
  <c r="O154" i="3" a="1"/>
  <c r="O154" i="3" s="1"/>
  <c r="O155" i="3" a="1"/>
  <c r="O155" i="3" s="1"/>
  <c r="O156" i="3" a="1"/>
  <c r="O156" i="3" s="1"/>
  <c r="O157" i="3" a="1"/>
  <c r="O157" i="3" s="1"/>
  <c r="O158" i="3" a="1"/>
  <c r="O158" i="3" s="1"/>
  <c r="O159" i="3" a="1"/>
  <c r="O159" i="3" s="1"/>
  <c r="O160" i="3" a="1"/>
  <c r="O160" i="3" s="1"/>
  <c r="O161" i="3" a="1"/>
  <c r="O161" i="3" s="1"/>
  <c r="O162" i="3" a="1"/>
  <c r="O162" i="3" s="1"/>
  <c r="O163" i="3" a="1"/>
  <c r="O163" i="3" s="1"/>
  <c r="O164" i="3" a="1"/>
  <c r="O164" i="3" s="1"/>
  <c r="O165" i="3" a="1"/>
  <c r="O165" i="3" s="1"/>
  <c r="O166" i="3" a="1"/>
  <c r="O166" i="3" s="1"/>
  <c r="O167" i="3" a="1"/>
  <c r="O167" i="3" s="1"/>
  <c r="O168" i="3" a="1"/>
  <c r="O168" i="3" s="1"/>
  <c r="O169" i="3" a="1"/>
  <c r="O169" i="3" s="1"/>
  <c r="O170" i="3" a="1"/>
  <c r="O170" i="3" s="1"/>
  <c r="O171" i="3" a="1"/>
  <c r="O171" i="3" s="1"/>
  <c r="O172" i="3" a="1"/>
  <c r="O172" i="3" s="1"/>
  <c r="O173" i="3" a="1"/>
  <c r="O173" i="3" s="1"/>
  <c r="O174" i="3" a="1"/>
  <c r="O174" i="3" s="1"/>
  <c r="O175" i="3" a="1"/>
  <c r="O175" i="3" s="1"/>
  <c r="O176" i="3" a="1"/>
  <c r="O176" i="3" s="1"/>
  <c r="O177" i="3" a="1"/>
  <c r="O177" i="3" s="1"/>
  <c r="O178" i="3" a="1"/>
  <c r="O178" i="3" s="1"/>
  <c r="O179" i="3" a="1"/>
  <c r="O179" i="3" s="1"/>
  <c r="O180" i="3" a="1"/>
  <c r="O180" i="3" s="1"/>
  <c r="O181" i="3" a="1"/>
  <c r="O181" i="3" s="1"/>
  <c r="O182" i="3" a="1"/>
  <c r="O182" i="3" s="1"/>
  <c r="O183" i="3" a="1"/>
  <c r="O183" i="3" s="1"/>
  <c r="O184" i="3" a="1"/>
  <c r="O184" i="3" s="1"/>
  <c r="O185" i="3" a="1"/>
  <c r="O185" i="3" s="1"/>
  <c r="O186" i="3" a="1"/>
  <c r="O186" i="3" s="1"/>
  <c r="O187" i="3" a="1"/>
  <c r="O187" i="3" s="1"/>
  <c r="O188" i="3" a="1"/>
  <c r="O188" i="3" s="1"/>
  <c r="O189" i="3" a="1"/>
  <c r="O189" i="3" s="1"/>
  <c r="O190" i="3" a="1"/>
  <c r="O190" i="3" s="1"/>
  <c r="O191" i="3" a="1"/>
  <c r="O191" i="3" s="1"/>
  <c r="O192" i="3" a="1"/>
  <c r="O192" i="3" s="1"/>
  <c r="O193" i="3" a="1"/>
  <c r="O193" i="3" s="1"/>
  <c r="O194" i="3" a="1"/>
  <c r="O194" i="3" s="1"/>
  <c r="O195" i="3" a="1"/>
  <c r="O195" i="3" s="1"/>
  <c r="O196" i="3" a="1"/>
  <c r="O196" i="3" s="1"/>
  <c r="O197" i="3" a="1"/>
  <c r="O197" i="3" s="1"/>
  <c r="O198" i="3" a="1"/>
  <c r="O198" i="3" s="1"/>
  <c r="O199" i="3" a="1"/>
  <c r="O199" i="3" s="1"/>
  <c r="O200" i="3" a="1"/>
  <c r="O200" i="3" s="1"/>
  <c r="O201" i="3" a="1"/>
  <c r="O201" i="3" s="1"/>
  <c r="O202" i="3" a="1"/>
  <c r="O202" i="3" s="1"/>
  <c r="O203" i="3" a="1"/>
  <c r="O203" i="3" s="1"/>
  <c r="O204" i="3" a="1"/>
  <c r="O204" i="3" s="1"/>
  <c r="O205" i="3" a="1"/>
  <c r="O205" i="3" s="1"/>
  <c r="O206" i="3" a="1"/>
  <c r="O206" i="3" s="1"/>
  <c r="O207" i="3" a="1"/>
  <c r="O207" i="3" s="1"/>
  <c r="O208" i="3" a="1"/>
  <c r="O208" i="3" s="1"/>
  <c r="O209" i="3" a="1"/>
  <c r="O209" i="3" s="1"/>
  <c r="O210" i="3" a="1"/>
  <c r="O210" i="3" s="1"/>
  <c r="O211" i="3" a="1"/>
  <c r="O211" i="3" s="1"/>
  <c r="O212" i="3" a="1"/>
  <c r="O212" i="3" s="1"/>
  <c r="O213" i="3" a="1"/>
  <c r="O213" i="3" s="1"/>
  <c r="O214" i="3" a="1"/>
  <c r="O214" i="3" s="1"/>
  <c r="O215" i="3" a="1"/>
  <c r="O215" i="3" s="1"/>
  <c r="O216" i="3" a="1"/>
  <c r="O216" i="3" s="1"/>
  <c r="O217" i="3" a="1"/>
  <c r="O217" i="3" s="1"/>
  <c r="O218" i="3" a="1"/>
  <c r="O218" i="3" s="1"/>
  <c r="O219" i="3" a="1"/>
  <c r="O219" i="3" s="1"/>
  <c r="O220" i="3" a="1"/>
  <c r="O220" i="3" s="1"/>
  <c r="O221" i="3" a="1"/>
  <c r="O221" i="3" s="1"/>
  <c r="O222" i="3" a="1"/>
  <c r="O222" i="3" s="1"/>
  <c r="O223" i="3" a="1"/>
  <c r="O223" i="3" s="1"/>
  <c r="O224" i="3" a="1"/>
  <c r="O224" i="3" s="1"/>
  <c r="O225" i="3" a="1"/>
  <c r="O225" i="3" s="1"/>
  <c r="O226" i="3" a="1"/>
  <c r="O226" i="3" s="1"/>
  <c r="O227" i="3" a="1"/>
  <c r="O227" i="3" s="1"/>
  <c r="O228" i="3" a="1"/>
  <c r="O228" i="3" s="1"/>
  <c r="O229" i="3" a="1"/>
  <c r="O229" i="3" s="1"/>
  <c r="O230" i="3" a="1"/>
  <c r="O230" i="3" s="1"/>
  <c r="O231" i="3" a="1"/>
  <c r="O231" i="3" s="1"/>
  <c r="O232" i="3" a="1"/>
  <c r="O232" i="3" s="1"/>
  <c r="O233" i="3" a="1"/>
  <c r="O233" i="3" s="1"/>
  <c r="O234" i="3" a="1"/>
  <c r="O234" i="3" s="1"/>
  <c r="O235" i="3" a="1"/>
  <c r="O235" i="3" s="1"/>
  <c r="O236" i="3" a="1"/>
  <c r="O236" i="3" s="1"/>
  <c r="O237" i="3" a="1"/>
  <c r="O237" i="3" s="1"/>
  <c r="O238" i="3" a="1"/>
  <c r="O238" i="3" s="1"/>
  <c r="O239" i="3" a="1"/>
  <c r="O239" i="3" s="1"/>
  <c r="O240" i="3" a="1"/>
  <c r="O240" i="3" s="1"/>
  <c r="O241" i="3" a="1"/>
  <c r="O241" i="3" s="1"/>
  <c r="O242" i="3" a="1"/>
  <c r="O242" i="3" s="1"/>
  <c r="O243" i="3" a="1"/>
  <c r="O243" i="3" s="1"/>
  <c r="O244" i="3" a="1"/>
  <c r="O244" i="3" s="1"/>
  <c r="O245" i="3" a="1"/>
  <c r="O245" i="3" s="1"/>
  <c r="O246" i="3" a="1"/>
  <c r="O246" i="3" s="1"/>
  <c r="O247" i="3" a="1"/>
  <c r="O247" i="3" s="1"/>
  <c r="O248" i="3" a="1"/>
  <c r="O248" i="3" s="1"/>
  <c r="O249" i="3" a="1"/>
  <c r="O249" i="3" s="1"/>
  <c r="O250" i="3" a="1"/>
  <c r="O250" i="3" s="1"/>
  <c r="O251" i="3" a="1"/>
  <c r="O251" i="3" s="1"/>
  <c r="O252" i="3" a="1"/>
  <c r="O252" i="3" s="1"/>
  <c r="O253" i="3" a="1"/>
  <c r="O253" i="3" s="1"/>
  <c r="O254" i="3" a="1"/>
  <c r="O254" i="3" s="1"/>
  <c r="O255" i="3" a="1"/>
  <c r="O255" i="3" s="1"/>
  <c r="O4" i="3" a="1"/>
  <c r="O4" i="3" s="1"/>
  <c r="K4" i="3" a="1"/>
  <c r="K4" i="3" s="1"/>
  <c r="L4" i="3" s="1"/>
  <c r="N255" i="3" a="1"/>
  <c r="N255" i="3" s="1"/>
  <c r="P255" i="3" s="1"/>
  <c r="N5" i="3" a="1"/>
  <c r="N5" i="3" s="1"/>
  <c r="P5" i="3" s="1"/>
  <c r="N6" i="3" a="1"/>
  <c r="N6" i="3" s="1"/>
  <c r="P6" i="3" s="1"/>
  <c r="N7" i="3" a="1"/>
  <c r="N7" i="3" s="1"/>
  <c r="P7" i="3" s="1"/>
  <c r="N8" i="3" a="1"/>
  <c r="N8" i="3" s="1"/>
  <c r="P8" i="3" s="1"/>
  <c r="N9" i="3" a="1"/>
  <c r="N9" i="3" s="1"/>
  <c r="P9" i="3" s="1"/>
  <c r="N10" i="3" a="1"/>
  <c r="N10" i="3" s="1"/>
  <c r="P10" i="3" s="1"/>
  <c r="N11" i="3" a="1"/>
  <c r="N11" i="3" s="1"/>
  <c r="P11" i="3" s="1"/>
  <c r="N12" i="3" a="1"/>
  <c r="N12" i="3" s="1"/>
  <c r="P12" i="3" s="1"/>
  <c r="N13" i="3" a="1"/>
  <c r="N13" i="3" s="1"/>
  <c r="P13" i="3" s="1"/>
  <c r="N14" i="3" a="1"/>
  <c r="N14" i="3" s="1"/>
  <c r="P14" i="3" s="1"/>
  <c r="N15" i="3" a="1"/>
  <c r="N15" i="3" s="1"/>
  <c r="P15" i="3" s="1"/>
  <c r="N16" i="3" a="1"/>
  <c r="N16" i="3" s="1"/>
  <c r="P16" i="3" s="1"/>
  <c r="N17" i="3" a="1"/>
  <c r="N17" i="3" s="1"/>
  <c r="P17" i="3" s="1"/>
  <c r="N18" i="3" a="1"/>
  <c r="N18" i="3" s="1"/>
  <c r="P18" i="3" s="1"/>
  <c r="N19" i="3" a="1"/>
  <c r="N19" i="3" s="1"/>
  <c r="P19" i="3" s="1"/>
  <c r="N20" i="3" a="1"/>
  <c r="N20" i="3"/>
  <c r="P20" i="3" s="1"/>
  <c r="N21" i="3" a="1"/>
  <c r="N21" i="3" s="1"/>
  <c r="P21" i="3" s="1"/>
  <c r="N22" i="3" a="1"/>
  <c r="N22" i="3" s="1"/>
  <c r="P22" i="3" s="1"/>
  <c r="N23" i="3" a="1"/>
  <c r="N23" i="3" s="1"/>
  <c r="P23" i="3" s="1"/>
  <c r="N24" i="3" a="1"/>
  <c r="N24" i="3" s="1"/>
  <c r="P24" i="3" s="1"/>
  <c r="N25" i="3" a="1"/>
  <c r="N25" i="3" s="1"/>
  <c r="P25" i="3" s="1"/>
  <c r="N26" i="3" a="1"/>
  <c r="N26" i="3" s="1"/>
  <c r="P26" i="3" s="1"/>
  <c r="N27" i="3" a="1"/>
  <c r="N27" i="3" s="1"/>
  <c r="P27" i="3" s="1"/>
  <c r="N28" i="3" a="1"/>
  <c r="N28" i="3"/>
  <c r="P28" i="3" s="1"/>
  <c r="N29" i="3" a="1"/>
  <c r="N29" i="3" s="1"/>
  <c r="P29" i="3" s="1"/>
  <c r="N30" i="3" a="1"/>
  <c r="N30" i="3" s="1"/>
  <c r="P30" i="3" s="1"/>
  <c r="N31" i="3" a="1"/>
  <c r="N31" i="3" s="1"/>
  <c r="P31" i="3" s="1"/>
  <c r="N32" i="3" a="1"/>
  <c r="N32" i="3" s="1"/>
  <c r="P32" i="3" s="1"/>
  <c r="N33" i="3" a="1"/>
  <c r="N33" i="3" s="1"/>
  <c r="P33" i="3" s="1"/>
  <c r="N34" i="3" a="1"/>
  <c r="N34" i="3" s="1"/>
  <c r="P34" i="3" s="1"/>
  <c r="N35" i="3" a="1"/>
  <c r="N35" i="3" s="1"/>
  <c r="P35" i="3" s="1"/>
  <c r="N36" i="3" a="1"/>
  <c r="N36" i="3" s="1"/>
  <c r="P36" i="3" s="1"/>
  <c r="N37" i="3" a="1"/>
  <c r="N37" i="3" s="1"/>
  <c r="P37" i="3" s="1"/>
  <c r="N38" i="3" a="1"/>
  <c r="N38" i="3" s="1"/>
  <c r="P38" i="3" s="1"/>
  <c r="N39" i="3" a="1"/>
  <c r="N39" i="3" s="1"/>
  <c r="P39" i="3" s="1"/>
  <c r="N40" i="3" a="1"/>
  <c r="N40" i="3" s="1"/>
  <c r="P40" i="3" s="1"/>
  <c r="N41" i="3" a="1"/>
  <c r="N41" i="3" s="1"/>
  <c r="P41" i="3" s="1"/>
  <c r="N42" i="3" a="1"/>
  <c r="N42" i="3" s="1"/>
  <c r="P42" i="3" s="1"/>
  <c r="N43" i="3" a="1"/>
  <c r="N43" i="3" s="1"/>
  <c r="P43" i="3" s="1"/>
  <c r="N44" i="3" a="1"/>
  <c r="N44" i="3" s="1"/>
  <c r="P44" i="3" s="1"/>
  <c r="N45" i="3" a="1"/>
  <c r="N45" i="3" s="1"/>
  <c r="P45" i="3" s="1"/>
  <c r="N46" i="3" a="1"/>
  <c r="N46" i="3" s="1"/>
  <c r="P46" i="3" s="1"/>
  <c r="N47" i="3" a="1"/>
  <c r="N47" i="3" s="1"/>
  <c r="P47" i="3" s="1"/>
  <c r="N48" i="3" a="1"/>
  <c r="N48" i="3" s="1"/>
  <c r="P48" i="3" s="1"/>
  <c r="N49" i="3" a="1"/>
  <c r="N49" i="3" s="1"/>
  <c r="P49" i="3" s="1"/>
  <c r="N50" i="3" a="1"/>
  <c r="N50" i="3" s="1"/>
  <c r="P50" i="3" s="1"/>
  <c r="N51" i="3" a="1"/>
  <c r="N51" i="3" s="1"/>
  <c r="P51" i="3" s="1"/>
  <c r="N52" i="3" a="1"/>
  <c r="N52" i="3" s="1"/>
  <c r="P52" i="3" s="1"/>
  <c r="N53" i="3" a="1"/>
  <c r="N53" i="3" s="1"/>
  <c r="P53" i="3" s="1"/>
  <c r="N54" i="3" a="1"/>
  <c r="N54" i="3" s="1"/>
  <c r="P54" i="3" s="1"/>
  <c r="N55" i="3" a="1"/>
  <c r="N55" i="3" s="1"/>
  <c r="P55" i="3" s="1"/>
  <c r="N56" i="3" a="1"/>
  <c r="N56" i="3" s="1"/>
  <c r="P56" i="3" s="1"/>
  <c r="N57" i="3" a="1"/>
  <c r="N57" i="3" s="1"/>
  <c r="P57" i="3" s="1"/>
  <c r="N58" i="3" a="1"/>
  <c r="N58" i="3" s="1"/>
  <c r="P58" i="3" s="1"/>
  <c r="N59" i="3" a="1"/>
  <c r="N59" i="3" s="1"/>
  <c r="P59" i="3" s="1"/>
  <c r="N60" i="3" a="1"/>
  <c r="N60" i="3" s="1"/>
  <c r="P60" i="3" s="1"/>
  <c r="N61" i="3" a="1"/>
  <c r="N61" i="3" s="1"/>
  <c r="P61" i="3" s="1"/>
  <c r="N62" i="3" a="1"/>
  <c r="N62" i="3" s="1"/>
  <c r="P62" i="3" s="1"/>
  <c r="N63" i="3" a="1"/>
  <c r="N63" i="3" s="1"/>
  <c r="P63" i="3" s="1"/>
  <c r="N64" i="3" a="1"/>
  <c r="N64" i="3" s="1"/>
  <c r="P64" i="3" s="1"/>
  <c r="N65" i="3" a="1"/>
  <c r="N65" i="3" s="1"/>
  <c r="P65" i="3" s="1"/>
  <c r="N66" i="3" a="1"/>
  <c r="N66" i="3" s="1"/>
  <c r="P66" i="3" s="1"/>
  <c r="N67" i="3" a="1"/>
  <c r="N67" i="3" s="1"/>
  <c r="P67" i="3" s="1"/>
  <c r="N68" i="3" a="1"/>
  <c r="N68" i="3" s="1"/>
  <c r="P68" i="3" s="1"/>
  <c r="N69" i="3" a="1"/>
  <c r="N69" i="3" s="1"/>
  <c r="P69" i="3" s="1"/>
  <c r="N70" i="3" a="1"/>
  <c r="N70" i="3" s="1"/>
  <c r="P70" i="3" s="1"/>
  <c r="N71" i="3" a="1"/>
  <c r="N71" i="3" s="1"/>
  <c r="P71" i="3" s="1"/>
  <c r="N72" i="3" a="1"/>
  <c r="N72" i="3" s="1"/>
  <c r="P72" i="3" s="1"/>
  <c r="N73" i="3" a="1"/>
  <c r="N73" i="3" s="1"/>
  <c r="P73" i="3" s="1"/>
  <c r="N74" i="3" a="1"/>
  <c r="N74" i="3" s="1"/>
  <c r="P74" i="3" s="1"/>
  <c r="N75" i="3" a="1"/>
  <c r="N75" i="3" s="1"/>
  <c r="P75" i="3" s="1"/>
  <c r="N76" i="3" a="1"/>
  <c r="N76" i="3" s="1"/>
  <c r="P76" i="3" s="1"/>
  <c r="N77" i="3" a="1"/>
  <c r="N77" i="3" s="1"/>
  <c r="P77" i="3" s="1"/>
  <c r="N78" i="3" a="1"/>
  <c r="N78" i="3" s="1"/>
  <c r="P78" i="3" s="1"/>
  <c r="N79" i="3" a="1"/>
  <c r="N79" i="3" s="1"/>
  <c r="P79" i="3" s="1"/>
  <c r="N80" i="3" a="1"/>
  <c r="N80" i="3" s="1"/>
  <c r="P80" i="3" s="1"/>
  <c r="N81" i="3" a="1"/>
  <c r="N81" i="3" s="1"/>
  <c r="P81" i="3" s="1"/>
  <c r="N82" i="3" a="1"/>
  <c r="N82" i="3" s="1"/>
  <c r="P82" i="3" s="1"/>
  <c r="N83" i="3" a="1"/>
  <c r="N83" i="3" s="1"/>
  <c r="P83" i="3" s="1"/>
  <c r="N84" i="3" a="1"/>
  <c r="N84" i="3" s="1"/>
  <c r="P84" i="3" s="1"/>
  <c r="N85" i="3" a="1"/>
  <c r="N85" i="3" s="1"/>
  <c r="P85" i="3" s="1"/>
  <c r="N86" i="3" a="1"/>
  <c r="N86" i="3" s="1"/>
  <c r="P86" i="3" s="1"/>
  <c r="N87" i="3" a="1"/>
  <c r="N87" i="3" s="1"/>
  <c r="P87" i="3" s="1"/>
  <c r="N88" i="3" a="1"/>
  <c r="N88" i="3" s="1"/>
  <c r="P88" i="3" s="1"/>
  <c r="N89" i="3" a="1"/>
  <c r="N89" i="3" s="1"/>
  <c r="P89" i="3" s="1"/>
  <c r="N90" i="3" a="1"/>
  <c r="N90" i="3" s="1"/>
  <c r="P90" i="3" s="1"/>
  <c r="N91" i="3" a="1"/>
  <c r="N91" i="3" s="1"/>
  <c r="P91" i="3" s="1"/>
  <c r="N92" i="3" a="1"/>
  <c r="N92" i="3" s="1"/>
  <c r="P92" i="3" s="1"/>
  <c r="N93" i="3" a="1"/>
  <c r="N93" i="3" s="1"/>
  <c r="P93" i="3" s="1"/>
  <c r="N94" i="3" a="1"/>
  <c r="N94" i="3" s="1"/>
  <c r="P94" i="3" s="1"/>
  <c r="N95" i="3" a="1"/>
  <c r="N95" i="3" s="1"/>
  <c r="P95" i="3" s="1"/>
  <c r="N96" i="3" a="1"/>
  <c r="N96" i="3" s="1"/>
  <c r="P96" i="3" s="1"/>
  <c r="N97" i="3" a="1"/>
  <c r="N97" i="3" s="1"/>
  <c r="P97" i="3" s="1"/>
  <c r="N98" i="3" a="1"/>
  <c r="N98" i="3" s="1"/>
  <c r="P98" i="3" s="1"/>
  <c r="N99" i="3" a="1"/>
  <c r="N99" i="3" s="1"/>
  <c r="P99" i="3" s="1"/>
  <c r="N100" i="3" a="1"/>
  <c r="N100" i="3" s="1"/>
  <c r="P100" i="3" s="1"/>
  <c r="N101" i="3" a="1"/>
  <c r="N101" i="3" s="1"/>
  <c r="P101" i="3" s="1"/>
  <c r="N102" i="3" a="1"/>
  <c r="N102" i="3" s="1"/>
  <c r="P102" i="3" s="1"/>
  <c r="N103" i="3" a="1"/>
  <c r="N103" i="3" s="1"/>
  <c r="P103" i="3" s="1"/>
  <c r="N104" i="3" a="1"/>
  <c r="N104" i="3" s="1"/>
  <c r="P104" i="3" s="1"/>
  <c r="N105" i="3" a="1"/>
  <c r="N105" i="3" s="1"/>
  <c r="P105" i="3" s="1"/>
  <c r="N106" i="3" a="1"/>
  <c r="N106" i="3" s="1"/>
  <c r="P106" i="3" s="1"/>
  <c r="N107" i="3" a="1"/>
  <c r="N107" i="3" s="1"/>
  <c r="P107" i="3" s="1"/>
  <c r="N108" i="3" a="1"/>
  <c r="N108" i="3" s="1"/>
  <c r="P108" i="3" s="1"/>
  <c r="N109" i="3" a="1"/>
  <c r="N109" i="3" s="1"/>
  <c r="P109" i="3" s="1"/>
  <c r="N110" i="3" a="1"/>
  <c r="N110" i="3" s="1"/>
  <c r="P110" i="3" s="1"/>
  <c r="N111" i="3" a="1"/>
  <c r="N111" i="3" s="1"/>
  <c r="P111" i="3" s="1"/>
  <c r="N112" i="3" a="1"/>
  <c r="N112" i="3" s="1"/>
  <c r="P112" i="3" s="1"/>
  <c r="N113" i="3" a="1"/>
  <c r="N113" i="3" s="1"/>
  <c r="P113" i="3" s="1"/>
  <c r="N114" i="3" a="1"/>
  <c r="N114" i="3" s="1"/>
  <c r="P114" i="3" s="1"/>
  <c r="N115" i="3" a="1"/>
  <c r="N115" i="3" s="1"/>
  <c r="P115" i="3" s="1"/>
  <c r="N116" i="3" a="1"/>
  <c r="N116" i="3" s="1"/>
  <c r="P116" i="3" s="1"/>
  <c r="N117" i="3" a="1"/>
  <c r="N117" i="3" s="1"/>
  <c r="P117" i="3" s="1"/>
  <c r="N118" i="3" a="1"/>
  <c r="N118" i="3" s="1"/>
  <c r="P118" i="3" s="1"/>
  <c r="N119" i="3" a="1"/>
  <c r="N119" i="3" s="1"/>
  <c r="P119" i="3" s="1"/>
  <c r="N120" i="3" a="1"/>
  <c r="N120" i="3" s="1"/>
  <c r="P120" i="3" s="1"/>
  <c r="N121" i="3" a="1"/>
  <c r="N121" i="3" s="1"/>
  <c r="P121" i="3" s="1"/>
  <c r="N122" i="3" a="1"/>
  <c r="N122" i="3" s="1"/>
  <c r="P122" i="3" s="1"/>
  <c r="N123" i="3" a="1"/>
  <c r="N123" i="3" s="1"/>
  <c r="P123" i="3" s="1"/>
  <c r="N124" i="3" a="1"/>
  <c r="N124" i="3" s="1"/>
  <c r="P124" i="3" s="1"/>
  <c r="N125" i="3" a="1"/>
  <c r="N125" i="3" s="1"/>
  <c r="P125" i="3" s="1"/>
  <c r="N126" i="3" a="1"/>
  <c r="N126" i="3" s="1"/>
  <c r="P126" i="3" s="1"/>
  <c r="N127" i="3" a="1"/>
  <c r="N127" i="3" s="1"/>
  <c r="P127" i="3" s="1"/>
  <c r="N128" i="3" a="1"/>
  <c r="N128" i="3" s="1"/>
  <c r="P128" i="3" s="1"/>
  <c r="N129" i="3" a="1"/>
  <c r="N129" i="3" s="1"/>
  <c r="P129" i="3" s="1"/>
  <c r="N130" i="3" a="1"/>
  <c r="N130" i="3" s="1"/>
  <c r="P130" i="3" s="1"/>
  <c r="N131" i="3" a="1"/>
  <c r="N131" i="3" s="1"/>
  <c r="P131" i="3" s="1"/>
  <c r="N132" i="3" a="1"/>
  <c r="N132" i="3" s="1"/>
  <c r="P132" i="3" s="1"/>
  <c r="N133" i="3" a="1"/>
  <c r="N133" i="3" s="1"/>
  <c r="P133" i="3" s="1"/>
  <c r="N134" i="3" a="1"/>
  <c r="N134" i="3" s="1"/>
  <c r="P134" i="3" s="1"/>
  <c r="N135" i="3" a="1"/>
  <c r="N135" i="3" s="1"/>
  <c r="P135" i="3" s="1"/>
  <c r="N136" i="3" a="1"/>
  <c r="N136" i="3" s="1"/>
  <c r="P136" i="3" s="1"/>
  <c r="N137" i="3" a="1"/>
  <c r="N137" i="3" s="1"/>
  <c r="P137" i="3" s="1"/>
  <c r="N138" i="3" a="1"/>
  <c r="N138" i="3" s="1"/>
  <c r="P138" i="3" s="1"/>
  <c r="N139" i="3" a="1"/>
  <c r="N139" i="3" s="1"/>
  <c r="P139" i="3" s="1"/>
  <c r="N140" i="3" a="1"/>
  <c r="N140" i="3" s="1"/>
  <c r="P140" i="3" s="1"/>
  <c r="N141" i="3" a="1"/>
  <c r="N141" i="3" s="1"/>
  <c r="P141" i="3" s="1"/>
  <c r="N142" i="3" a="1"/>
  <c r="N142" i="3" s="1"/>
  <c r="P142" i="3" s="1"/>
  <c r="N143" i="3" a="1"/>
  <c r="N143" i="3" s="1"/>
  <c r="P143" i="3" s="1"/>
  <c r="N144" i="3" a="1"/>
  <c r="N144" i="3" s="1"/>
  <c r="P144" i="3" s="1"/>
  <c r="N145" i="3" a="1"/>
  <c r="N145" i="3" s="1"/>
  <c r="P145" i="3" s="1"/>
  <c r="N146" i="3" a="1"/>
  <c r="N146" i="3" s="1"/>
  <c r="P146" i="3" s="1"/>
  <c r="N147" i="3" a="1"/>
  <c r="N147" i="3" s="1"/>
  <c r="P147" i="3" s="1"/>
  <c r="N148" i="3" a="1"/>
  <c r="N148" i="3" s="1"/>
  <c r="P148" i="3" s="1"/>
  <c r="N149" i="3" a="1"/>
  <c r="N149" i="3" s="1"/>
  <c r="P149" i="3" s="1"/>
  <c r="N150" i="3" a="1"/>
  <c r="N150" i="3" s="1"/>
  <c r="P150" i="3" s="1"/>
  <c r="N151" i="3" a="1"/>
  <c r="N151" i="3" s="1"/>
  <c r="P151" i="3" s="1"/>
  <c r="N152" i="3" a="1"/>
  <c r="N152" i="3" s="1"/>
  <c r="P152" i="3" s="1"/>
  <c r="N153" i="3" a="1"/>
  <c r="N153" i="3" s="1"/>
  <c r="P153" i="3" s="1"/>
  <c r="N154" i="3" a="1"/>
  <c r="N154" i="3" s="1"/>
  <c r="P154" i="3" s="1"/>
  <c r="N155" i="3" a="1"/>
  <c r="N155" i="3" s="1"/>
  <c r="P155" i="3" s="1"/>
  <c r="N156" i="3" a="1"/>
  <c r="N156" i="3" s="1"/>
  <c r="P156" i="3" s="1"/>
  <c r="N157" i="3" a="1"/>
  <c r="N157" i="3" s="1"/>
  <c r="P157" i="3" s="1"/>
  <c r="N158" i="3" a="1"/>
  <c r="N158" i="3" s="1"/>
  <c r="P158" i="3" s="1"/>
  <c r="N159" i="3" a="1"/>
  <c r="N159" i="3" s="1"/>
  <c r="P159" i="3" s="1"/>
  <c r="N160" i="3" a="1"/>
  <c r="N160" i="3" s="1"/>
  <c r="P160" i="3" s="1"/>
  <c r="N161" i="3" a="1"/>
  <c r="N161" i="3" s="1"/>
  <c r="P161" i="3" s="1"/>
  <c r="N162" i="3" a="1"/>
  <c r="N162" i="3" s="1"/>
  <c r="P162" i="3" s="1"/>
  <c r="N163" i="3" a="1"/>
  <c r="N163" i="3" s="1"/>
  <c r="P163" i="3" s="1"/>
  <c r="N164" i="3" a="1"/>
  <c r="N164" i="3" s="1"/>
  <c r="P164" i="3" s="1"/>
  <c r="N165" i="3" a="1"/>
  <c r="N165" i="3" s="1"/>
  <c r="P165" i="3" s="1"/>
  <c r="N166" i="3" a="1"/>
  <c r="N166" i="3" s="1"/>
  <c r="P166" i="3" s="1"/>
  <c r="N167" i="3" a="1"/>
  <c r="N167" i="3" s="1"/>
  <c r="P167" i="3" s="1"/>
  <c r="N168" i="3" a="1"/>
  <c r="N168" i="3" s="1"/>
  <c r="P168" i="3" s="1"/>
  <c r="N169" i="3" a="1"/>
  <c r="N169" i="3" s="1"/>
  <c r="P169" i="3" s="1"/>
  <c r="N170" i="3" a="1"/>
  <c r="N170" i="3" s="1"/>
  <c r="P170" i="3" s="1"/>
  <c r="N171" i="3" a="1"/>
  <c r="N171" i="3" s="1"/>
  <c r="P171" i="3" s="1"/>
  <c r="N172" i="3" a="1"/>
  <c r="N172" i="3" s="1"/>
  <c r="P172" i="3" s="1"/>
  <c r="N173" i="3" a="1"/>
  <c r="N173" i="3" s="1"/>
  <c r="P173" i="3" s="1"/>
  <c r="N174" i="3" a="1"/>
  <c r="N174" i="3" s="1"/>
  <c r="P174" i="3" s="1"/>
  <c r="N175" i="3" a="1"/>
  <c r="N175" i="3" s="1"/>
  <c r="P175" i="3" s="1"/>
  <c r="N176" i="3" a="1"/>
  <c r="N176" i="3" s="1"/>
  <c r="P176" i="3" s="1"/>
  <c r="N177" i="3" a="1"/>
  <c r="N177" i="3" s="1"/>
  <c r="P177" i="3" s="1"/>
  <c r="N178" i="3" a="1"/>
  <c r="N178" i="3" s="1"/>
  <c r="P178" i="3" s="1"/>
  <c r="N179" i="3" a="1"/>
  <c r="N179" i="3" s="1"/>
  <c r="P179" i="3" s="1"/>
  <c r="N180" i="3" a="1"/>
  <c r="N180" i="3" s="1"/>
  <c r="P180" i="3" s="1"/>
  <c r="N181" i="3" a="1"/>
  <c r="N181" i="3" s="1"/>
  <c r="P181" i="3" s="1"/>
  <c r="N182" i="3" a="1"/>
  <c r="N182" i="3" s="1"/>
  <c r="P182" i="3" s="1"/>
  <c r="N183" i="3" a="1"/>
  <c r="N183" i="3" s="1"/>
  <c r="P183" i="3" s="1"/>
  <c r="N184" i="3" a="1"/>
  <c r="N184" i="3" s="1"/>
  <c r="P184" i="3" s="1"/>
  <c r="N185" i="3" a="1"/>
  <c r="N185" i="3" s="1"/>
  <c r="P185" i="3" s="1"/>
  <c r="N186" i="3" a="1"/>
  <c r="N186" i="3" s="1"/>
  <c r="P186" i="3" s="1"/>
  <c r="N187" i="3" a="1"/>
  <c r="N187" i="3" s="1"/>
  <c r="P187" i="3" s="1"/>
  <c r="N188" i="3" a="1"/>
  <c r="N188" i="3" s="1"/>
  <c r="P188" i="3" s="1"/>
  <c r="N189" i="3" a="1"/>
  <c r="N189" i="3" s="1"/>
  <c r="P189" i="3" s="1"/>
  <c r="N190" i="3" a="1"/>
  <c r="N190" i="3" s="1"/>
  <c r="P190" i="3" s="1"/>
  <c r="N191" i="3" a="1"/>
  <c r="N191" i="3" s="1"/>
  <c r="P191" i="3" s="1"/>
  <c r="N192" i="3" a="1"/>
  <c r="N192" i="3" s="1"/>
  <c r="P192" i="3" s="1"/>
  <c r="N193" i="3" a="1"/>
  <c r="N193" i="3" s="1"/>
  <c r="P193" i="3" s="1"/>
  <c r="N194" i="3" a="1"/>
  <c r="N194" i="3" s="1"/>
  <c r="P194" i="3" s="1"/>
  <c r="N195" i="3" a="1"/>
  <c r="N195" i="3" s="1"/>
  <c r="P195" i="3" s="1"/>
  <c r="N196" i="3" a="1"/>
  <c r="N196" i="3" s="1"/>
  <c r="P196" i="3" s="1"/>
  <c r="N197" i="3" a="1"/>
  <c r="N197" i="3" s="1"/>
  <c r="P197" i="3" s="1"/>
  <c r="N198" i="3" a="1"/>
  <c r="N198" i="3" s="1"/>
  <c r="P198" i="3" s="1"/>
  <c r="N199" i="3" a="1"/>
  <c r="N199" i="3" s="1"/>
  <c r="P199" i="3" s="1"/>
  <c r="N200" i="3" a="1"/>
  <c r="N200" i="3" s="1"/>
  <c r="P200" i="3" s="1"/>
  <c r="N201" i="3" a="1"/>
  <c r="N201" i="3" s="1"/>
  <c r="P201" i="3" s="1"/>
  <c r="N202" i="3" a="1"/>
  <c r="N202" i="3" s="1"/>
  <c r="P202" i="3" s="1"/>
  <c r="N203" i="3" a="1"/>
  <c r="N203" i="3" s="1"/>
  <c r="P203" i="3" s="1"/>
  <c r="N204" i="3" a="1"/>
  <c r="N204" i="3" s="1"/>
  <c r="P204" i="3" s="1"/>
  <c r="N205" i="3" a="1"/>
  <c r="N205" i="3" s="1"/>
  <c r="P205" i="3" s="1"/>
  <c r="N206" i="3" a="1"/>
  <c r="N206" i="3" s="1"/>
  <c r="P206" i="3" s="1"/>
  <c r="N207" i="3" a="1"/>
  <c r="N207" i="3" s="1"/>
  <c r="P207" i="3" s="1"/>
  <c r="N208" i="3" a="1"/>
  <c r="N208" i="3" s="1"/>
  <c r="P208" i="3" s="1"/>
  <c r="N209" i="3" a="1"/>
  <c r="N209" i="3" s="1"/>
  <c r="P209" i="3" s="1"/>
  <c r="N210" i="3" a="1"/>
  <c r="N210" i="3" s="1"/>
  <c r="P210" i="3" s="1"/>
  <c r="N211" i="3" a="1"/>
  <c r="N211" i="3" s="1"/>
  <c r="P211" i="3" s="1"/>
  <c r="N212" i="3" a="1"/>
  <c r="N212" i="3" s="1"/>
  <c r="P212" i="3" s="1"/>
  <c r="N213" i="3" a="1"/>
  <c r="N213" i="3" s="1"/>
  <c r="P213" i="3" s="1"/>
  <c r="N214" i="3" a="1"/>
  <c r="N214" i="3" s="1"/>
  <c r="P214" i="3" s="1"/>
  <c r="N215" i="3" a="1"/>
  <c r="N215" i="3" s="1"/>
  <c r="P215" i="3" s="1"/>
  <c r="N216" i="3" a="1"/>
  <c r="N216" i="3" s="1"/>
  <c r="P216" i="3" s="1"/>
  <c r="N217" i="3" a="1"/>
  <c r="N217" i="3" s="1"/>
  <c r="P217" i="3" s="1"/>
  <c r="N218" i="3" a="1"/>
  <c r="N218" i="3" s="1"/>
  <c r="P218" i="3" s="1"/>
  <c r="N219" i="3" a="1"/>
  <c r="N219" i="3" s="1"/>
  <c r="P219" i="3" s="1"/>
  <c r="N220" i="3" a="1"/>
  <c r="N220" i="3" s="1"/>
  <c r="P220" i="3" s="1"/>
  <c r="N221" i="3" a="1"/>
  <c r="N221" i="3" s="1"/>
  <c r="P221" i="3" s="1"/>
  <c r="N222" i="3" a="1"/>
  <c r="N222" i="3" s="1"/>
  <c r="P222" i="3" s="1"/>
  <c r="N223" i="3" a="1"/>
  <c r="N223" i="3" s="1"/>
  <c r="P223" i="3" s="1"/>
  <c r="N224" i="3" a="1"/>
  <c r="N224" i="3" s="1"/>
  <c r="P224" i="3" s="1"/>
  <c r="N225" i="3" a="1"/>
  <c r="N225" i="3" s="1"/>
  <c r="P225" i="3" s="1"/>
  <c r="N226" i="3" a="1"/>
  <c r="N226" i="3" s="1"/>
  <c r="P226" i="3" s="1"/>
  <c r="N227" i="3" a="1"/>
  <c r="N227" i="3" s="1"/>
  <c r="P227" i="3" s="1"/>
  <c r="N228" i="3" a="1"/>
  <c r="N228" i="3" s="1"/>
  <c r="P228" i="3" s="1"/>
  <c r="N229" i="3" a="1"/>
  <c r="N229" i="3" s="1"/>
  <c r="P229" i="3" s="1"/>
  <c r="N230" i="3" a="1"/>
  <c r="N230" i="3" s="1"/>
  <c r="P230" i="3" s="1"/>
  <c r="N231" i="3" a="1"/>
  <c r="N231" i="3" s="1"/>
  <c r="P231" i="3" s="1"/>
  <c r="N232" i="3" a="1"/>
  <c r="N232" i="3" s="1"/>
  <c r="P232" i="3" s="1"/>
  <c r="N233" i="3" a="1"/>
  <c r="N233" i="3" s="1"/>
  <c r="P233" i="3" s="1"/>
  <c r="N234" i="3" a="1"/>
  <c r="N234" i="3" s="1"/>
  <c r="P234" i="3" s="1"/>
  <c r="N235" i="3" a="1"/>
  <c r="N235" i="3" s="1"/>
  <c r="P235" i="3" s="1"/>
  <c r="N236" i="3" a="1"/>
  <c r="N236" i="3" s="1"/>
  <c r="P236" i="3" s="1"/>
  <c r="N237" i="3" a="1"/>
  <c r="N237" i="3" s="1"/>
  <c r="P237" i="3" s="1"/>
  <c r="N238" i="3" a="1"/>
  <c r="N238" i="3" s="1"/>
  <c r="P238" i="3" s="1"/>
  <c r="N239" i="3" a="1"/>
  <c r="N239" i="3" s="1"/>
  <c r="P239" i="3" s="1"/>
  <c r="N240" i="3" a="1"/>
  <c r="N240" i="3" s="1"/>
  <c r="P240" i="3" s="1"/>
  <c r="N241" i="3" a="1"/>
  <c r="N241" i="3" s="1"/>
  <c r="P241" i="3" s="1"/>
  <c r="N242" i="3" a="1"/>
  <c r="N242" i="3" s="1"/>
  <c r="P242" i="3" s="1"/>
  <c r="N243" i="3" a="1"/>
  <c r="N243" i="3" s="1"/>
  <c r="P243" i="3" s="1"/>
  <c r="N244" i="3" a="1"/>
  <c r="N244" i="3" s="1"/>
  <c r="P244" i="3" s="1"/>
  <c r="N245" i="3" a="1"/>
  <c r="N245" i="3" s="1"/>
  <c r="P245" i="3" s="1"/>
  <c r="N246" i="3" a="1"/>
  <c r="N246" i="3" s="1"/>
  <c r="P246" i="3" s="1"/>
  <c r="N247" i="3" a="1"/>
  <c r="N247" i="3" s="1"/>
  <c r="P247" i="3" s="1"/>
  <c r="N248" i="3" a="1"/>
  <c r="N248" i="3" s="1"/>
  <c r="P248" i="3" s="1"/>
  <c r="N249" i="3" a="1"/>
  <c r="N249" i="3" s="1"/>
  <c r="P249" i="3" s="1"/>
  <c r="N250" i="3" a="1"/>
  <c r="N250" i="3" s="1"/>
  <c r="P250" i="3" s="1"/>
  <c r="N251" i="3" a="1"/>
  <c r="N251" i="3" s="1"/>
  <c r="P251" i="3" s="1"/>
  <c r="N252" i="3" a="1"/>
  <c r="N252" i="3" s="1"/>
  <c r="P252" i="3" s="1"/>
  <c r="N253" i="3" a="1"/>
  <c r="N253" i="3" s="1"/>
  <c r="P253" i="3" s="1"/>
  <c r="N254" i="3" a="1"/>
  <c r="N254" i="3" s="1"/>
  <c r="P254" i="3" s="1"/>
  <c r="N4" i="3" a="1"/>
  <c r="N4" i="3" s="1"/>
  <c r="P4" i="3" s="1"/>
  <c r="M11" i="3"/>
  <c r="M19" i="3"/>
  <c r="M23" i="3"/>
  <c r="M27" i="3"/>
  <c r="L5" i="3"/>
  <c r="L7" i="3"/>
  <c r="L10" i="3"/>
  <c r="L15" i="3"/>
  <c r="L18" i="3"/>
  <c r="L19" i="3"/>
  <c r="L21" i="3"/>
  <c r="L23" i="3"/>
  <c r="L27" i="3"/>
  <c r="L29" i="3"/>
  <c r="L31" i="3"/>
  <c r="L35" i="3"/>
  <c r="L37" i="3"/>
  <c r="L39" i="3"/>
  <c r="L43" i="3"/>
  <c r="L45" i="3"/>
  <c r="L47" i="3"/>
  <c r="L51" i="3"/>
  <c r="L53" i="3"/>
  <c r="L55" i="3"/>
  <c r="L59" i="3"/>
  <c r="L63" i="3"/>
  <c r="L67" i="3"/>
  <c r="L71" i="3"/>
  <c r="L75" i="3"/>
  <c r="L79" i="3"/>
  <c r="L83" i="3"/>
  <c r="L87" i="3"/>
  <c r="L91" i="3"/>
  <c r="L95" i="3"/>
  <c r="L99" i="3"/>
  <c r="L103" i="3"/>
  <c r="L107" i="3"/>
  <c r="L111" i="3"/>
  <c r="L115" i="3"/>
  <c r="L119" i="3"/>
  <c r="L123" i="3"/>
  <c r="L127" i="3"/>
  <c r="L131" i="3"/>
  <c r="L135" i="3"/>
  <c r="L139" i="3"/>
  <c r="L143" i="3"/>
  <c r="L147" i="3"/>
  <c r="L151" i="3"/>
  <c r="L155" i="3"/>
  <c r="L159" i="3"/>
  <c r="L163" i="3"/>
  <c r="L167" i="3"/>
  <c r="L171" i="3"/>
  <c r="L175" i="3"/>
  <c r="L179" i="3"/>
  <c r="L183" i="3"/>
  <c r="L187" i="3"/>
  <c r="L191" i="3"/>
  <c r="L195" i="3"/>
  <c r="L199" i="3"/>
  <c r="L203" i="3"/>
  <c r="L207" i="3"/>
  <c r="L211" i="3"/>
  <c r="L215" i="3"/>
  <c r="L219" i="3"/>
  <c r="L223" i="3"/>
  <c r="L227" i="3"/>
  <c r="L231" i="3"/>
  <c r="L235" i="3"/>
  <c r="L239" i="3"/>
  <c r="L243" i="3"/>
  <c r="L247" i="3"/>
  <c r="L255" i="3"/>
  <c r="K5" i="3" a="1"/>
  <c r="K5" i="3" s="1"/>
  <c r="K6" i="3" a="1"/>
  <c r="K6" i="3" s="1"/>
  <c r="L6" i="3" s="1"/>
  <c r="K7" i="3" a="1"/>
  <c r="K7" i="3" s="1"/>
  <c r="K8" i="3" a="1"/>
  <c r="K8" i="3" s="1"/>
  <c r="L8" i="3" s="1"/>
  <c r="K9" i="3" a="1"/>
  <c r="K9" i="3" s="1"/>
  <c r="L9" i="3" s="1"/>
  <c r="K10" i="3" a="1"/>
  <c r="K10" i="3" s="1"/>
  <c r="K11" i="3" a="1"/>
  <c r="K11" i="3" s="1"/>
  <c r="L11" i="3" s="1"/>
  <c r="K12" i="3" a="1"/>
  <c r="K12" i="3"/>
  <c r="L12" i="3" s="1"/>
  <c r="K13" i="3" a="1"/>
  <c r="K13" i="3" s="1"/>
  <c r="L13" i="3" s="1"/>
  <c r="K14" i="3" a="1"/>
  <c r="K14" i="3" s="1"/>
  <c r="L14" i="3" s="1"/>
  <c r="K15" i="3" a="1"/>
  <c r="K15" i="3" s="1"/>
  <c r="K16" i="3" a="1"/>
  <c r="K16" i="3" s="1"/>
  <c r="L16" i="3" s="1"/>
  <c r="K17" i="3" a="1"/>
  <c r="K17" i="3" s="1"/>
  <c r="L17" i="3" s="1"/>
  <c r="K18" i="3" a="1"/>
  <c r="K18" i="3" s="1"/>
  <c r="K19" i="3" a="1"/>
  <c r="K19" i="3" s="1"/>
  <c r="K20" i="3" a="1"/>
  <c r="K20" i="3"/>
  <c r="L20" i="3" s="1"/>
  <c r="K21" i="3" a="1"/>
  <c r="K21" i="3" s="1"/>
  <c r="K22" i="3" a="1"/>
  <c r="K22" i="3" s="1"/>
  <c r="L22" i="3" s="1"/>
  <c r="K23" i="3" a="1"/>
  <c r="K23" i="3" s="1"/>
  <c r="K24" i="3" a="1"/>
  <c r="K24" i="3" s="1"/>
  <c r="L24" i="3" s="1"/>
  <c r="K25" i="3" a="1"/>
  <c r="K25" i="3" s="1"/>
  <c r="L25" i="3" s="1"/>
  <c r="K26" i="3" a="1"/>
  <c r="K26" i="3" s="1"/>
  <c r="L26" i="3" s="1"/>
  <c r="K27" i="3" a="1"/>
  <c r="K27" i="3" s="1"/>
  <c r="K28" i="3" a="1"/>
  <c r="K28" i="3" s="1"/>
  <c r="L28" i="3" s="1"/>
  <c r="K29" i="3" a="1"/>
  <c r="K29" i="3" s="1"/>
  <c r="K30" i="3" a="1"/>
  <c r="K30" i="3" s="1"/>
  <c r="L30" i="3" s="1"/>
  <c r="K31" i="3" a="1"/>
  <c r="K31" i="3" s="1"/>
  <c r="K32" i="3" a="1"/>
  <c r="K32" i="3" s="1"/>
  <c r="L32" i="3" s="1"/>
  <c r="K33" i="3" a="1"/>
  <c r="K33" i="3" s="1"/>
  <c r="L33" i="3" s="1"/>
  <c r="K34" i="3" a="1"/>
  <c r="K34" i="3" s="1"/>
  <c r="L34" i="3" s="1"/>
  <c r="K35" i="3" a="1"/>
  <c r="K35" i="3" s="1"/>
  <c r="K36" i="3" a="1"/>
  <c r="K36" i="3" s="1"/>
  <c r="L36" i="3" s="1"/>
  <c r="K37" i="3" a="1"/>
  <c r="K37" i="3" s="1"/>
  <c r="K38" i="3" a="1"/>
  <c r="K38" i="3" s="1"/>
  <c r="L38" i="3" s="1"/>
  <c r="K39" i="3" a="1"/>
  <c r="K39" i="3" s="1"/>
  <c r="K40" i="3" a="1"/>
  <c r="K40" i="3" s="1"/>
  <c r="L40" i="3" s="1"/>
  <c r="K41" i="3" a="1"/>
  <c r="K41" i="3" s="1"/>
  <c r="L41" i="3" s="1"/>
  <c r="K42" i="3" a="1"/>
  <c r="K42" i="3" s="1"/>
  <c r="L42" i="3" s="1"/>
  <c r="K43" i="3" a="1"/>
  <c r="K43" i="3" s="1"/>
  <c r="K44" i="3" a="1"/>
  <c r="K44" i="3" s="1"/>
  <c r="L44" i="3" s="1"/>
  <c r="K45" i="3" a="1"/>
  <c r="K45" i="3" s="1"/>
  <c r="K46" i="3" a="1"/>
  <c r="K46" i="3" s="1"/>
  <c r="L46" i="3" s="1"/>
  <c r="K47" i="3" a="1"/>
  <c r="K47" i="3" s="1"/>
  <c r="K48" i="3" a="1"/>
  <c r="K48" i="3" s="1"/>
  <c r="L48" i="3" s="1"/>
  <c r="K49" i="3" a="1"/>
  <c r="K49" i="3" s="1"/>
  <c r="L49" i="3" s="1"/>
  <c r="K50" i="3" a="1"/>
  <c r="K50" i="3" s="1"/>
  <c r="L50" i="3" s="1"/>
  <c r="K51" i="3" a="1"/>
  <c r="K51" i="3" s="1"/>
  <c r="K52" i="3" a="1"/>
  <c r="K52" i="3" s="1"/>
  <c r="L52" i="3" s="1"/>
  <c r="K53" i="3" a="1"/>
  <c r="K53" i="3" s="1"/>
  <c r="K54" i="3" a="1"/>
  <c r="K54" i="3" s="1"/>
  <c r="L54" i="3" s="1"/>
  <c r="K55" i="3" a="1"/>
  <c r="K55" i="3" s="1"/>
  <c r="K56" i="3" a="1"/>
  <c r="K56" i="3" s="1"/>
  <c r="L56" i="3" s="1"/>
  <c r="K57" i="3" a="1"/>
  <c r="K57" i="3" s="1"/>
  <c r="L57" i="3" s="1"/>
  <c r="K58" i="3" a="1"/>
  <c r="K58" i="3" s="1"/>
  <c r="L58" i="3" s="1"/>
  <c r="K59" i="3" a="1"/>
  <c r="K59" i="3" s="1"/>
  <c r="K60" i="3" a="1"/>
  <c r="K60" i="3" s="1"/>
  <c r="L60" i="3" s="1"/>
  <c r="K61" i="3" a="1"/>
  <c r="K61" i="3" s="1"/>
  <c r="L61" i="3" s="1"/>
  <c r="K62" i="3" a="1"/>
  <c r="K62" i="3" s="1"/>
  <c r="L62" i="3" s="1"/>
  <c r="K63" i="3" a="1"/>
  <c r="K63" i="3" s="1"/>
  <c r="K64" i="3" a="1"/>
  <c r="K64" i="3" s="1"/>
  <c r="L64" i="3" s="1"/>
  <c r="K65" i="3" a="1"/>
  <c r="K65" i="3" s="1"/>
  <c r="L65" i="3" s="1"/>
  <c r="K66" i="3" a="1"/>
  <c r="K66" i="3" s="1"/>
  <c r="L66" i="3" s="1"/>
  <c r="K67" i="3" a="1"/>
  <c r="K67" i="3" s="1"/>
  <c r="K68" i="3" a="1"/>
  <c r="K68" i="3" s="1"/>
  <c r="L68" i="3" s="1"/>
  <c r="K69" i="3" a="1"/>
  <c r="K69" i="3" s="1"/>
  <c r="L69" i="3" s="1"/>
  <c r="K70" i="3" a="1"/>
  <c r="K70" i="3" s="1"/>
  <c r="L70" i="3" s="1"/>
  <c r="K71" i="3" a="1"/>
  <c r="K71" i="3" s="1"/>
  <c r="K72" i="3" a="1"/>
  <c r="K72" i="3" s="1"/>
  <c r="L72" i="3" s="1"/>
  <c r="K73" i="3" a="1"/>
  <c r="K73" i="3" s="1"/>
  <c r="L73" i="3" s="1"/>
  <c r="K74" i="3" a="1"/>
  <c r="K74" i="3" s="1"/>
  <c r="L74" i="3" s="1"/>
  <c r="K75" i="3" a="1"/>
  <c r="K75" i="3" s="1"/>
  <c r="K76" i="3" a="1"/>
  <c r="K76" i="3" s="1"/>
  <c r="L76" i="3" s="1"/>
  <c r="K77" i="3" a="1"/>
  <c r="K77" i="3" s="1"/>
  <c r="L77" i="3" s="1"/>
  <c r="K78" i="3" a="1"/>
  <c r="K78" i="3" s="1"/>
  <c r="L78" i="3" s="1"/>
  <c r="K79" i="3" a="1"/>
  <c r="K79" i="3" s="1"/>
  <c r="K80" i="3" a="1"/>
  <c r="K80" i="3" s="1"/>
  <c r="L80" i="3" s="1"/>
  <c r="K81" i="3" a="1"/>
  <c r="K81" i="3" s="1"/>
  <c r="L81" i="3" s="1"/>
  <c r="K82" i="3" a="1"/>
  <c r="K82" i="3" s="1"/>
  <c r="L82" i="3" s="1"/>
  <c r="K83" i="3" a="1"/>
  <c r="K83" i="3" s="1"/>
  <c r="K84" i="3" a="1"/>
  <c r="K84" i="3" s="1"/>
  <c r="L84" i="3" s="1"/>
  <c r="K85" i="3" a="1"/>
  <c r="K85" i="3" s="1"/>
  <c r="L85" i="3" s="1"/>
  <c r="K86" i="3" a="1"/>
  <c r="K86" i="3" s="1"/>
  <c r="L86" i="3" s="1"/>
  <c r="K87" i="3" a="1"/>
  <c r="K87" i="3" s="1"/>
  <c r="K88" i="3" a="1"/>
  <c r="K88" i="3" s="1"/>
  <c r="L88" i="3" s="1"/>
  <c r="K89" i="3" a="1"/>
  <c r="K89" i="3" s="1"/>
  <c r="L89" i="3" s="1"/>
  <c r="K90" i="3" a="1"/>
  <c r="K90" i="3" s="1"/>
  <c r="L90" i="3" s="1"/>
  <c r="K91" i="3" a="1"/>
  <c r="K91" i="3" s="1"/>
  <c r="K92" i="3" a="1"/>
  <c r="K92" i="3" s="1"/>
  <c r="L92" i="3" s="1"/>
  <c r="K93" i="3" a="1"/>
  <c r="K93" i="3" s="1"/>
  <c r="L93" i="3" s="1"/>
  <c r="K94" i="3" a="1"/>
  <c r="K94" i="3" s="1"/>
  <c r="L94" i="3" s="1"/>
  <c r="K95" i="3" a="1"/>
  <c r="K95" i="3" s="1"/>
  <c r="K96" i="3" a="1"/>
  <c r="K96" i="3" s="1"/>
  <c r="L96" i="3" s="1"/>
  <c r="K97" i="3" a="1"/>
  <c r="K97" i="3" s="1"/>
  <c r="L97" i="3" s="1"/>
  <c r="K98" i="3" a="1"/>
  <c r="K98" i="3" s="1"/>
  <c r="L98" i="3" s="1"/>
  <c r="K99" i="3" a="1"/>
  <c r="K99" i="3" s="1"/>
  <c r="K100" i="3" a="1"/>
  <c r="K100" i="3" s="1"/>
  <c r="L100" i="3" s="1"/>
  <c r="K101" i="3" a="1"/>
  <c r="K101" i="3" s="1"/>
  <c r="L101" i="3" s="1"/>
  <c r="K102" i="3" a="1"/>
  <c r="K102" i="3" s="1"/>
  <c r="L102" i="3" s="1"/>
  <c r="K103" i="3" a="1"/>
  <c r="K103" i="3" s="1"/>
  <c r="K104" i="3" a="1"/>
  <c r="K104" i="3" s="1"/>
  <c r="L104" i="3" s="1"/>
  <c r="K105" i="3" a="1"/>
  <c r="K105" i="3" s="1"/>
  <c r="L105" i="3" s="1"/>
  <c r="K106" i="3" a="1"/>
  <c r="K106" i="3" s="1"/>
  <c r="L106" i="3" s="1"/>
  <c r="K107" i="3" a="1"/>
  <c r="K107" i="3" s="1"/>
  <c r="K108" i="3" a="1"/>
  <c r="K108" i="3" s="1"/>
  <c r="L108" i="3" s="1"/>
  <c r="K109" i="3" a="1"/>
  <c r="K109" i="3" s="1"/>
  <c r="L109" i="3" s="1"/>
  <c r="K110" i="3" a="1"/>
  <c r="K110" i="3" s="1"/>
  <c r="L110" i="3" s="1"/>
  <c r="K111" i="3" a="1"/>
  <c r="K111" i="3" s="1"/>
  <c r="K112" i="3" a="1"/>
  <c r="K112" i="3" s="1"/>
  <c r="L112" i="3" s="1"/>
  <c r="K113" i="3" a="1"/>
  <c r="K113" i="3" s="1"/>
  <c r="L113" i="3" s="1"/>
  <c r="K114" i="3" a="1"/>
  <c r="K114" i="3" s="1"/>
  <c r="L114" i="3" s="1"/>
  <c r="K115" i="3" a="1"/>
  <c r="K115" i="3" s="1"/>
  <c r="K116" i="3" a="1"/>
  <c r="K116" i="3" s="1"/>
  <c r="L116" i="3" s="1"/>
  <c r="K117" i="3" a="1"/>
  <c r="K117" i="3" s="1"/>
  <c r="L117" i="3" s="1"/>
  <c r="K118" i="3" a="1"/>
  <c r="K118" i="3" s="1"/>
  <c r="L118" i="3" s="1"/>
  <c r="K119" i="3" a="1"/>
  <c r="K119" i="3" s="1"/>
  <c r="K120" i="3" a="1"/>
  <c r="K120" i="3" s="1"/>
  <c r="L120" i="3" s="1"/>
  <c r="K121" i="3" a="1"/>
  <c r="K121" i="3" s="1"/>
  <c r="L121" i="3" s="1"/>
  <c r="K122" i="3" a="1"/>
  <c r="K122" i="3" s="1"/>
  <c r="L122" i="3" s="1"/>
  <c r="K123" i="3" a="1"/>
  <c r="K123" i="3" s="1"/>
  <c r="K124" i="3" a="1"/>
  <c r="K124" i="3" s="1"/>
  <c r="L124" i="3" s="1"/>
  <c r="K125" i="3" a="1"/>
  <c r="K125" i="3" s="1"/>
  <c r="L125" i="3" s="1"/>
  <c r="K126" i="3" a="1"/>
  <c r="K126" i="3" s="1"/>
  <c r="L126" i="3" s="1"/>
  <c r="K127" i="3" a="1"/>
  <c r="K127" i="3" s="1"/>
  <c r="K128" i="3" a="1"/>
  <c r="K128" i="3" s="1"/>
  <c r="L128" i="3" s="1"/>
  <c r="K129" i="3" a="1"/>
  <c r="K129" i="3" s="1"/>
  <c r="L129" i="3" s="1"/>
  <c r="K130" i="3" a="1"/>
  <c r="K130" i="3" s="1"/>
  <c r="L130" i="3" s="1"/>
  <c r="K131" i="3" a="1"/>
  <c r="K131" i="3" s="1"/>
  <c r="K132" i="3" a="1"/>
  <c r="K132" i="3" s="1"/>
  <c r="L132" i="3" s="1"/>
  <c r="K133" i="3" a="1"/>
  <c r="K133" i="3" s="1"/>
  <c r="L133" i="3" s="1"/>
  <c r="K134" i="3" a="1"/>
  <c r="K134" i="3" s="1"/>
  <c r="L134" i="3" s="1"/>
  <c r="K135" i="3" a="1"/>
  <c r="K135" i="3" s="1"/>
  <c r="K136" i="3" a="1"/>
  <c r="K136" i="3" s="1"/>
  <c r="L136" i="3" s="1"/>
  <c r="K137" i="3" a="1"/>
  <c r="K137" i="3" s="1"/>
  <c r="L137" i="3" s="1"/>
  <c r="K138" i="3" a="1"/>
  <c r="K138" i="3" s="1"/>
  <c r="L138" i="3" s="1"/>
  <c r="K139" i="3" a="1"/>
  <c r="K139" i="3" s="1"/>
  <c r="K140" i="3" a="1"/>
  <c r="K140" i="3" s="1"/>
  <c r="L140" i="3" s="1"/>
  <c r="K141" i="3" a="1"/>
  <c r="K141" i="3" s="1"/>
  <c r="L141" i="3" s="1"/>
  <c r="K142" i="3" a="1"/>
  <c r="K142" i="3" s="1"/>
  <c r="L142" i="3" s="1"/>
  <c r="K143" i="3" a="1"/>
  <c r="K143" i="3" s="1"/>
  <c r="K144" i="3" a="1"/>
  <c r="K144" i="3" s="1"/>
  <c r="L144" i="3" s="1"/>
  <c r="K145" i="3" a="1"/>
  <c r="K145" i="3" s="1"/>
  <c r="L145" i="3" s="1"/>
  <c r="K146" i="3" a="1"/>
  <c r="K146" i="3" s="1"/>
  <c r="L146" i="3" s="1"/>
  <c r="K147" i="3" a="1"/>
  <c r="K147" i="3" s="1"/>
  <c r="K148" i="3" a="1"/>
  <c r="K148" i="3" s="1"/>
  <c r="L148" i="3" s="1"/>
  <c r="K149" i="3" a="1"/>
  <c r="K149" i="3" s="1"/>
  <c r="L149" i="3" s="1"/>
  <c r="K150" i="3" a="1"/>
  <c r="K150" i="3" s="1"/>
  <c r="L150" i="3" s="1"/>
  <c r="K151" i="3" a="1"/>
  <c r="K151" i="3" s="1"/>
  <c r="K152" i="3" a="1"/>
  <c r="K152" i="3" s="1"/>
  <c r="L152" i="3" s="1"/>
  <c r="K153" i="3" a="1"/>
  <c r="K153" i="3" s="1"/>
  <c r="L153" i="3" s="1"/>
  <c r="K154" i="3" a="1"/>
  <c r="K154" i="3" s="1"/>
  <c r="L154" i="3" s="1"/>
  <c r="K155" i="3" a="1"/>
  <c r="K155" i="3" s="1"/>
  <c r="K156" i="3" a="1"/>
  <c r="K156" i="3" s="1"/>
  <c r="L156" i="3" s="1"/>
  <c r="K157" i="3" a="1"/>
  <c r="K157" i="3" s="1"/>
  <c r="L157" i="3" s="1"/>
  <c r="K158" i="3" a="1"/>
  <c r="K158" i="3" s="1"/>
  <c r="L158" i="3" s="1"/>
  <c r="K159" i="3" a="1"/>
  <c r="K159" i="3" s="1"/>
  <c r="K160" i="3" a="1"/>
  <c r="K160" i="3" s="1"/>
  <c r="L160" i="3" s="1"/>
  <c r="K161" i="3" a="1"/>
  <c r="K161" i="3" s="1"/>
  <c r="L161" i="3" s="1"/>
  <c r="K162" i="3" a="1"/>
  <c r="K162" i="3" s="1"/>
  <c r="L162" i="3" s="1"/>
  <c r="K163" i="3" a="1"/>
  <c r="K163" i="3" s="1"/>
  <c r="K164" i="3" a="1"/>
  <c r="K164" i="3" s="1"/>
  <c r="L164" i="3" s="1"/>
  <c r="K165" i="3" a="1"/>
  <c r="K165" i="3" s="1"/>
  <c r="L165" i="3" s="1"/>
  <c r="K166" i="3" a="1"/>
  <c r="K166" i="3" s="1"/>
  <c r="L166" i="3" s="1"/>
  <c r="K167" i="3" a="1"/>
  <c r="K167" i="3" s="1"/>
  <c r="K168" i="3" a="1"/>
  <c r="K168" i="3" s="1"/>
  <c r="L168" i="3" s="1"/>
  <c r="K169" i="3" a="1"/>
  <c r="K169" i="3" s="1"/>
  <c r="L169" i="3" s="1"/>
  <c r="K170" i="3" a="1"/>
  <c r="K170" i="3" s="1"/>
  <c r="L170" i="3" s="1"/>
  <c r="K171" i="3" a="1"/>
  <c r="K171" i="3" s="1"/>
  <c r="K172" i="3" a="1"/>
  <c r="K172" i="3" s="1"/>
  <c r="L172" i="3" s="1"/>
  <c r="K173" i="3" a="1"/>
  <c r="K173" i="3" s="1"/>
  <c r="L173" i="3" s="1"/>
  <c r="K174" i="3" a="1"/>
  <c r="K174" i="3" s="1"/>
  <c r="L174" i="3" s="1"/>
  <c r="K175" i="3" a="1"/>
  <c r="K175" i="3" s="1"/>
  <c r="K176" i="3" a="1"/>
  <c r="K176" i="3" s="1"/>
  <c r="L176" i="3" s="1"/>
  <c r="K177" i="3" a="1"/>
  <c r="K177" i="3" s="1"/>
  <c r="L177" i="3" s="1"/>
  <c r="K178" i="3" a="1"/>
  <c r="K178" i="3" s="1"/>
  <c r="L178" i="3" s="1"/>
  <c r="K179" i="3" a="1"/>
  <c r="K179" i="3" s="1"/>
  <c r="K180" i="3" a="1"/>
  <c r="K180" i="3" s="1"/>
  <c r="L180" i="3" s="1"/>
  <c r="K181" i="3" a="1"/>
  <c r="K181" i="3" s="1"/>
  <c r="L181" i="3" s="1"/>
  <c r="K182" i="3" a="1"/>
  <c r="K182" i="3" s="1"/>
  <c r="L182" i="3" s="1"/>
  <c r="K183" i="3" a="1"/>
  <c r="K183" i="3" s="1"/>
  <c r="K184" i="3" a="1"/>
  <c r="K184" i="3" s="1"/>
  <c r="L184" i="3" s="1"/>
  <c r="K185" i="3" a="1"/>
  <c r="K185" i="3" s="1"/>
  <c r="L185" i="3" s="1"/>
  <c r="K186" i="3" a="1"/>
  <c r="K186" i="3" s="1"/>
  <c r="L186" i="3" s="1"/>
  <c r="K187" i="3" a="1"/>
  <c r="K187" i="3" s="1"/>
  <c r="K188" i="3" a="1"/>
  <c r="K188" i="3" s="1"/>
  <c r="L188" i="3" s="1"/>
  <c r="K189" i="3" a="1"/>
  <c r="K189" i="3" s="1"/>
  <c r="L189" i="3" s="1"/>
  <c r="K190" i="3" a="1"/>
  <c r="K190" i="3" s="1"/>
  <c r="L190" i="3" s="1"/>
  <c r="K191" i="3" a="1"/>
  <c r="K191" i="3" s="1"/>
  <c r="K192" i="3" a="1"/>
  <c r="K192" i="3" s="1"/>
  <c r="L192" i="3" s="1"/>
  <c r="K193" i="3" a="1"/>
  <c r="K193" i="3" s="1"/>
  <c r="L193" i="3" s="1"/>
  <c r="K194" i="3" a="1"/>
  <c r="K194" i="3" s="1"/>
  <c r="L194" i="3" s="1"/>
  <c r="K195" i="3" a="1"/>
  <c r="K195" i="3" s="1"/>
  <c r="K196" i="3" a="1"/>
  <c r="K196" i="3" s="1"/>
  <c r="L196" i="3" s="1"/>
  <c r="K197" i="3" a="1"/>
  <c r="K197" i="3" s="1"/>
  <c r="L197" i="3" s="1"/>
  <c r="K198" i="3" a="1"/>
  <c r="K198" i="3" s="1"/>
  <c r="L198" i="3" s="1"/>
  <c r="K199" i="3" a="1"/>
  <c r="K199" i="3" s="1"/>
  <c r="K200" i="3" a="1"/>
  <c r="K200" i="3" s="1"/>
  <c r="L200" i="3" s="1"/>
  <c r="K201" i="3" a="1"/>
  <c r="K201" i="3" s="1"/>
  <c r="L201" i="3" s="1"/>
  <c r="K202" i="3" a="1"/>
  <c r="K202" i="3" s="1"/>
  <c r="L202" i="3" s="1"/>
  <c r="K203" i="3" a="1"/>
  <c r="K203" i="3" s="1"/>
  <c r="K204" i="3" a="1"/>
  <c r="K204" i="3" s="1"/>
  <c r="L204" i="3" s="1"/>
  <c r="K205" i="3" a="1"/>
  <c r="K205" i="3" s="1"/>
  <c r="L205" i="3" s="1"/>
  <c r="K206" i="3" a="1"/>
  <c r="K206" i="3" s="1"/>
  <c r="L206" i="3" s="1"/>
  <c r="K207" i="3" a="1"/>
  <c r="K207" i="3" s="1"/>
  <c r="K208" i="3" a="1"/>
  <c r="K208" i="3" s="1"/>
  <c r="L208" i="3" s="1"/>
  <c r="K209" i="3" a="1"/>
  <c r="K209" i="3" s="1"/>
  <c r="L209" i="3" s="1"/>
  <c r="K210" i="3" a="1"/>
  <c r="K210" i="3" s="1"/>
  <c r="L210" i="3" s="1"/>
  <c r="K211" i="3" a="1"/>
  <c r="K211" i="3" s="1"/>
  <c r="K212" i="3" a="1"/>
  <c r="K212" i="3" s="1"/>
  <c r="L212" i="3" s="1"/>
  <c r="K213" i="3" a="1"/>
  <c r="K213" i="3" s="1"/>
  <c r="L213" i="3" s="1"/>
  <c r="K214" i="3" a="1"/>
  <c r="K214" i="3" s="1"/>
  <c r="L214" i="3" s="1"/>
  <c r="K215" i="3" a="1"/>
  <c r="K215" i="3" s="1"/>
  <c r="K216" i="3" a="1"/>
  <c r="K216" i="3" s="1"/>
  <c r="L216" i="3" s="1"/>
  <c r="K217" i="3" a="1"/>
  <c r="K217" i="3" s="1"/>
  <c r="L217" i="3" s="1"/>
  <c r="K218" i="3" a="1"/>
  <c r="K218" i="3" s="1"/>
  <c r="L218" i="3" s="1"/>
  <c r="K219" i="3" a="1"/>
  <c r="K219" i="3" s="1"/>
  <c r="K220" i="3" a="1"/>
  <c r="K220" i="3" s="1"/>
  <c r="L220" i="3" s="1"/>
  <c r="K221" i="3" a="1"/>
  <c r="K221" i="3" s="1"/>
  <c r="L221" i="3" s="1"/>
  <c r="K222" i="3" a="1"/>
  <c r="K222" i="3" s="1"/>
  <c r="L222" i="3" s="1"/>
  <c r="K223" i="3" a="1"/>
  <c r="K223" i="3" s="1"/>
  <c r="K224" i="3" a="1"/>
  <c r="K224" i="3" s="1"/>
  <c r="L224" i="3" s="1"/>
  <c r="K225" i="3" a="1"/>
  <c r="K225" i="3" s="1"/>
  <c r="L225" i="3" s="1"/>
  <c r="K226" i="3" a="1"/>
  <c r="K226" i="3" s="1"/>
  <c r="L226" i="3" s="1"/>
  <c r="K227" i="3" a="1"/>
  <c r="K227" i="3" s="1"/>
  <c r="K228" i="3" a="1"/>
  <c r="K228" i="3" s="1"/>
  <c r="L228" i="3" s="1"/>
  <c r="K229" i="3" a="1"/>
  <c r="K229" i="3" s="1"/>
  <c r="L229" i="3" s="1"/>
  <c r="K230" i="3" a="1"/>
  <c r="K230" i="3" s="1"/>
  <c r="L230" i="3" s="1"/>
  <c r="K231" i="3" a="1"/>
  <c r="K231" i="3" s="1"/>
  <c r="K232" i="3" a="1"/>
  <c r="K232" i="3" s="1"/>
  <c r="L232" i="3" s="1"/>
  <c r="K233" i="3" a="1"/>
  <c r="K233" i="3" s="1"/>
  <c r="L233" i="3" s="1"/>
  <c r="K234" i="3" a="1"/>
  <c r="K234" i="3" s="1"/>
  <c r="L234" i="3" s="1"/>
  <c r="K235" i="3" a="1"/>
  <c r="K235" i="3" s="1"/>
  <c r="K236" i="3" a="1"/>
  <c r="K236" i="3" s="1"/>
  <c r="L236" i="3" s="1"/>
  <c r="K237" i="3" a="1"/>
  <c r="K237" i="3" s="1"/>
  <c r="L237" i="3" s="1"/>
  <c r="K238" i="3" a="1"/>
  <c r="K238" i="3" s="1"/>
  <c r="L238" i="3" s="1"/>
  <c r="K239" i="3" a="1"/>
  <c r="K239" i="3" s="1"/>
  <c r="K240" i="3" a="1"/>
  <c r="K240" i="3" s="1"/>
  <c r="L240" i="3" s="1"/>
  <c r="K241" i="3" a="1"/>
  <c r="K241" i="3" s="1"/>
  <c r="L241" i="3" s="1"/>
  <c r="K242" i="3" a="1"/>
  <c r="K242" i="3" s="1"/>
  <c r="L242" i="3" s="1"/>
  <c r="K243" i="3" a="1"/>
  <c r="K243" i="3" s="1"/>
  <c r="K244" i="3" a="1"/>
  <c r="K244" i="3" s="1"/>
  <c r="L244" i="3" s="1"/>
  <c r="K245" i="3" a="1"/>
  <c r="K245" i="3" s="1"/>
  <c r="L245" i="3" s="1"/>
  <c r="K246" i="3" a="1"/>
  <c r="K246" i="3" s="1"/>
  <c r="L246" i="3" s="1"/>
  <c r="K247" i="3" a="1"/>
  <c r="K247" i="3" s="1"/>
  <c r="K248" i="3" a="1"/>
  <c r="K248" i="3" s="1"/>
  <c r="L248" i="3" s="1"/>
  <c r="K249" i="3" a="1"/>
  <c r="K249" i="3" s="1"/>
  <c r="L249" i="3" s="1"/>
  <c r="K250" i="3" a="1"/>
  <c r="K250" i="3" s="1"/>
  <c r="L250" i="3" s="1"/>
  <c r="K251" i="3" a="1"/>
  <c r="K251" i="3" s="1"/>
  <c r="L251" i="3" s="1"/>
  <c r="K252" i="3" a="1"/>
  <c r="K252" i="3" s="1"/>
  <c r="L252" i="3" s="1"/>
  <c r="K253" i="3" a="1"/>
  <c r="K253" i="3" s="1"/>
  <c r="L253" i="3" s="1"/>
  <c r="K254" i="3" a="1"/>
  <c r="K254" i="3" s="1"/>
  <c r="L254" i="3" s="1"/>
  <c r="K255" i="3" a="1"/>
  <c r="K255" i="3" s="1"/>
  <c r="J5" i="3"/>
  <c r="J9" i="3"/>
  <c r="J13" i="3"/>
  <c r="J16" i="3"/>
  <c r="J17" i="3"/>
  <c r="J19" i="3"/>
  <c r="J25" i="3"/>
  <c r="J27" i="3"/>
  <c r="J29" i="3"/>
  <c r="J32" i="3"/>
  <c r="J33" i="3"/>
  <c r="J37" i="3"/>
  <c r="J40" i="3"/>
  <c r="J41" i="3"/>
  <c r="J45" i="3"/>
  <c r="J48" i="3"/>
  <c r="J49" i="3"/>
  <c r="J53" i="3"/>
  <c r="J57" i="3"/>
  <c r="J61" i="3"/>
  <c r="J65" i="3"/>
  <c r="J69" i="3"/>
  <c r="J73" i="3"/>
  <c r="J77" i="3"/>
  <c r="J81" i="3"/>
  <c r="J85" i="3"/>
  <c r="J89" i="3"/>
  <c r="J93" i="3"/>
  <c r="J97" i="3"/>
  <c r="J101" i="3"/>
  <c r="J105" i="3"/>
  <c r="J109" i="3"/>
  <c r="J113" i="3"/>
  <c r="J117" i="3"/>
  <c r="J121" i="3"/>
  <c r="J125" i="3"/>
  <c r="J129" i="3"/>
  <c r="J133" i="3"/>
  <c r="J137" i="3"/>
  <c r="J141" i="3"/>
  <c r="J145" i="3"/>
  <c r="J149" i="3"/>
  <c r="J153" i="3"/>
  <c r="J157" i="3"/>
  <c r="J161" i="3"/>
  <c r="J165" i="3"/>
  <c r="J169" i="3"/>
  <c r="J173" i="3"/>
  <c r="J177" i="3"/>
  <c r="J181" i="3"/>
  <c r="J185" i="3"/>
  <c r="J189" i="3"/>
  <c r="J193" i="3"/>
  <c r="J197" i="3"/>
  <c r="J201" i="3"/>
  <c r="J205" i="3"/>
  <c r="J209" i="3"/>
  <c r="J213" i="3"/>
  <c r="J217" i="3"/>
  <c r="J221" i="3"/>
  <c r="J225" i="3"/>
  <c r="J229" i="3"/>
  <c r="J233" i="3"/>
  <c r="J237" i="3"/>
  <c r="J241" i="3"/>
  <c r="J245" i="3"/>
  <c r="J249" i="3"/>
  <c r="J253" i="3"/>
  <c r="I5" i="3" a="1"/>
  <c r="I5" i="3" s="1"/>
  <c r="M5" i="3" s="1"/>
  <c r="I6" i="3" a="1"/>
  <c r="I6" i="3" s="1"/>
  <c r="M6" i="3" s="1"/>
  <c r="I7" i="3" a="1"/>
  <c r="I7" i="3" s="1"/>
  <c r="J7" i="3" s="1"/>
  <c r="I8" i="3" a="1"/>
  <c r="I8" i="3"/>
  <c r="J8" i="3" s="1"/>
  <c r="I9" i="3" a="1"/>
  <c r="I9" i="3" s="1"/>
  <c r="M9" i="3" s="1"/>
  <c r="I10" i="3" a="1"/>
  <c r="I10" i="3" s="1"/>
  <c r="J10" i="3" s="1"/>
  <c r="I11" i="3" a="1"/>
  <c r="I11" i="3" s="1"/>
  <c r="J11" i="3" s="1"/>
  <c r="I12" i="3" a="1"/>
  <c r="I12" i="3" s="1"/>
  <c r="I13" i="3" a="1"/>
  <c r="I13" i="3" s="1"/>
  <c r="M13" i="3" s="1"/>
  <c r="I14" i="3" a="1"/>
  <c r="I14" i="3" s="1"/>
  <c r="M14" i="3" s="1"/>
  <c r="I15" i="3" a="1"/>
  <c r="I15" i="3" s="1"/>
  <c r="J15" i="3" s="1"/>
  <c r="I16" i="3" a="1"/>
  <c r="I16" i="3"/>
  <c r="M16" i="3" s="1"/>
  <c r="I17" i="3" a="1"/>
  <c r="I17" i="3" s="1"/>
  <c r="M17" i="3" s="1"/>
  <c r="I18" i="3" a="1"/>
  <c r="I18" i="3" s="1"/>
  <c r="J18" i="3" s="1"/>
  <c r="I19" i="3" a="1"/>
  <c r="I19" i="3" s="1"/>
  <c r="I20" i="3" a="1"/>
  <c r="I20" i="3" s="1"/>
  <c r="I21" i="3" a="1"/>
  <c r="I21" i="3" s="1"/>
  <c r="M21" i="3" s="1"/>
  <c r="I22" i="3" a="1"/>
  <c r="I22" i="3" s="1"/>
  <c r="M22" i="3" s="1"/>
  <c r="I23" i="3" a="1"/>
  <c r="I23" i="3" s="1"/>
  <c r="J23" i="3" s="1"/>
  <c r="I24" i="3" a="1"/>
  <c r="I24" i="3"/>
  <c r="J24" i="3" s="1"/>
  <c r="I25" i="3" a="1"/>
  <c r="I25" i="3" s="1"/>
  <c r="M25" i="3" s="1"/>
  <c r="I26" i="3" a="1"/>
  <c r="I26" i="3" s="1"/>
  <c r="J26" i="3" s="1"/>
  <c r="I27" i="3" a="1"/>
  <c r="I27" i="3" s="1"/>
  <c r="I28" i="3" a="1"/>
  <c r="I28" i="3" s="1"/>
  <c r="I29" i="3" a="1"/>
  <c r="I29" i="3" s="1"/>
  <c r="M29" i="3" s="1"/>
  <c r="I30" i="3" a="1"/>
  <c r="I30" i="3" s="1"/>
  <c r="M30" i="3" s="1"/>
  <c r="I31" i="3" a="1"/>
  <c r="I31" i="3" s="1"/>
  <c r="J31" i="3" s="1"/>
  <c r="I32" i="3" a="1"/>
  <c r="I32" i="3" s="1"/>
  <c r="M32" i="3" s="1"/>
  <c r="I33" i="3" a="1"/>
  <c r="I33" i="3" s="1"/>
  <c r="M33" i="3" s="1"/>
  <c r="I34" i="3" a="1"/>
  <c r="I34" i="3" s="1"/>
  <c r="J34" i="3" s="1"/>
  <c r="I35" i="3" a="1"/>
  <c r="I35" i="3" s="1"/>
  <c r="J35" i="3" s="1"/>
  <c r="I36" i="3" a="1"/>
  <c r="I36" i="3" s="1"/>
  <c r="J36" i="3" s="1"/>
  <c r="I37" i="3" a="1"/>
  <c r="I37" i="3" s="1"/>
  <c r="M37" i="3" s="1"/>
  <c r="I38" i="3" a="1"/>
  <c r="I38" i="3" s="1"/>
  <c r="M38" i="3" s="1"/>
  <c r="I39" i="3" a="1"/>
  <c r="I39" i="3" s="1"/>
  <c r="J39" i="3" s="1"/>
  <c r="I40" i="3" a="1"/>
  <c r="I40" i="3" s="1"/>
  <c r="M40" i="3" s="1"/>
  <c r="I41" i="3" a="1"/>
  <c r="I41" i="3" s="1"/>
  <c r="M41" i="3" s="1"/>
  <c r="I42" i="3" a="1"/>
  <c r="I42" i="3" s="1"/>
  <c r="J42" i="3" s="1"/>
  <c r="I43" i="3" a="1"/>
  <c r="I43" i="3" s="1"/>
  <c r="J43" i="3" s="1"/>
  <c r="I44" i="3" a="1"/>
  <c r="I44" i="3" s="1"/>
  <c r="J44" i="3" s="1"/>
  <c r="I45" i="3" a="1"/>
  <c r="I45" i="3" s="1"/>
  <c r="M45" i="3" s="1"/>
  <c r="I46" i="3" a="1"/>
  <c r="I46" i="3" s="1"/>
  <c r="M46" i="3" s="1"/>
  <c r="I47" i="3" a="1"/>
  <c r="I47" i="3" s="1"/>
  <c r="J47" i="3" s="1"/>
  <c r="I48" i="3" a="1"/>
  <c r="I48" i="3" s="1"/>
  <c r="M48" i="3" s="1"/>
  <c r="I49" i="3" a="1"/>
  <c r="I49" i="3" s="1"/>
  <c r="M49" i="3" s="1"/>
  <c r="I50" i="3" a="1"/>
  <c r="I50" i="3" s="1"/>
  <c r="J50" i="3" s="1"/>
  <c r="I51" i="3" a="1"/>
  <c r="I51" i="3" s="1"/>
  <c r="J51" i="3" s="1"/>
  <c r="I52" i="3" a="1"/>
  <c r="I52" i="3" s="1"/>
  <c r="J52" i="3" s="1"/>
  <c r="I53" i="3" a="1"/>
  <c r="I53" i="3" s="1"/>
  <c r="M53" i="3" s="1"/>
  <c r="I54" i="3" a="1"/>
  <c r="I54" i="3" s="1"/>
  <c r="M54" i="3" s="1"/>
  <c r="I55" i="3" a="1"/>
  <c r="I55" i="3" s="1"/>
  <c r="J55" i="3" s="1"/>
  <c r="I56" i="3" a="1"/>
  <c r="I56" i="3" s="1"/>
  <c r="J56" i="3" s="1"/>
  <c r="I57" i="3" a="1"/>
  <c r="I57" i="3" s="1"/>
  <c r="M57" i="3" s="1"/>
  <c r="I58" i="3" a="1"/>
  <c r="I58" i="3" s="1"/>
  <c r="J58" i="3" s="1"/>
  <c r="I59" i="3" a="1"/>
  <c r="I59" i="3" s="1"/>
  <c r="J59" i="3" s="1"/>
  <c r="I60" i="3" a="1"/>
  <c r="I60" i="3" s="1"/>
  <c r="J60" i="3" s="1"/>
  <c r="I61" i="3" a="1"/>
  <c r="I61" i="3" s="1"/>
  <c r="M61" i="3" s="1"/>
  <c r="I62" i="3" a="1"/>
  <c r="I62" i="3" s="1"/>
  <c r="M62" i="3" s="1"/>
  <c r="I63" i="3" a="1"/>
  <c r="I63" i="3" s="1"/>
  <c r="J63" i="3" s="1"/>
  <c r="I64" i="3" a="1"/>
  <c r="I64" i="3" s="1"/>
  <c r="J64" i="3" s="1"/>
  <c r="I65" i="3" a="1"/>
  <c r="I65" i="3" s="1"/>
  <c r="M65" i="3" s="1"/>
  <c r="I66" i="3" a="1"/>
  <c r="I66" i="3" s="1"/>
  <c r="J66" i="3" s="1"/>
  <c r="I67" i="3" a="1"/>
  <c r="I67" i="3" s="1"/>
  <c r="J67" i="3" s="1"/>
  <c r="I68" i="3" a="1"/>
  <c r="I68" i="3" s="1"/>
  <c r="J68" i="3" s="1"/>
  <c r="I69" i="3" a="1"/>
  <c r="I69" i="3" s="1"/>
  <c r="M69" i="3" s="1"/>
  <c r="I70" i="3" a="1"/>
  <c r="I70" i="3" s="1"/>
  <c r="M70" i="3" s="1"/>
  <c r="I71" i="3" a="1"/>
  <c r="I71" i="3" s="1"/>
  <c r="J71" i="3" s="1"/>
  <c r="I72" i="3" a="1"/>
  <c r="I72" i="3" s="1"/>
  <c r="J72" i="3" s="1"/>
  <c r="I73" i="3" a="1"/>
  <c r="I73" i="3" s="1"/>
  <c r="M73" i="3" s="1"/>
  <c r="I74" i="3" a="1"/>
  <c r="I74" i="3" s="1"/>
  <c r="J74" i="3" s="1"/>
  <c r="I75" i="3" a="1"/>
  <c r="I75" i="3" s="1"/>
  <c r="J75" i="3" s="1"/>
  <c r="I76" i="3" a="1"/>
  <c r="I76" i="3" s="1"/>
  <c r="J76" i="3" s="1"/>
  <c r="I77" i="3" a="1"/>
  <c r="I77" i="3" s="1"/>
  <c r="M77" i="3" s="1"/>
  <c r="I78" i="3" a="1"/>
  <c r="I78" i="3" s="1"/>
  <c r="M78" i="3" s="1"/>
  <c r="I79" i="3" a="1"/>
  <c r="I79" i="3" s="1"/>
  <c r="J79" i="3" s="1"/>
  <c r="I80" i="3" a="1"/>
  <c r="I80" i="3" s="1"/>
  <c r="J80" i="3" s="1"/>
  <c r="I81" i="3" a="1"/>
  <c r="I81" i="3" s="1"/>
  <c r="M81" i="3" s="1"/>
  <c r="I82" i="3" a="1"/>
  <c r="I82" i="3" s="1"/>
  <c r="J82" i="3" s="1"/>
  <c r="I83" i="3" a="1"/>
  <c r="I83" i="3" s="1"/>
  <c r="J83" i="3" s="1"/>
  <c r="I84" i="3" a="1"/>
  <c r="I84" i="3" s="1"/>
  <c r="J84" i="3" s="1"/>
  <c r="I85" i="3" a="1"/>
  <c r="I85" i="3" s="1"/>
  <c r="M85" i="3" s="1"/>
  <c r="I86" i="3" a="1"/>
  <c r="I86" i="3" s="1"/>
  <c r="M86" i="3" s="1"/>
  <c r="I87" i="3" a="1"/>
  <c r="I87" i="3" s="1"/>
  <c r="J87" i="3" s="1"/>
  <c r="I88" i="3" a="1"/>
  <c r="I88" i="3" s="1"/>
  <c r="J88" i="3" s="1"/>
  <c r="I89" i="3" a="1"/>
  <c r="I89" i="3" s="1"/>
  <c r="M89" i="3" s="1"/>
  <c r="I90" i="3" a="1"/>
  <c r="I90" i="3" s="1"/>
  <c r="J90" i="3" s="1"/>
  <c r="I91" i="3" a="1"/>
  <c r="I91" i="3" s="1"/>
  <c r="J91" i="3" s="1"/>
  <c r="I92" i="3" a="1"/>
  <c r="I92" i="3" s="1"/>
  <c r="J92" i="3" s="1"/>
  <c r="I93" i="3" a="1"/>
  <c r="I93" i="3" s="1"/>
  <c r="M93" i="3" s="1"/>
  <c r="I94" i="3" a="1"/>
  <c r="I94" i="3" s="1"/>
  <c r="M94" i="3" s="1"/>
  <c r="I95" i="3" a="1"/>
  <c r="I95" i="3" s="1"/>
  <c r="J95" i="3" s="1"/>
  <c r="I96" i="3" a="1"/>
  <c r="I96" i="3" s="1"/>
  <c r="J96" i="3" s="1"/>
  <c r="I97" i="3" a="1"/>
  <c r="I97" i="3" s="1"/>
  <c r="M97" i="3" s="1"/>
  <c r="I98" i="3" a="1"/>
  <c r="I98" i="3" s="1"/>
  <c r="J98" i="3" s="1"/>
  <c r="I99" i="3" a="1"/>
  <c r="I99" i="3" s="1"/>
  <c r="J99" i="3" s="1"/>
  <c r="I100" i="3" a="1"/>
  <c r="I100" i="3" s="1"/>
  <c r="J100" i="3" s="1"/>
  <c r="I101" i="3" a="1"/>
  <c r="I101" i="3" s="1"/>
  <c r="M101" i="3" s="1"/>
  <c r="I102" i="3" a="1"/>
  <c r="I102" i="3" s="1"/>
  <c r="M102" i="3" s="1"/>
  <c r="I103" i="3" a="1"/>
  <c r="I103" i="3" s="1"/>
  <c r="J103" i="3" s="1"/>
  <c r="I104" i="3" a="1"/>
  <c r="I104" i="3" s="1"/>
  <c r="J104" i="3" s="1"/>
  <c r="I105" i="3" a="1"/>
  <c r="I105" i="3" s="1"/>
  <c r="M105" i="3" s="1"/>
  <c r="I106" i="3" a="1"/>
  <c r="I106" i="3" s="1"/>
  <c r="J106" i="3" s="1"/>
  <c r="I107" i="3" a="1"/>
  <c r="I107" i="3" s="1"/>
  <c r="J107" i="3" s="1"/>
  <c r="I108" i="3" a="1"/>
  <c r="I108" i="3" s="1"/>
  <c r="J108" i="3" s="1"/>
  <c r="I109" i="3" a="1"/>
  <c r="I109" i="3" s="1"/>
  <c r="M109" i="3" s="1"/>
  <c r="I110" i="3" a="1"/>
  <c r="I110" i="3" s="1"/>
  <c r="M110" i="3" s="1"/>
  <c r="I111" i="3" a="1"/>
  <c r="I111" i="3" s="1"/>
  <c r="J111" i="3" s="1"/>
  <c r="I112" i="3" a="1"/>
  <c r="I112" i="3" s="1"/>
  <c r="J112" i="3" s="1"/>
  <c r="I113" i="3" a="1"/>
  <c r="I113" i="3" s="1"/>
  <c r="M113" i="3" s="1"/>
  <c r="I114" i="3" a="1"/>
  <c r="I114" i="3" s="1"/>
  <c r="J114" i="3" s="1"/>
  <c r="I115" i="3" a="1"/>
  <c r="I115" i="3" s="1"/>
  <c r="J115" i="3" s="1"/>
  <c r="I116" i="3" a="1"/>
  <c r="I116" i="3" s="1"/>
  <c r="J116" i="3" s="1"/>
  <c r="I117" i="3" a="1"/>
  <c r="I117" i="3" s="1"/>
  <c r="M117" i="3" s="1"/>
  <c r="I118" i="3" a="1"/>
  <c r="I118" i="3" s="1"/>
  <c r="M118" i="3" s="1"/>
  <c r="I119" i="3" a="1"/>
  <c r="I119" i="3" s="1"/>
  <c r="J119" i="3" s="1"/>
  <c r="I120" i="3" a="1"/>
  <c r="I120" i="3" s="1"/>
  <c r="J120" i="3" s="1"/>
  <c r="I121" i="3" a="1"/>
  <c r="I121" i="3" s="1"/>
  <c r="M121" i="3" s="1"/>
  <c r="I122" i="3" a="1"/>
  <c r="I122" i="3" s="1"/>
  <c r="J122" i="3" s="1"/>
  <c r="I123" i="3" a="1"/>
  <c r="I123" i="3" s="1"/>
  <c r="J123" i="3" s="1"/>
  <c r="I124" i="3" a="1"/>
  <c r="I124" i="3" s="1"/>
  <c r="J124" i="3" s="1"/>
  <c r="I125" i="3" a="1"/>
  <c r="I125" i="3" s="1"/>
  <c r="M125" i="3" s="1"/>
  <c r="I126" i="3" a="1"/>
  <c r="I126" i="3" s="1"/>
  <c r="M126" i="3" s="1"/>
  <c r="I127" i="3" a="1"/>
  <c r="I127" i="3" s="1"/>
  <c r="J127" i="3" s="1"/>
  <c r="I128" i="3" a="1"/>
  <c r="I128" i="3" s="1"/>
  <c r="J128" i="3" s="1"/>
  <c r="I129" i="3" a="1"/>
  <c r="I129" i="3" s="1"/>
  <c r="M129" i="3" s="1"/>
  <c r="I130" i="3" a="1"/>
  <c r="I130" i="3" s="1"/>
  <c r="J130" i="3" s="1"/>
  <c r="I131" i="3" a="1"/>
  <c r="I131" i="3" s="1"/>
  <c r="J131" i="3" s="1"/>
  <c r="I132" i="3" a="1"/>
  <c r="I132" i="3" s="1"/>
  <c r="J132" i="3" s="1"/>
  <c r="I133" i="3" a="1"/>
  <c r="I133" i="3" s="1"/>
  <c r="M133" i="3" s="1"/>
  <c r="I134" i="3" a="1"/>
  <c r="I134" i="3" s="1"/>
  <c r="M134" i="3" s="1"/>
  <c r="I135" i="3" a="1"/>
  <c r="I135" i="3" s="1"/>
  <c r="J135" i="3" s="1"/>
  <c r="I136" i="3" a="1"/>
  <c r="I136" i="3" s="1"/>
  <c r="J136" i="3" s="1"/>
  <c r="I137" i="3" a="1"/>
  <c r="I137" i="3" s="1"/>
  <c r="M137" i="3" s="1"/>
  <c r="I138" i="3" a="1"/>
  <c r="I138" i="3" s="1"/>
  <c r="J138" i="3" s="1"/>
  <c r="I139" i="3" a="1"/>
  <c r="I139" i="3" s="1"/>
  <c r="J139" i="3" s="1"/>
  <c r="I140" i="3" a="1"/>
  <c r="I140" i="3" s="1"/>
  <c r="J140" i="3" s="1"/>
  <c r="I141" i="3" a="1"/>
  <c r="I141" i="3" s="1"/>
  <c r="M141" i="3" s="1"/>
  <c r="I142" i="3" a="1"/>
  <c r="I142" i="3" s="1"/>
  <c r="M142" i="3" s="1"/>
  <c r="I143" i="3" a="1"/>
  <c r="I143" i="3" s="1"/>
  <c r="J143" i="3" s="1"/>
  <c r="I144" i="3" a="1"/>
  <c r="I144" i="3" s="1"/>
  <c r="J144" i="3" s="1"/>
  <c r="I145" i="3" a="1"/>
  <c r="I145" i="3" s="1"/>
  <c r="M145" i="3" s="1"/>
  <c r="I146" i="3" a="1"/>
  <c r="I146" i="3" s="1"/>
  <c r="J146" i="3" s="1"/>
  <c r="I147" i="3" a="1"/>
  <c r="I147" i="3" s="1"/>
  <c r="J147" i="3" s="1"/>
  <c r="I148" i="3" a="1"/>
  <c r="I148" i="3" s="1"/>
  <c r="J148" i="3" s="1"/>
  <c r="I149" i="3" a="1"/>
  <c r="I149" i="3" s="1"/>
  <c r="M149" i="3" s="1"/>
  <c r="I150" i="3" a="1"/>
  <c r="I150" i="3" s="1"/>
  <c r="M150" i="3" s="1"/>
  <c r="I151" i="3" a="1"/>
  <c r="I151" i="3" s="1"/>
  <c r="J151" i="3" s="1"/>
  <c r="I152" i="3" a="1"/>
  <c r="I152" i="3" s="1"/>
  <c r="J152" i="3" s="1"/>
  <c r="I153" i="3" a="1"/>
  <c r="I153" i="3" s="1"/>
  <c r="M153" i="3" s="1"/>
  <c r="I154" i="3" a="1"/>
  <c r="I154" i="3" s="1"/>
  <c r="J154" i="3" s="1"/>
  <c r="I155" i="3" a="1"/>
  <c r="I155" i="3" s="1"/>
  <c r="J155" i="3" s="1"/>
  <c r="I156" i="3" a="1"/>
  <c r="I156" i="3" s="1"/>
  <c r="J156" i="3" s="1"/>
  <c r="I157" i="3" a="1"/>
  <c r="I157" i="3" s="1"/>
  <c r="M157" i="3" s="1"/>
  <c r="I158" i="3" a="1"/>
  <c r="I158" i="3" s="1"/>
  <c r="M158" i="3" s="1"/>
  <c r="I159" i="3" a="1"/>
  <c r="I159" i="3" s="1"/>
  <c r="J159" i="3" s="1"/>
  <c r="I160" i="3" a="1"/>
  <c r="I160" i="3" s="1"/>
  <c r="J160" i="3" s="1"/>
  <c r="I161" i="3" a="1"/>
  <c r="I161" i="3" s="1"/>
  <c r="M161" i="3" s="1"/>
  <c r="I162" i="3" a="1"/>
  <c r="I162" i="3" s="1"/>
  <c r="J162" i="3" s="1"/>
  <c r="I163" i="3" a="1"/>
  <c r="I163" i="3" s="1"/>
  <c r="J163" i="3" s="1"/>
  <c r="I164" i="3" a="1"/>
  <c r="I164" i="3" s="1"/>
  <c r="J164" i="3" s="1"/>
  <c r="I165" i="3" a="1"/>
  <c r="I165" i="3" s="1"/>
  <c r="M165" i="3" s="1"/>
  <c r="I166" i="3" a="1"/>
  <c r="I166" i="3" s="1"/>
  <c r="M166" i="3" s="1"/>
  <c r="I167" i="3" a="1"/>
  <c r="I167" i="3" s="1"/>
  <c r="J167" i="3" s="1"/>
  <c r="I168" i="3" a="1"/>
  <c r="I168" i="3" s="1"/>
  <c r="J168" i="3" s="1"/>
  <c r="I169" i="3" a="1"/>
  <c r="I169" i="3" s="1"/>
  <c r="M169" i="3" s="1"/>
  <c r="I170" i="3" a="1"/>
  <c r="I170" i="3" s="1"/>
  <c r="J170" i="3" s="1"/>
  <c r="I171" i="3" a="1"/>
  <c r="I171" i="3" s="1"/>
  <c r="J171" i="3" s="1"/>
  <c r="I172" i="3" a="1"/>
  <c r="I172" i="3" s="1"/>
  <c r="J172" i="3" s="1"/>
  <c r="I173" i="3" a="1"/>
  <c r="I173" i="3" s="1"/>
  <c r="M173" i="3" s="1"/>
  <c r="I174" i="3" a="1"/>
  <c r="I174" i="3" s="1"/>
  <c r="M174" i="3" s="1"/>
  <c r="I175" i="3" a="1"/>
  <c r="I175" i="3" s="1"/>
  <c r="J175" i="3" s="1"/>
  <c r="I176" i="3" a="1"/>
  <c r="I176" i="3" s="1"/>
  <c r="J176" i="3" s="1"/>
  <c r="I177" i="3" a="1"/>
  <c r="I177" i="3" s="1"/>
  <c r="M177" i="3" s="1"/>
  <c r="I178" i="3" a="1"/>
  <c r="I178" i="3" s="1"/>
  <c r="J178" i="3" s="1"/>
  <c r="I179" i="3" a="1"/>
  <c r="I179" i="3" s="1"/>
  <c r="J179" i="3" s="1"/>
  <c r="I180" i="3" a="1"/>
  <c r="I180" i="3" s="1"/>
  <c r="J180" i="3" s="1"/>
  <c r="I181" i="3" a="1"/>
  <c r="I181" i="3" s="1"/>
  <c r="M181" i="3" s="1"/>
  <c r="I182" i="3" a="1"/>
  <c r="I182" i="3" s="1"/>
  <c r="M182" i="3" s="1"/>
  <c r="I183" i="3" a="1"/>
  <c r="I183" i="3" s="1"/>
  <c r="J183" i="3" s="1"/>
  <c r="I184" i="3" a="1"/>
  <c r="I184" i="3" s="1"/>
  <c r="J184" i="3" s="1"/>
  <c r="I185" i="3" a="1"/>
  <c r="I185" i="3" s="1"/>
  <c r="M185" i="3" s="1"/>
  <c r="I186" i="3" a="1"/>
  <c r="I186" i="3" s="1"/>
  <c r="J186" i="3" s="1"/>
  <c r="I187" i="3" a="1"/>
  <c r="I187" i="3" s="1"/>
  <c r="J187" i="3" s="1"/>
  <c r="I188" i="3" a="1"/>
  <c r="I188" i="3" s="1"/>
  <c r="J188" i="3" s="1"/>
  <c r="I189" i="3" a="1"/>
  <c r="I189" i="3" s="1"/>
  <c r="M189" i="3" s="1"/>
  <c r="I190" i="3" a="1"/>
  <c r="I190" i="3" s="1"/>
  <c r="M190" i="3" s="1"/>
  <c r="I191" i="3" a="1"/>
  <c r="I191" i="3" s="1"/>
  <c r="J191" i="3" s="1"/>
  <c r="I192" i="3" a="1"/>
  <c r="I192" i="3" s="1"/>
  <c r="J192" i="3" s="1"/>
  <c r="I193" i="3" a="1"/>
  <c r="I193" i="3" s="1"/>
  <c r="M193" i="3" s="1"/>
  <c r="I194" i="3" a="1"/>
  <c r="I194" i="3" s="1"/>
  <c r="J194" i="3" s="1"/>
  <c r="I195" i="3" a="1"/>
  <c r="I195" i="3" s="1"/>
  <c r="J195" i="3" s="1"/>
  <c r="I196" i="3" a="1"/>
  <c r="I196" i="3" s="1"/>
  <c r="J196" i="3" s="1"/>
  <c r="I197" i="3" a="1"/>
  <c r="I197" i="3" s="1"/>
  <c r="M197" i="3" s="1"/>
  <c r="I198" i="3" a="1"/>
  <c r="I198" i="3" s="1"/>
  <c r="M198" i="3" s="1"/>
  <c r="I199" i="3" a="1"/>
  <c r="I199" i="3" s="1"/>
  <c r="J199" i="3" s="1"/>
  <c r="I200" i="3" a="1"/>
  <c r="I200" i="3" s="1"/>
  <c r="J200" i="3" s="1"/>
  <c r="I201" i="3" a="1"/>
  <c r="I201" i="3" s="1"/>
  <c r="M201" i="3" s="1"/>
  <c r="I202" i="3" a="1"/>
  <c r="I202" i="3" s="1"/>
  <c r="J202" i="3" s="1"/>
  <c r="I203" i="3" a="1"/>
  <c r="I203" i="3" s="1"/>
  <c r="J203" i="3" s="1"/>
  <c r="I204" i="3" a="1"/>
  <c r="I204" i="3" s="1"/>
  <c r="J204" i="3" s="1"/>
  <c r="I205" i="3" a="1"/>
  <c r="I205" i="3" s="1"/>
  <c r="M205" i="3" s="1"/>
  <c r="I206" i="3" a="1"/>
  <c r="I206" i="3" s="1"/>
  <c r="M206" i="3" s="1"/>
  <c r="I207" i="3" a="1"/>
  <c r="I207" i="3" s="1"/>
  <c r="J207" i="3" s="1"/>
  <c r="I208" i="3" a="1"/>
  <c r="I208" i="3" s="1"/>
  <c r="J208" i="3" s="1"/>
  <c r="I209" i="3" a="1"/>
  <c r="I209" i="3" s="1"/>
  <c r="M209" i="3" s="1"/>
  <c r="I210" i="3" a="1"/>
  <c r="I210" i="3" s="1"/>
  <c r="J210" i="3" s="1"/>
  <c r="I211" i="3" a="1"/>
  <c r="I211" i="3" s="1"/>
  <c r="J211" i="3" s="1"/>
  <c r="I212" i="3" a="1"/>
  <c r="I212" i="3" s="1"/>
  <c r="J212" i="3" s="1"/>
  <c r="I213" i="3" a="1"/>
  <c r="I213" i="3" s="1"/>
  <c r="M213" i="3" s="1"/>
  <c r="I214" i="3" a="1"/>
  <c r="I214" i="3" s="1"/>
  <c r="M214" i="3" s="1"/>
  <c r="I215" i="3" a="1"/>
  <c r="I215" i="3" s="1"/>
  <c r="J215" i="3" s="1"/>
  <c r="I216" i="3" a="1"/>
  <c r="I216" i="3" s="1"/>
  <c r="J216" i="3" s="1"/>
  <c r="I217" i="3" a="1"/>
  <c r="I217" i="3" s="1"/>
  <c r="M217" i="3" s="1"/>
  <c r="I218" i="3" a="1"/>
  <c r="I218" i="3" s="1"/>
  <c r="J218" i="3" s="1"/>
  <c r="I219" i="3" a="1"/>
  <c r="I219" i="3" s="1"/>
  <c r="J219" i="3" s="1"/>
  <c r="I220" i="3" a="1"/>
  <c r="I220" i="3" s="1"/>
  <c r="J220" i="3" s="1"/>
  <c r="I221" i="3" a="1"/>
  <c r="I221" i="3" s="1"/>
  <c r="M221" i="3" s="1"/>
  <c r="I222" i="3" a="1"/>
  <c r="I222" i="3" s="1"/>
  <c r="M222" i="3" s="1"/>
  <c r="I223" i="3" a="1"/>
  <c r="I223" i="3" s="1"/>
  <c r="J223" i="3" s="1"/>
  <c r="I224" i="3" a="1"/>
  <c r="I224" i="3" s="1"/>
  <c r="J224" i="3" s="1"/>
  <c r="I225" i="3" a="1"/>
  <c r="I225" i="3" s="1"/>
  <c r="M225" i="3" s="1"/>
  <c r="I226" i="3" a="1"/>
  <c r="I226" i="3" s="1"/>
  <c r="J226" i="3" s="1"/>
  <c r="I227" i="3" a="1"/>
  <c r="I227" i="3" s="1"/>
  <c r="J227" i="3" s="1"/>
  <c r="I228" i="3" a="1"/>
  <c r="I228" i="3" s="1"/>
  <c r="J228" i="3" s="1"/>
  <c r="I229" i="3" a="1"/>
  <c r="I229" i="3" s="1"/>
  <c r="M229" i="3" s="1"/>
  <c r="I230" i="3" a="1"/>
  <c r="I230" i="3" s="1"/>
  <c r="M230" i="3" s="1"/>
  <c r="I231" i="3" a="1"/>
  <c r="I231" i="3" s="1"/>
  <c r="J231" i="3" s="1"/>
  <c r="I232" i="3" a="1"/>
  <c r="I232" i="3" s="1"/>
  <c r="J232" i="3" s="1"/>
  <c r="I233" i="3" a="1"/>
  <c r="I233" i="3" s="1"/>
  <c r="M233" i="3" s="1"/>
  <c r="I234" i="3" a="1"/>
  <c r="I234" i="3" s="1"/>
  <c r="J234" i="3" s="1"/>
  <c r="I235" i="3" a="1"/>
  <c r="I235" i="3" s="1"/>
  <c r="J235" i="3" s="1"/>
  <c r="I236" i="3" a="1"/>
  <c r="I236" i="3" s="1"/>
  <c r="J236" i="3" s="1"/>
  <c r="I237" i="3" a="1"/>
  <c r="I237" i="3" s="1"/>
  <c r="M237" i="3" s="1"/>
  <c r="I238" i="3" a="1"/>
  <c r="I238" i="3" s="1"/>
  <c r="M238" i="3" s="1"/>
  <c r="I239" i="3" a="1"/>
  <c r="I239" i="3" s="1"/>
  <c r="J239" i="3" s="1"/>
  <c r="I240" i="3" a="1"/>
  <c r="I240" i="3" s="1"/>
  <c r="J240" i="3" s="1"/>
  <c r="I241" i="3" a="1"/>
  <c r="I241" i="3" s="1"/>
  <c r="M241" i="3" s="1"/>
  <c r="I242" i="3" a="1"/>
  <c r="I242" i="3" s="1"/>
  <c r="J242" i="3" s="1"/>
  <c r="I243" i="3" a="1"/>
  <c r="I243" i="3" s="1"/>
  <c r="J243" i="3" s="1"/>
  <c r="I244" i="3" a="1"/>
  <c r="I244" i="3" s="1"/>
  <c r="J244" i="3" s="1"/>
  <c r="I245" i="3" a="1"/>
  <c r="I245" i="3" s="1"/>
  <c r="M245" i="3" s="1"/>
  <c r="I246" i="3" a="1"/>
  <c r="I246" i="3" s="1"/>
  <c r="M246" i="3" s="1"/>
  <c r="I247" i="3" a="1"/>
  <c r="I247" i="3" s="1"/>
  <c r="J247" i="3" s="1"/>
  <c r="I248" i="3" a="1"/>
  <c r="I248" i="3" s="1"/>
  <c r="J248" i="3" s="1"/>
  <c r="I249" i="3" a="1"/>
  <c r="I249" i="3" s="1"/>
  <c r="M249" i="3" s="1"/>
  <c r="I250" i="3" a="1"/>
  <c r="I250" i="3" s="1"/>
  <c r="J250" i="3" s="1"/>
  <c r="I251" i="3" a="1"/>
  <c r="I251" i="3" s="1"/>
  <c r="J251" i="3" s="1"/>
  <c r="I252" i="3" a="1"/>
  <c r="I252" i="3" s="1"/>
  <c r="J252" i="3" s="1"/>
  <c r="I253" i="3" a="1"/>
  <c r="I253" i="3" s="1"/>
  <c r="M253" i="3" s="1"/>
  <c r="I254" i="3" a="1"/>
  <c r="I254" i="3" s="1"/>
  <c r="M254" i="3" s="1"/>
  <c r="I255" i="3" a="1"/>
  <c r="I255" i="3" s="1"/>
  <c r="J255" i="3" s="1"/>
  <c r="I4" i="3" a="1"/>
  <c r="I4" i="3" s="1"/>
  <c r="J4" i="3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F14" i="11"/>
  <c r="F13" i="11"/>
  <c r="J28" i="3" l="1"/>
  <c r="M28" i="3"/>
  <c r="G228" i="7"/>
  <c r="F228" i="7"/>
  <c r="J20" i="3"/>
  <c r="M20" i="3"/>
  <c r="J12" i="3"/>
  <c r="M12" i="3"/>
  <c r="J254" i="3"/>
  <c r="J246" i="3"/>
  <c r="J238" i="3"/>
  <c r="J230" i="3"/>
  <c r="J222" i="3"/>
  <c r="J214" i="3"/>
  <c r="J206" i="3"/>
  <c r="J198" i="3"/>
  <c r="J190" i="3"/>
  <c r="J182" i="3"/>
  <c r="J174" i="3"/>
  <c r="J166" i="3"/>
  <c r="J158" i="3"/>
  <c r="J150" i="3"/>
  <c r="J142" i="3"/>
  <c r="J134" i="3"/>
  <c r="J126" i="3"/>
  <c r="J118" i="3"/>
  <c r="J110" i="3"/>
  <c r="J102" i="3"/>
  <c r="J94" i="3"/>
  <c r="J86" i="3"/>
  <c r="J78" i="3"/>
  <c r="J70" i="3"/>
  <c r="J62" i="3"/>
  <c r="J54" i="3"/>
  <c r="J46" i="3"/>
  <c r="J38" i="3"/>
  <c r="J30" i="3"/>
  <c r="J22" i="3"/>
  <c r="J14" i="3"/>
  <c r="J6" i="3"/>
  <c r="E13" i="4" s="1"/>
  <c r="F13" i="4" s="1"/>
  <c r="M252" i="3"/>
  <c r="M244" i="3"/>
  <c r="M236" i="3"/>
  <c r="M228" i="3"/>
  <c r="M220" i="3"/>
  <c r="M212" i="3"/>
  <c r="M204" i="3"/>
  <c r="M196" i="3"/>
  <c r="M188" i="3"/>
  <c r="M180" i="3"/>
  <c r="M172" i="3"/>
  <c r="M164" i="3"/>
  <c r="M156" i="3"/>
  <c r="M148" i="3"/>
  <c r="M140" i="3"/>
  <c r="M132" i="3"/>
  <c r="M124" i="3"/>
  <c r="M116" i="3"/>
  <c r="M108" i="3"/>
  <c r="M100" i="3"/>
  <c r="M92" i="3"/>
  <c r="M84" i="3"/>
  <c r="M76" i="3"/>
  <c r="M68" i="3"/>
  <c r="M60" i="3"/>
  <c r="M52" i="3"/>
  <c r="M44" i="3"/>
  <c r="M36" i="3"/>
  <c r="G132" i="7"/>
  <c r="F132" i="7"/>
  <c r="F199" i="7"/>
  <c r="H231" i="7"/>
  <c r="I231" i="7" s="1"/>
  <c r="H175" i="7"/>
  <c r="I175" i="7" s="1"/>
  <c r="K254" i="10"/>
  <c r="J254" i="10"/>
  <c r="K246" i="10"/>
  <c r="J246" i="10"/>
  <c r="M251" i="3"/>
  <c r="M243" i="3"/>
  <c r="M235" i="3"/>
  <c r="M227" i="3"/>
  <c r="M219" i="3"/>
  <c r="M211" i="3"/>
  <c r="M203" i="3"/>
  <c r="M195" i="3"/>
  <c r="M187" i="3"/>
  <c r="M179" i="3"/>
  <c r="M171" i="3"/>
  <c r="M163" i="3"/>
  <c r="M155" i="3"/>
  <c r="M147" i="3"/>
  <c r="M139" i="3"/>
  <c r="M131" i="3"/>
  <c r="M123" i="3"/>
  <c r="M115" i="3"/>
  <c r="M107" i="3"/>
  <c r="M99" i="3"/>
  <c r="M91" i="3"/>
  <c r="M83" i="3"/>
  <c r="M75" i="3"/>
  <c r="M67" i="3"/>
  <c r="M59" i="3"/>
  <c r="M51" i="3"/>
  <c r="M43" i="3"/>
  <c r="M35" i="3"/>
  <c r="J253" i="10"/>
  <c r="K253" i="10"/>
  <c r="J245" i="10"/>
  <c r="K245" i="10"/>
  <c r="J237" i="10"/>
  <c r="K237" i="10"/>
  <c r="J229" i="10"/>
  <c r="K229" i="10"/>
  <c r="J221" i="10"/>
  <c r="K221" i="10"/>
  <c r="J213" i="10"/>
  <c r="K213" i="10"/>
  <c r="J205" i="10"/>
  <c r="K205" i="10"/>
  <c r="J197" i="10"/>
  <c r="K197" i="10"/>
  <c r="J189" i="10"/>
  <c r="K189" i="10"/>
  <c r="J181" i="10"/>
  <c r="K181" i="10"/>
  <c r="J173" i="10"/>
  <c r="K173" i="10"/>
  <c r="J165" i="10"/>
  <c r="K165" i="10"/>
  <c r="J157" i="10"/>
  <c r="K157" i="10"/>
  <c r="J149" i="10"/>
  <c r="K149" i="10"/>
  <c r="J141" i="10"/>
  <c r="K141" i="10"/>
  <c r="J133" i="10"/>
  <c r="K133" i="10"/>
  <c r="J125" i="10"/>
  <c r="K125" i="10"/>
  <c r="J117" i="10"/>
  <c r="K117" i="10"/>
  <c r="J109" i="10"/>
  <c r="K109" i="10"/>
  <c r="J101" i="10"/>
  <c r="K101" i="10"/>
  <c r="J93" i="10"/>
  <c r="K93" i="10"/>
  <c r="M250" i="3"/>
  <c r="M242" i="3"/>
  <c r="M234" i="3"/>
  <c r="M226" i="3"/>
  <c r="M218" i="3"/>
  <c r="M210" i="3"/>
  <c r="M202" i="3"/>
  <c r="M194" i="3"/>
  <c r="M186" i="3"/>
  <c r="M178" i="3"/>
  <c r="M170" i="3"/>
  <c r="M162" i="3"/>
  <c r="M154" i="3"/>
  <c r="M146" i="3"/>
  <c r="M138" i="3"/>
  <c r="M130" i="3"/>
  <c r="M122" i="3"/>
  <c r="M114" i="3"/>
  <c r="M106" i="3"/>
  <c r="M98" i="3"/>
  <c r="M90" i="3"/>
  <c r="M82" i="3"/>
  <c r="M74" i="3"/>
  <c r="M66" i="3"/>
  <c r="M58" i="3"/>
  <c r="M50" i="3"/>
  <c r="M42" i="3"/>
  <c r="M34" i="3"/>
  <c r="M26" i="3"/>
  <c r="M18" i="3"/>
  <c r="M10" i="3"/>
  <c r="E14" i="4"/>
  <c r="F14" i="4" s="1"/>
  <c r="J252" i="10"/>
  <c r="K252" i="10"/>
  <c r="J244" i="10"/>
  <c r="K244" i="10"/>
  <c r="J236" i="10"/>
  <c r="K236" i="10"/>
  <c r="J251" i="10"/>
  <c r="K251" i="10"/>
  <c r="J243" i="10"/>
  <c r="K243" i="10"/>
  <c r="J235" i="10"/>
  <c r="K235" i="10"/>
  <c r="J227" i="10"/>
  <c r="K227" i="10"/>
  <c r="J219" i="10"/>
  <c r="K219" i="10"/>
  <c r="J211" i="10"/>
  <c r="K211" i="10"/>
  <c r="J203" i="10"/>
  <c r="K203" i="10"/>
  <c r="J195" i="10"/>
  <c r="K195" i="10"/>
  <c r="J187" i="10"/>
  <c r="K187" i="10"/>
  <c r="J179" i="10"/>
  <c r="K179" i="10"/>
  <c r="J171" i="10"/>
  <c r="K171" i="10"/>
  <c r="J163" i="10"/>
  <c r="K163" i="10"/>
  <c r="J155" i="10"/>
  <c r="K155" i="10"/>
  <c r="J147" i="10"/>
  <c r="K147" i="10"/>
  <c r="J139" i="10"/>
  <c r="K139" i="10"/>
  <c r="J131" i="10"/>
  <c r="K131" i="10"/>
  <c r="J21" i="3"/>
  <c r="M4" i="3"/>
  <c r="M248" i="3"/>
  <c r="M240" i="3"/>
  <c r="M232" i="3"/>
  <c r="M224" i="3"/>
  <c r="M216" i="3"/>
  <c r="M208" i="3"/>
  <c r="M200" i="3"/>
  <c r="M192" i="3"/>
  <c r="M184" i="3"/>
  <c r="M176" i="3"/>
  <c r="M168" i="3"/>
  <c r="M160" i="3"/>
  <c r="M152" i="3"/>
  <c r="M144" i="3"/>
  <c r="M136" i="3"/>
  <c r="M128" i="3"/>
  <c r="M120" i="3"/>
  <c r="M112" i="3"/>
  <c r="M104" i="3"/>
  <c r="M96" i="3"/>
  <c r="M88" i="3"/>
  <c r="M80" i="3"/>
  <c r="M72" i="3"/>
  <c r="M64" i="3"/>
  <c r="M56" i="3"/>
  <c r="M24" i="3"/>
  <c r="M8" i="3"/>
  <c r="F103" i="7"/>
  <c r="G247" i="7"/>
  <c r="H160" i="7"/>
  <c r="I160" i="7" s="1"/>
  <c r="H103" i="7"/>
  <c r="I103" i="7" s="1"/>
  <c r="H47" i="7"/>
  <c r="I47" i="7" s="1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15" i="3"/>
  <c r="M7" i="3"/>
  <c r="G248" i="7"/>
  <c r="F248" i="7"/>
  <c r="E240" i="7"/>
  <c r="H240" i="7"/>
  <c r="I240" i="7" s="1"/>
  <c r="E224" i="7"/>
  <c r="H224" i="7"/>
  <c r="I224" i="7" s="1"/>
  <c r="G216" i="7"/>
  <c r="F216" i="7"/>
  <c r="E208" i="7"/>
  <c r="H208" i="7"/>
  <c r="I208" i="7" s="1"/>
  <c r="G192" i="7"/>
  <c r="F192" i="7"/>
  <c r="E184" i="7"/>
  <c r="H184" i="7"/>
  <c r="I184" i="7" s="1"/>
  <c r="G160" i="7"/>
  <c r="F160" i="7"/>
  <c r="E152" i="7"/>
  <c r="H152" i="7"/>
  <c r="I152" i="7" s="1"/>
  <c r="E128" i="7"/>
  <c r="H128" i="7"/>
  <c r="I128" i="7" s="1"/>
  <c r="G120" i="7"/>
  <c r="F120" i="7"/>
  <c r="E112" i="7"/>
  <c r="H112" i="7"/>
  <c r="I112" i="7" s="1"/>
  <c r="E96" i="7"/>
  <c r="H96" i="7"/>
  <c r="I96" i="7" s="1"/>
  <c r="G88" i="7"/>
  <c r="F88" i="7"/>
  <c r="E80" i="7"/>
  <c r="H80" i="7"/>
  <c r="I80" i="7" s="1"/>
  <c r="E72" i="7"/>
  <c r="H72" i="7"/>
  <c r="I72" i="7" s="1"/>
  <c r="G64" i="7"/>
  <c r="F64" i="7"/>
  <c r="E56" i="7"/>
  <c r="H56" i="7"/>
  <c r="I56" i="7" s="1"/>
  <c r="E40" i="7"/>
  <c r="H40" i="7"/>
  <c r="I40" i="7" s="1"/>
  <c r="G32" i="7"/>
  <c r="F32" i="7"/>
  <c r="E24" i="7"/>
  <c r="H24" i="7"/>
  <c r="I24" i="7" s="1"/>
  <c r="E8" i="7"/>
  <c r="H8" i="7"/>
  <c r="I8" i="7" s="1"/>
  <c r="H68" i="7"/>
  <c r="I68" i="7" s="1"/>
  <c r="E68" i="7"/>
  <c r="H36" i="7"/>
  <c r="I36" i="7" s="1"/>
  <c r="E36" i="7"/>
  <c r="F230" i="7"/>
  <c r="F144" i="7"/>
  <c r="F102" i="7"/>
  <c r="F38" i="7"/>
  <c r="F16" i="7"/>
  <c r="G246" i="7"/>
  <c r="G47" i="7"/>
  <c r="H216" i="7"/>
  <c r="I216" i="7" s="1"/>
  <c r="H159" i="7"/>
  <c r="I159" i="7" s="1"/>
  <c r="H16" i="7"/>
  <c r="I16" i="7" s="1"/>
  <c r="E239" i="7"/>
  <c r="H239" i="7"/>
  <c r="I239" i="7" s="1"/>
  <c r="F215" i="7"/>
  <c r="G215" i="7"/>
  <c r="G183" i="7"/>
  <c r="F183" i="7"/>
  <c r="E167" i="7"/>
  <c r="H167" i="7"/>
  <c r="I167" i="7" s="1"/>
  <c r="G143" i="7"/>
  <c r="F143" i="7"/>
  <c r="E111" i="7"/>
  <c r="H111" i="7"/>
  <c r="I111" i="7" s="1"/>
  <c r="F87" i="7"/>
  <c r="G87" i="7"/>
  <c r="G55" i="7"/>
  <c r="F55" i="7"/>
  <c r="E39" i="7"/>
  <c r="H39" i="7"/>
  <c r="I39" i="7" s="1"/>
  <c r="G15" i="7"/>
  <c r="F15" i="7"/>
  <c r="E196" i="7"/>
  <c r="F223" i="7"/>
  <c r="F159" i="7"/>
  <c r="F95" i="7"/>
  <c r="F31" i="7"/>
  <c r="G151" i="7"/>
  <c r="G94" i="7"/>
  <c r="H207" i="7"/>
  <c r="I207" i="7" s="1"/>
  <c r="H64" i="7"/>
  <c r="I64" i="7" s="1"/>
  <c r="H7" i="7"/>
  <c r="I7" i="7" s="1"/>
  <c r="G238" i="7"/>
  <c r="F238" i="7"/>
  <c r="F214" i="7"/>
  <c r="G214" i="7"/>
  <c r="G206" i="7"/>
  <c r="F206" i="7"/>
  <c r="G182" i="7"/>
  <c r="F182" i="7"/>
  <c r="G174" i="7"/>
  <c r="F174" i="7"/>
  <c r="G142" i="7"/>
  <c r="F142" i="7"/>
  <c r="G110" i="7"/>
  <c r="F110" i="7"/>
  <c r="F86" i="7"/>
  <c r="G86" i="7"/>
  <c r="G78" i="7"/>
  <c r="F78" i="7"/>
  <c r="G54" i="7"/>
  <c r="F54" i="7"/>
  <c r="G46" i="7"/>
  <c r="F46" i="7"/>
  <c r="G14" i="7"/>
  <c r="F14" i="7"/>
  <c r="E164" i="7"/>
  <c r="F200" i="7"/>
  <c r="F158" i="7"/>
  <c r="F136" i="7"/>
  <c r="F30" i="7"/>
  <c r="G207" i="7"/>
  <c r="G150" i="7"/>
  <c r="H176" i="7"/>
  <c r="I176" i="7" s="1"/>
  <c r="H120" i="7"/>
  <c r="I120" i="7" s="1"/>
  <c r="H63" i="7"/>
  <c r="I63" i="7" s="1"/>
  <c r="K238" i="10"/>
  <c r="J238" i="10"/>
  <c r="K230" i="10"/>
  <c r="J230" i="10"/>
  <c r="K222" i="10"/>
  <c r="J222" i="10"/>
  <c r="J123" i="10"/>
  <c r="K123" i="10"/>
  <c r="J115" i="10"/>
  <c r="K115" i="10"/>
  <c r="J107" i="10"/>
  <c r="K107" i="10"/>
  <c r="E100" i="7"/>
  <c r="H232" i="7"/>
  <c r="I232" i="7" s="1"/>
  <c r="H200" i="7"/>
  <c r="I200" i="7" s="1"/>
  <c r="H168" i="7"/>
  <c r="I168" i="7" s="1"/>
  <c r="H136" i="7"/>
  <c r="I136" i="7" s="1"/>
  <c r="H104" i="7"/>
  <c r="I104" i="7" s="1"/>
  <c r="E251" i="7"/>
  <c r="E243" i="7"/>
  <c r="E235" i="7"/>
  <c r="E227" i="7"/>
  <c r="E219" i="7"/>
  <c r="E211" i="7"/>
  <c r="E203" i="7"/>
  <c r="E195" i="7"/>
  <c r="E187" i="7"/>
  <c r="E179" i="7"/>
  <c r="E171" i="7"/>
  <c r="E163" i="7"/>
  <c r="E155" i="7"/>
  <c r="E147" i="7"/>
  <c r="E139" i="7"/>
  <c r="E131" i="7"/>
  <c r="E123" i="7"/>
  <c r="E115" i="7"/>
  <c r="E107" i="7"/>
  <c r="E99" i="7"/>
  <c r="E91" i="7"/>
  <c r="E83" i="7"/>
  <c r="E75" i="7"/>
  <c r="E67" i="7"/>
  <c r="E59" i="7"/>
  <c r="E51" i="7"/>
  <c r="E43" i="7"/>
  <c r="E35" i="7"/>
  <c r="E27" i="7"/>
  <c r="E19" i="7"/>
  <c r="E11" i="7"/>
  <c r="H247" i="7"/>
  <c r="I247" i="7" s="1"/>
  <c r="H215" i="7"/>
  <c r="I215" i="7" s="1"/>
  <c r="H183" i="7"/>
  <c r="I183" i="7" s="1"/>
  <c r="H151" i="7"/>
  <c r="I151" i="7" s="1"/>
  <c r="H119" i="7"/>
  <c r="I119" i="7" s="1"/>
  <c r="H87" i="7"/>
  <c r="I87" i="7" s="1"/>
  <c r="H55" i="7"/>
  <c r="I55" i="7" s="1"/>
  <c r="H23" i="7"/>
  <c r="I23" i="7" s="1"/>
  <c r="E250" i="7"/>
  <c r="E242" i="7"/>
  <c r="E234" i="7"/>
  <c r="E226" i="7"/>
  <c r="E218" i="7"/>
  <c r="E210" i="7"/>
  <c r="E202" i="7"/>
  <c r="E194" i="7"/>
  <c r="E186" i="7"/>
  <c r="E178" i="7"/>
  <c r="E170" i="7"/>
  <c r="E162" i="7"/>
  <c r="E154" i="7"/>
  <c r="E146" i="7"/>
  <c r="E138" i="7"/>
  <c r="E130" i="7"/>
  <c r="E122" i="7"/>
  <c r="E114" i="7"/>
  <c r="E106" i="7"/>
  <c r="E98" i="7"/>
  <c r="E90" i="7"/>
  <c r="E82" i="7"/>
  <c r="E74" i="7"/>
  <c r="E66" i="7"/>
  <c r="E58" i="7"/>
  <c r="E50" i="7"/>
  <c r="E42" i="7"/>
  <c r="E34" i="7"/>
  <c r="E26" i="7"/>
  <c r="E18" i="7"/>
  <c r="E10" i="7"/>
  <c r="H254" i="7"/>
  <c r="I254" i="7" s="1"/>
  <c r="H246" i="7"/>
  <c r="I246" i="7" s="1"/>
  <c r="H238" i="7"/>
  <c r="I238" i="7" s="1"/>
  <c r="H230" i="7"/>
  <c r="I230" i="7" s="1"/>
  <c r="H222" i="7"/>
  <c r="I222" i="7" s="1"/>
  <c r="H214" i="7"/>
  <c r="I214" i="7" s="1"/>
  <c r="H206" i="7"/>
  <c r="I206" i="7" s="1"/>
  <c r="H198" i="7"/>
  <c r="I198" i="7" s="1"/>
  <c r="H190" i="7"/>
  <c r="I190" i="7" s="1"/>
  <c r="H182" i="7"/>
  <c r="I182" i="7" s="1"/>
  <c r="H174" i="7"/>
  <c r="I174" i="7" s="1"/>
  <c r="H166" i="7"/>
  <c r="I166" i="7" s="1"/>
  <c r="H158" i="7"/>
  <c r="I158" i="7" s="1"/>
  <c r="H150" i="7"/>
  <c r="I150" i="7" s="1"/>
  <c r="H142" i="7"/>
  <c r="I142" i="7" s="1"/>
  <c r="H134" i="7"/>
  <c r="I134" i="7" s="1"/>
  <c r="H126" i="7"/>
  <c r="I126" i="7" s="1"/>
  <c r="H118" i="7"/>
  <c r="I118" i="7" s="1"/>
  <c r="H110" i="7"/>
  <c r="I110" i="7" s="1"/>
  <c r="H102" i="7"/>
  <c r="I102" i="7" s="1"/>
  <c r="H94" i="7"/>
  <c r="I94" i="7" s="1"/>
  <c r="H86" i="7"/>
  <c r="I86" i="7" s="1"/>
  <c r="H78" i="7"/>
  <c r="I78" i="7" s="1"/>
  <c r="H70" i="7"/>
  <c r="I70" i="7" s="1"/>
  <c r="H62" i="7"/>
  <c r="I62" i="7" s="1"/>
  <c r="H54" i="7"/>
  <c r="I54" i="7" s="1"/>
  <c r="H46" i="7"/>
  <c r="I46" i="7" s="1"/>
  <c r="H38" i="7"/>
  <c r="I38" i="7" s="1"/>
  <c r="H30" i="7"/>
  <c r="I30" i="7" s="1"/>
  <c r="H22" i="7"/>
  <c r="I22" i="7" s="1"/>
  <c r="H14" i="7"/>
  <c r="I14" i="7" s="1"/>
  <c r="H6" i="7"/>
  <c r="I6" i="7" s="1"/>
  <c r="K256" i="10"/>
  <c r="J256" i="10"/>
  <c r="J248" i="10"/>
  <c r="K248" i="10"/>
  <c r="E249" i="7"/>
  <c r="E241" i="7"/>
  <c r="E233" i="7"/>
  <c r="E225" i="7"/>
  <c r="E217" i="7"/>
  <c r="E209" i="7"/>
  <c r="E201" i="7"/>
  <c r="E193" i="7"/>
  <c r="E185" i="7"/>
  <c r="E177" i="7"/>
  <c r="E169" i="7"/>
  <c r="E161" i="7"/>
  <c r="E153" i="7"/>
  <c r="E145" i="7"/>
  <c r="J99" i="10"/>
  <c r="K99" i="10"/>
  <c r="J91" i="10"/>
  <c r="K91" i="10"/>
  <c r="J83" i="10"/>
  <c r="K83" i="10"/>
  <c r="J75" i="10"/>
  <c r="K75" i="10"/>
  <c r="E252" i="7"/>
  <c r="E244" i="7"/>
  <c r="E236" i="7"/>
  <c r="E220" i="7"/>
  <c r="E212" i="7"/>
  <c r="E204" i="7"/>
  <c r="E188" i="7"/>
  <c r="E180" i="7"/>
  <c r="E172" i="7"/>
  <c r="E156" i="7"/>
  <c r="E148" i="7"/>
  <c r="E140" i="7"/>
  <c r="E124" i="7"/>
  <c r="E116" i="7"/>
  <c r="E108" i="7"/>
  <c r="E92" i="7"/>
  <c r="E84" i="7"/>
  <c r="E76" i="7"/>
  <c r="E60" i="7"/>
  <c r="E52" i="7"/>
  <c r="E44" i="7"/>
  <c r="E28" i="7"/>
  <c r="E20" i="7"/>
  <c r="E12" i="7"/>
  <c r="N152" i="9"/>
  <c r="O427" i="9"/>
  <c r="M429" i="9"/>
  <c r="P430" i="9"/>
  <c r="M469" i="9"/>
  <c r="P470" i="9"/>
  <c r="Q481" i="9"/>
  <c r="O483" i="9"/>
  <c r="P494" i="9"/>
  <c r="N496" i="9"/>
  <c r="J240" i="10"/>
  <c r="K240" i="10"/>
  <c r="K232" i="10"/>
  <c r="J232" i="10"/>
  <c r="K224" i="10"/>
  <c r="J224" i="10"/>
  <c r="K216" i="10"/>
  <c r="E137" i="7"/>
  <c r="E129" i="7"/>
  <c r="E121" i="7"/>
  <c r="E113" i="7"/>
  <c r="E105" i="7"/>
  <c r="E97" i="7"/>
  <c r="E89" i="7"/>
  <c r="E81" i="7"/>
  <c r="E73" i="7"/>
  <c r="E65" i="7"/>
  <c r="E57" i="7"/>
  <c r="E49" i="7"/>
  <c r="E41" i="7"/>
  <c r="E33" i="7"/>
  <c r="E25" i="7"/>
  <c r="E17" i="7"/>
  <c r="E9" i="7"/>
  <c r="H253" i="7"/>
  <c r="I253" i="7" s="1"/>
  <c r="H245" i="7"/>
  <c r="I245" i="7" s="1"/>
  <c r="H237" i="7"/>
  <c r="I237" i="7" s="1"/>
  <c r="H229" i="7"/>
  <c r="I229" i="7" s="1"/>
  <c r="H221" i="7"/>
  <c r="I221" i="7" s="1"/>
  <c r="H213" i="7"/>
  <c r="I213" i="7" s="1"/>
  <c r="H205" i="7"/>
  <c r="I205" i="7" s="1"/>
  <c r="H197" i="7"/>
  <c r="I197" i="7" s="1"/>
  <c r="H189" i="7"/>
  <c r="I189" i="7" s="1"/>
  <c r="H181" i="7"/>
  <c r="I181" i="7" s="1"/>
  <c r="H173" i="7"/>
  <c r="I173" i="7" s="1"/>
  <c r="H165" i="7"/>
  <c r="I165" i="7" s="1"/>
  <c r="H157" i="7"/>
  <c r="I157" i="7" s="1"/>
  <c r="H149" i="7"/>
  <c r="I149" i="7" s="1"/>
  <c r="H141" i="7"/>
  <c r="I141" i="7" s="1"/>
  <c r="H133" i="7"/>
  <c r="I133" i="7" s="1"/>
  <c r="H125" i="7"/>
  <c r="I125" i="7" s="1"/>
  <c r="H117" i="7"/>
  <c r="I117" i="7" s="1"/>
  <c r="H109" i="7"/>
  <c r="I109" i="7" s="1"/>
  <c r="H101" i="7"/>
  <c r="I101" i="7" s="1"/>
  <c r="H93" i="7"/>
  <c r="I93" i="7" s="1"/>
  <c r="H85" i="7"/>
  <c r="I85" i="7" s="1"/>
  <c r="H77" i="7"/>
  <c r="I77" i="7" s="1"/>
  <c r="H69" i="7"/>
  <c r="I69" i="7" s="1"/>
  <c r="H61" i="7"/>
  <c r="I61" i="7" s="1"/>
  <c r="H53" i="7"/>
  <c r="I53" i="7" s="1"/>
  <c r="H45" i="7"/>
  <c r="I45" i="7" s="1"/>
  <c r="H37" i="7"/>
  <c r="I37" i="7" s="1"/>
  <c r="H29" i="7"/>
  <c r="I29" i="7" s="1"/>
  <c r="H21" i="7"/>
  <c r="I21" i="7" s="1"/>
  <c r="H13" i="7"/>
  <c r="I13" i="7" s="1"/>
  <c r="H5" i="7"/>
  <c r="I5" i="7" s="1"/>
  <c r="K255" i="10"/>
  <c r="J255" i="10"/>
  <c r="K247" i="10"/>
  <c r="J247" i="10"/>
  <c r="K239" i="10"/>
  <c r="J239" i="10"/>
  <c r="K214" i="10"/>
  <c r="J214" i="10"/>
  <c r="K206" i="10"/>
  <c r="J206" i="10"/>
  <c r="K198" i="10"/>
  <c r="J198" i="10"/>
  <c r="K190" i="10"/>
  <c r="J190" i="10"/>
  <c r="J85" i="10"/>
  <c r="K85" i="10"/>
  <c r="J77" i="10"/>
  <c r="K77" i="10"/>
  <c r="J69" i="10"/>
  <c r="K69" i="10"/>
  <c r="K228" i="10"/>
  <c r="J228" i="10"/>
  <c r="K220" i="10"/>
  <c r="J220" i="10"/>
  <c r="J210" i="10"/>
  <c r="J188" i="10"/>
  <c r="J168" i="10"/>
  <c r="J146" i="10"/>
  <c r="J124" i="10"/>
  <c r="J104" i="10"/>
  <c r="J82" i="10"/>
  <c r="J60" i="10"/>
  <c r="J40" i="10"/>
  <c r="K208" i="10"/>
  <c r="J67" i="10"/>
  <c r="K67" i="10"/>
  <c r="J59" i="10"/>
  <c r="K59" i="10"/>
  <c r="J51" i="10"/>
  <c r="K51" i="10"/>
  <c r="J43" i="10"/>
  <c r="K43" i="10"/>
  <c r="K200" i="10"/>
  <c r="T380" i="9"/>
  <c r="V386" i="9"/>
  <c r="S393" i="9"/>
  <c r="N401" i="9"/>
  <c r="P407" i="9"/>
  <c r="M414" i="9"/>
  <c r="O420" i="9"/>
  <c r="M422" i="9"/>
  <c r="P423" i="9"/>
  <c r="N425" i="9"/>
  <c r="Q426" i="9"/>
  <c r="O428" i="9"/>
  <c r="M430" i="9"/>
  <c r="P431" i="9"/>
  <c r="N433" i="9"/>
  <c r="Q434" i="9"/>
  <c r="O436" i="9"/>
  <c r="M438" i="9"/>
  <c r="P439" i="9"/>
  <c r="N441" i="9"/>
  <c r="Q442" i="9"/>
  <c r="O444" i="9"/>
  <c r="M446" i="9"/>
  <c r="P447" i="9"/>
  <c r="N449" i="9"/>
  <c r="Q450" i="9"/>
  <c r="O452" i="9"/>
  <c r="M454" i="9"/>
  <c r="P455" i="9"/>
  <c r="N457" i="9"/>
  <c r="Q458" i="9"/>
  <c r="O460" i="9"/>
  <c r="M462" i="9"/>
  <c r="P463" i="9"/>
  <c r="N465" i="9"/>
  <c r="Q466" i="9"/>
  <c r="O468" i="9"/>
  <c r="M470" i="9"/>
  <c r="P471" i="9"/>
  <c r="N473" i="9"/>
  <c r="Q474" i="9"/>
  <c r="O476" i="9"/>
  <c r="M478" i="9"/>
  <c r="P479" i="9"/>
  <c r="N481" i="9"/>
  <c r="Q482" i="9"/>
  <c r="O484" i="9"/>
  <c r="M486" i="9"/>
  <c r="P487" i="9"/>
  <c r="N489" i="9"/>
  <c r="Q490" i="9"/>
  <c r="O492" i="9"/>
  <c r="M494" i="9"/>
  <c r="P495" i="9"/>
  <c r="N497" i="9"/>
  <c r="J226" i="10"/>
  <c r="J204" i="10"/>
  <c r="J184" i="10"/>
  <c r="J162" i="10"/>
  <c r="J140" i="10"/>
  <c r="J120" i="10"/>
  <c r="J98" i="10"/>
  <c r="J76" i="10"/>
  <c r="J56" i="10"/>
  <c r="J12" i="10"/>
  <c r="K5" i="10"/>
  <c r="J5" i="10"/>
  <c r="K249" i="10"/>
  <c r="J249" i="10"/>
  <c r="K241" i="10"/>
  <c r="J241" i="10"/>
  <c r="K233" i="10"/>
  <c r="J233" i="10"/>
  <c r="K225" i="10"/>
  <c r="J225" i="10"/>
  <c r="K217" i="10"/>
  <c r="J217" i="10"/>
  <c r="K209" i="10"/>
  <c r="J209" i="10"/>
  <c r="K201" i="10"/>
  <c r="J201" i="10"/>
  <c r="K193" i="10"/>
  <c r="J193" i="10"/>
  <c r="K185" i="10"/>
  <c r="J185" i="10"/>
  <c r="K177" i="10"/>
  <c r="J177" i="10"/>
  <c r="K169" i="10"/>
  <c r="J169" i="10"/>
  <c r="K161" i="10"/>
  <c r="J161" i="10"/>
  <c r="K153" i="10"/>
  <c r="J153" i="10"/>
  <c r="K145" i="10"/>
  <c r="J145" i="10"/>
  <c r="K137" i="10"/>
  <c r="J137" i="10"/>
  <c r="K129" i="10"/>
  <c r="J129" i="10"/>
  <c r="K121" i="10"/>
  <c r="J121" i="10"/>
  <c r="K113" i="10"/>
  <c r="J113" i="10"/>
  <c r="K105" i="10"/>
  <c r="J105" i="10"/>
  <c r="K97" i="10"/>
  <c r="J97" i="10"/>
  <c r="K89" i="10"/>
  <c r="J89" i="10"/>
  <c r="K81" i="10"/>
  <c r="J81" i="10"/>
  <c r="K73" i="10"/>
  <c r="J73" i="10"/>
  <c r="K65" i="10"/>
  <c r="J65" i="10"/>
  <c r="J202" i="10"/>
  <c r="J180" i="10"/>
  <c r="J160" i="10"/>
  <c r="J138" i="10"/>
  <c r="J116" i="10"/>
  <c r="J96" i="10"/>
  <c r="J74" i="10"/>
  <c r="J52" i="10"/>
  <c r="J32" i="10"/>
  <c r="J242" i="10"/>
  <c r="J178" i="10"/>
  <c r="J156" i="10"/>
  <c r="J114" i="10"/>
  <c r="J92" i="10"/>
  <c r="J28" i="10"/>
  <c r="K176" i="10"/>
  <c r="K112" i="10"/>
  <c r="K48" i="10"/>
  <c r="K231" i="10"/>
  <c r="J231" i="10"/>
  <c r="K223" i="10"/>
  <c r="J223" i="10"/>
  <c r="K215" i="10"/>
  <c r="J215" i="10"/>
  <c r="K207" i="10"/>
  <c r="J207" i="10"/>
  <c r="K199" i="10"/>
  <c r="J199" i="10"/>
  <c r="K191" i="10"/>
  <c r="J191" i="10"/>
  <c r="K183" i="10"/>
  <c r="J183" i="10"/>
  <c r="K175" i="10"/>
  <c r="J175" i="10"/>
  <c r="K167" i="10"/>
  <c r="J167" i="10"/>
  <c r="K159" i="10"/>
  <c r="J159" i="10"/>
  <c r="K151" i="10"/>
  <c r="J151" i="10"/>
  <c r="K143" i="10"/>
  <c r="J143" i="10"/>
  <c r="K135" i="10"/>
  <c r="J135" i="10"/>
  <c r="K127" i="10"/>
  <c r="J127" i="10"/>
  <c r="K119" i="10"/>
  <c r="J119" i="10"/>
  <c r="K111" i="10"/>
  <c r="J111" i="10"/>
  <c r="K103" i="10"/>
  <c r="J103" i="10"/>
  <c r="K95" i="10"/>
  <c r="J95" i="10"/>
  <c r="K87" i="10"/>
  <c r="J87" i="10"/>
  <c r="K79" i="10"/>
  <c r="J79" i="10"/>
  <c r="K71" i="10"/>
  <c r="J71" i="10"/>
  <c r="K63" i="10"/>
  <c r="J63" i="10"/>
  <c r="K55" i="10"/>
  <c r="J55" i="10"/>
  <c r="K47" i="10"/>
  <c r="J47" i="10"/>
  <c r="J218" i="10"/>
  <c r="J196" i="10"/>
  <c r="J154" i="10"/>
  <c r="J132" i="10"/>
  <c r="J90" i="10"/>
  <c r="J68" i="10"/>
  <c r="K182" i="10"/>
  <c r="J182" i="10"/>
  <c r="K174" i="10"/>
  <c r="J174" i="10"/>
  <c r="K166" i="10"/>
  <c r="J166" i="10"/>
  <c r="K158" i="10"/>
  <c r="J158" i="10"/>
  <c r="K150" i="10"/>
  <c r="J150" i="10"/>
  <c r="K142" i="10"/>
  <c r="J142" i="10"/>
  <c r="K134" i="10"/>
  <c r="J134" i="10"/>
  <c r="K126" i="10"/>
  <c r="J126" i="10"/>
  <c r="K118" i="10"/>
  <c r="J118" i="10"/>
  <c r="K110" i="10"/>
  <c r="J110" i="10"/>
  <c r="K102" i="10"/>
  <c r="J102" i="10"/>
  <c r="K94" i="10"/>
  <c r="J94" i="10"/>
  <c r="K86" i="10"/>
  <c r="J86" i="10"/>
  <c r="K78" i="10"/>
  <c r="J78" i="10"/>
  <c r="K70" i="10"/>
  <c r="J70" i="10"/>
  <c r="K62" i="10"/>
  <c r="J62" i="10"/>
  <c r="K54" i="10"/>
  <c r="J54" i="10"/>
  <c r="K46" i="10"/>
  <c r="J46" i="10"/>
  <c r="K38" i="10"/>
  <c r="J38" i="10"/>
  <c r="K30" i="10"/>
  <c r="J30" i="10"/>
  <c r="K22" i="10"/>
  <c r="J22" i="10"/>
  <c r="K14" i="10"/>
  <c r="J14" i="10"/>
  <c r="K6" i="10"/>
  <c r="J6" i="10"/>
  <c r="J194" i="10"/>
  <c r="J172" i="10"/>
  <c r="J130" i="10"/>
  <c r="J108" i="10"/>
  <c r="J66" i="10"/>
  <c r="J44" i="10"/>
  <c r="J57" i="10"/>
  <c r="J49" i="10"/>
  <c r="J41" i="10"/>
  <c r="J33" i="10"/>
  <c r="J25" i="10"/>
  <c r="J17" i="10"/>
  <c r="J9" i="10"/>
  <c r="K61" i="10"/>
  <c r="K53" i="10"/>
  <c r="K45" i="10"/>
  <c r="K37" i="10"/>
  <c r="K29" i="10"/>
  <c r="K21" i="10"/>
  <c r="K13" i="10"/>
  <c r="J39" i="10"/>
  <c r="J31" i="10"/>
  <c r="J23" i="10"/>
  <c r="J15" i="10"/>
  <c r="K35" i="10"/>
  <c r="K27" i="10"/>
  <c r="K19" i="10"/>
  <c r="K11" i="10"/>
  <c r="Q403" i="9"/>
  <c r="P478" i="9"/>
  <c r="N504" i="9"/>
  <c r="O507" i="9"/>
  <c r="M509" i="9"/>
  <c r="S230" i="9"/>
  <c r="R371" i="9"/>
  <c r="N422" i="9"/>
  <c r="Q423" i="9"/>
  <c r="O425" i="9"/>
  <c r="M427" i="9"/>
  <c r="P428" i="9"/>
  <c r="N430" i="9"/>
  <c r="Q431" i="9"/>
  <c r="O433" i="9"/>
  <c r="M435" i="9"/>
  <c r="P436" i="9"/>
  <c r="N438" i="9"/>
  <c r="Q439" i="9"/>
  <c r="O441" i="9"/>
  <c r="M443" i="9"/>
  <c r="P444" i="9"/>
  <c r="N446" i="9"/>
  <c r="V447" i="9"/>
  <c r="O449" i="9"/>
  <c r="M451" i="9"/>
  <c r="P452" i="9"/>
  <c r="N454" i="9"/>
  <c r="Q455" i="9"/>
  <c r="O457" i="9"/>
  <c r="M459" i="9"/>
  <c r="P460" i="9"/>
  <c r="N462" i="9"/>
  <c r="Q463" i="9"/>
  <c r="O465" i="9"/>
  <c r="M467" i="9"/>
  <c r="P468" i="9"/>
  <c r="N470" i="9"/>
  <c r="Q471" i="9"/>
  <c r="O473" i="9"/>
  <c r="M475" i="9"/>
  <c r="P476" i="9"/>
  <c r="N478" i="9"/>
  <c r="Q479" i="9"/>
  <c r="O481" i="9"/>
  <c r="M483" i="9"/>
  <c r="P484" i="9"/>
  <c r="N486" i="9"/>
  <c r="Q487" i="9"/>
  <c r="O489" i="9"/>
  <c r="M491" i="9"/>
  <c r="P492" i="9"/>
  <c r="N494" i="9"/>
  <c r="Q495" i="9"/>
  <c r="O497" i="9"/>
  <c r="M499" i="9"/>
  <c r="P500" i="9"/>
  <c r="N502" i="9"/>
  <c r="Q503" i="9"/>
  <c r="O505" i="9"/>
  <c r="M507" i="9"/>
  <c r="T246" i="9"/>
  <c r="S259" i="9"/>
  <c r="R272" i="9"/>
  <c r="V284" i="9"/>
  <c r="U297" i="9"/>
  <c r="T310" i="9"/>
  <c r="S323" i="9"/>
  <c r="R336" i="9"/>
  <c r="S355" i="9"/>
  <c r="R368" i="9"/>
  <c r="R376" i="9"/>
  <c r="T382" i="9"/>
  <c r="V388" i="9"/>
  <c r="S395" i="9"/>
  <c r="N403" i="9"/>
  <c r="Q404" i="9"/>
  <c r="P409" i="9"/>
  <c r="N411" i="9"/>
  <c r="M416" i="9"/>
  <c r="P417" i="9"/>
  <c r="Q420" i="9"/>
  <c r="O422" i="9"/>
  <c r="M424" i="9"/>
  <c r="P425" i="9"/>
  <c r="N427" i="9"/>
  <c r="Q428" i="9"/>
  <c r="O430" i="9"/>
  <c r="M432" i="9"/>
  <c r="P433" i="9"/>
  <c r="N435" i="9"/>
  <c r="Q436" i="9"/>
  <c r="O438" i="9"/>
  <c r="M440" i="9"/>
  <c r="P441" i="9"/>
  <c r="N443" i="9"/>
  <c r="Q444" i="9"/>
  <c r="O446" i="9"/>
  <c r="M448" i="9"/>
  <c r="P449" i="9"/>
  <c r="N451" i="9"/>
  <c r="Q452" i="9"/>
  <c r="O454" i="9"/>
  <c r="M456" i="9"/>
  <c r="P457" i="9"/>
  <c r="N459" i="9"/>
  <c r="Q460" i="9"/>
  <c r="O462" i="9"/>
  <c r="M464" i="9"/>
  <c r="P465" i="9"/>
  <c r="N467" i="9"/>
  <c r="Q468" i="9"/>
  <c r="O470" i="9"/>
  <c r="M472" i="9"/>
  <c r="P473" i="9"/>
  <c r="N475" i="9"/>
  <c r="Q476" i="9"/>
  <c r="O478" i="9"/>
  <c r="M480" i="9"/>
  <c r="P481" i="9"/>
  <c r="N483" i="9"/>
  <c r="Q484" i="9"/>
  <c r="O486" i="9"/>
  <c r="M488" i="9"/>
  <c r="P489" i="9"/>
  <c r="N491" i="9"/>
  <c r="Q492" i="9"/>
  <c r="O494" i="9"/>
  <c r="M496" i="9"/>
  <c r="P86" i="9"/>
  <c r="N432" i="9"/>
  <c r="N440" i="9"/>
  <c r="Q441" i="9"/>
  <c r="O443" i="9"/>
  <c r="M445" i="9"/>
  <c r="M453" i="9"/>
  <c r="P454" i="9"/>
  <c r="N456" i="9"/>
  <c r="Q457" i="9"/>
  <c r="Q465" i="9"/>
  <c r="O467" i="9"/>
  <c r="R469" i="9"/>
  <c r="U470" i="9"/>
  <c r="S472" i="9"/>
  <c r="V473" i="9"/>
  <c r="T475" i="9"/>
  <c r="R477" i="9"/>
  <c r="U478" i="9"/>
  <c r="S480" i="9"/>
  <c r="V481" i="9"/>
  <c r="T483" i="9"/>
  <c r="R485" i="9"/>
  <c r="U486" i="9"/>
  <c r="S488" i="9"/>
  <c r="V489" i="9"/>
  <c r="T491" i="9"/>
  <c r="R493" i="9"/>
  <c r="U494" i="9"/>
  <c r="S496" i="9"/>
  <c r="V497" i="9"/>
  <c r="T499" i="9"/>
  <c r="R501" i="9"/>
  <c r="U502" i="9"/>
  <c r="S504" i="9"/>
  <c r="V505" i="9"/>
  <c r="T507" i="9"/>
  <c r="R509" i="9"/>
  <c r="U510" i="9"/>
  <c r="O491" i="9"/>
  <c r="Q505" i="9"/>
  <c r="M493" i="9"/>
  <c r="N480" i="9"/>
  <c r="P399" i="9"/>
  <c r="O412" i="9"/>
  <c r="Q418" i="9"/>
  <c r="P502" i="9"/>
  <c r="Q489" i="9"/>
  <c r="M477" i="9"/>
  <c r="Q386" i="9"/>
  <c r="M501" i="9"/>
  <c r="N488" i="9"/>
  <c r="O475" i="9"/>
  <c r="M368" i="9"/>
  <c r="M351" i="9"/>
  <c r="Q363" i="9"/>
  <c r="O373" i="9"/>
  <c r="N378" i="9"/>
  <c r="P384" i="9"/>
  <c r="M391" i="9"/>
  <c r="O397" i="9"/>
  <c r="P401" i="9"/>
  <c r="V403" i="9"/>
  <c r="M408" i="9"/>
  <c r="S410" i="9"/>
  <c r="O414" i="9"/>
  <c r="U416" i="9"/>
  <c r="R471" i="9"/>
  <c r="U472" i="9"/>
  <c r="S474" i="9"/>
  <c r="V475" i="9"/>
  <c r="T477" i="9"/>
  <c r="R479" i="9"/>
  <c r="U480" i="9"/>
  <c r="S482" i="9"/>
  <c r="V483" i="9"/>
  <c r="T485" i="9"/>
  <c r="W485" i="9" s="1"/>
  <c r="R487" i="9"/>
  <c r="U488" i="9"/>
  <c r="S490" i="9"/>
  <c r="V491" i="9"/>
  <c r="T493" i="9"/>
  <c r="R495" i="9"/>
  <c r="U496" i="9"/>
  <c r="S498" i="9"/>
  <c r="V499" i="9"/>
  <c r="T501" i="9"/>
  <c r="R503" i="9"/>
  <c r="U504" i="9"/>
  <c r="S506" i="9"/>
  <c r="V507" i="9"/>
  <c r="T509" i="9"/>
  <c r="O499" i="9"/>
  <c r="P486" i="9"/>
  <c r="Q473" i="9"/>
  <c r="O310" i="9"/>
  <c r="S119" i="9"/>
  <c r="S183" i="9"/>
  <c r="T346" i="9"/>
  <c r="S359" i="9"/>
  <c r="R468" i="9"/>
  <c r="U469" i="9"/>
  <c r="S471" i="9"/>
  <c r="V472" i="9"/>
  <c r="T474" i="9"/>
  <c r="R476" i="9"/>
  <c r="U477" i="9"/>
  <c r="S479" i="9"/>
  <c r="V480" i="9"/>
  <c r="T482" i="9"/>
  <c r="R484" i="9"/>
  <c r="U485" i="9"/>
  <c r="S487" i="9"/>
  <c r="V488" i="9"/>
  <c r="T490" i="9"/>
  <c r="R492" i="9"/>
  <c r="U493" i="9"/>
  <c r="S495" i="9"/>
  <c r="V496" i="9"/>
  <c r="T498" i="9"/>
  <c r="R500" i="9"/>
  <c r="U501" i="9"/>
  <c r="S503" i="9"/>
  <c r="V504" i="9"/>
  <c r="T506" i="9"/>
  <c r="R508" i="9"/>
  <c r="U509" i="9"/>
  <c r="P510" i="9"/>
  <c r="Q497" i="9"/>
  <c r="M485" i="9"/>
  <c r="N472" i="9"/>
  <c r="S476" i="9"/>
  <c r="V477" i="9"/>
  <c r="W477" i="9" s="1"/>
  <c r="T479" i="9"/>
  <c r="R481" i="9"/>
  <c r="U482" i="9"/>
  <c r="S484" i="9"/>
  <c r="V485" i="9"/>
  <c r="T487" i="9"/>
  <c r="R489" i="9"/>
  <c r="U490" i="9"/>
  <c r="S492" i="9"/>
  <c r="V493" i="9"/>
  <c r="T495" i="9"/>
  <c r="R497" i="9"/>
  <c r="U498" i="9"/>
  <c r="S500" i="9"/>
  <c r="V501" i="9"/>
  <c r="T503" i="9"/>
  <c r="R505" i="9"/>
  <c r="U506" i="9"/>
  <c r="S508" i="9"/>
  <c r="V509" i="9"/>
  <c r="V8" i="9"/>
  <c r="Q8" i="9"/>
  <c r="U21" i="9"/>
  <c r="P21" i="9"/>
  <c r="V32" i="9"/>
  <c r="Q32" i="9"/>
  <c r="T42" i="9"/>
  <c r="O42" i="9"/>
  <c r="T50" i="9"/>
  <c r="O50" i="9"/>
  <c r="U61" i="9"/>
  <c r="P61" i="9"/>
  <c r="S71" i="9"/>
  <c r="N71" i="9"/>
  <c r="V80" i="9"/>
  <c r="Q80" i="9"/>
  <c r="U85" i="9"/>
  <c r="P85" i="9"/>
  <c r="U93" i="9"/>
  <c r="P93" i="9"/>
  <c r="U101" i="9"/>
  <c r="P101" i="9"/>
  <c r="T106" i="9"/>
  <c r="O106" i="9"/>
  <c r="S111" i="9"/>
  <c r="N111" i="9"/>
  <c r="R124" i="9"/>
  <c r="M124" i="9"/>
  <c r="V128" i="9"/>
  <c r="Q128" i="9"/>
  <c r="V136" i="9"/>
  <c r="Q136" i="9"/>
  <c r="U141" i="9"/>
  <c r="P141" i="9"/>
  <c r="V144" i="9"/>
  <c r="Q144" i="9"/>
  <c r="S151" i="9"/>
  <c r="N151" i="9"/>
  <c r="V160" i="9"/>
  <c r="Q160" i="9"/>
  <c r="T170" i="9"/>
  <c r="O170" i="9"/>
  <c r="R188" i="9"/>
  <c r="M188" i="9"/>
  <c r="U197" i="9"/>
  <c r="P197" i="9"/>
  <c r="T202" i="9"/>
  <c r="O202" i="9"/>
  <c r="V208" i="9"/>
  <c r="Q208" i="9"/>
  <c r="V216" i="9"/>
  <c r="Q216" i="9"/>
  <c r="R220" i="9"/>
  <c r="M220" i="9"/>
  <c r="V232" i="9"/>
  <c r="Q232" i="9"/>
  <c r="U245" i="9"/>
  <c r="P245" i="9"/>
  <c r="V256" i="9"/>
  <c r="Q256" i="9"/>
  <c r="V264" i="9"/>
  <c r="Q264" i="9"/>
  <c r="U277" i="9"/>
  <c r="P277" i="9"/>
  <c r="S287" i="9"/>
  <c r="N287" i="9"/>
  <c r="U293" i="9"/>
  <c r="P293" i="9"/>
  <c r="U301" i="9"/>
  <c r="P301" i="9"/>
  <c r="V312" i="9"/>
  <c r="Q312" i="9"/>
  <c r="R324" i="9"/>
  <c r="M324" i="9"/>
  <c r="U333" i="9"/>
  <c r="P333" i="9"/>
  <c r="R340" i="9"/>
  <c r="M340" i="9"/>
  <c r="S351" i="9"/>
  <c r="N351" i="9"/>
  <c r="T362" i="9"/>
  <c r="O362" i="9"/>
  <c r="R372" i="9"/>
  <c r="M372" i="9"/>
  <c r="U381" i="9"/>
  <c r="P381" i="9"/>
  <c r="R396" i="9"/>
  <c r="M396" i="9"/>
  <c r="V408" i="9"/>
  <c r="Q408" i="9"/>
  <c r="V416" i="9"/>
  <c r="Q416" i="9"/>
  <c r="R428" i="9"/>
  <c r="M428" i="9"/>
  <c r="U437" i="9"/>
  <c r="P437" i="9"/>
  <c r="V448" i="9"/>
  <c r="Q448" i="9"/>
  <c r="R460" i="9"/>
  <c r="M460" i="9"/>
  <c r="T7" i="9"/>
  <c r="O7" i="9"/>
  <c r="R9" i="9"/>
  <c r="M9" i="9"/>
  <c r="U10" i="9"/>
  <c r="P10" i="9"/>
  <c r="S12" i="9"/>
  <c r="N12" i="9"/>
  <c r="V13" i="9"/>
  <c r="Q13" i="9"/>
  <c r="T15" i="9"/>
  <c r="O15" i="9"/>
  <c r="R17" i="9"/>
  <c r="M17" i="9"/>
  <c r="U18" i="9"/>
  <c r="P18" i="9"/>
  <c r="S20" i="9"/>
  <c r="N20" i="9"/>
  <c r="V21" i="9"/>
  <c r="Q21" i="9"/>
  <c r="T23" i="9"/>
  <c r="O23" i="9"/>
  <c r="R25" i="9"/>
  <c r="M25" i="9"/>
  <c r="U26" i="9"/>
  <c r="P26" i="9"/>
  <c r="S28" i="9"/>
  <c r="N28" i="9"/>
  <c r="V29" i="9"/>
  <c r="Q29" i="9"/>
  <c r="T31" i="9"/>
  <c r="O31" i="9"/>
  <c r="R33" i="9"/>
  <c r="M33" i="9"/>
  <c r="U34" i="9"/>
  <c r="P34" i="9"/>
  <c r="S36" i="9"/>
  <c r="N36" i="9"/>
  <c r="V37" i="9"/>
  <c r="Q37" i="9"/>
  <c r="T39" i="9"/>
  <c r="O39" i="9"/>
  <c r="R41" i="9"/>
  <c r="M41" i="9"/>
  <c r="U42" i="9"/>
  <c r="P42" i="9"/>
  <c r="S44" i="9"/>
  <c r="N44" i="9"/>
  <c r="V45" i="9"/>
  <c r="Q45" i="9"/>
  <c r="T47" i="9"/>
  <c r="O47" i="9"/>
  <c r="R49" i="9"/>
  <c r="M49" i="9"/>
  <c r="U50" i="9"/>
  <c r="P50" i="9"/>
  <c r="S52" i="9"/>
  <c r="N52" i="9"/>
  <c r="V53" i="9"/>
  <c r="Q53" i="9"/>
  <c r="T55" i="9"/>
  <c r="O55" i="9"/>
  <c r="R57" i="9"/>
  <c r="M57" i="9"/>
  <c r="U58" i="9"/>
  <c r="P58" i="9"/>
  <c r="S60" i="9"/>
  <c r="N60" i="9"/>
  <c r="V61" i="9"/>
  <c r="Q61" i="9"/>
  <c r="T63" i="9"/>
  <c r="O63" i="9"/>
  <c r="R65" i="9"/>
  <c r="M65" i="9"/>
  <c r="U66" i="9"/>
  <c r="P66" i="9"/>
  <c r="S68" i="9"/>
  <c r="N68" i="9"/>
  <c r="V69" i="9"/>
  <c r="Q69" i="9"/>
  <c r="T71" i="9"/>
  <c r="O71" i="9"/>
  <c r="R73" i="9"/>
  <c r="M73" i="9"/>
  <c r="U74" i="9"/>
  <c r="P74" i="9"/>
  <c r="S76" i="9"/>
  <c r="N76" i="9"/>
  <c r="V77" i="9"/>
  <c r="Q77" i="9"/>
  <c r="T79" i="9"/>
  <c r="O79" i="9"/>
  <c r="R81" i="9"/>
  <c r="M81" i="9"/>
  <c r="U82" i="9"/>
  <c r="P82" i="9"/>
  <c r="S84" i="9"/>
  <c r="N84" i="9"/>
  <c r="V85" i="9"/>
  <c r="Q85" i="9"/>
  <c r="T87" i="9"/>
  <c r="O87" i="9"/>
  <c r="R89" i="9"/>
  <c r="M89" i="9"/>
  <c r="U90" i="9"/>
  <c r="P90" i="9"/>
  <c r="S92" i="9"/>
  <c r="N92" i="9"/>
  <c r="V93" i="9"/>
  <c r="Q93" i="9"/>
  <c r="T95" i="9"/>
  <c r="O95" i="9"/>
  <c r="R97" i="9"/>
  <c r="M97" i="9"/>
  <c r="U98" i="9"/>
  <c r="P98" i="9"/>
  <c r="S100" i="9"/>
  <c r="N100" i="9"/>
  <c r="V101" i="9"/>
  <c r="Q101" i="9"/>
  <c r="T103" i="9"/>
  <c r="O103" i="9"/>
  <c r="R105" i="9"/>
  <c r="M105" i="9"/>
  <c r="U106" i="9"/>
  <c r="P106" i="9"/>
  <c r="S108" i="9"/>
  <c r="N108" i="9"/>
  <c r="V109" i="9"/>
  <c r="Q109" i="9"/>
  <c r="T111" i="9"/>
  <c r="O111" i="9"/>
  <c r="R113" i="9"/>
  <c r="M113" i="9"/>
  <c r="U114" i="9"/>
  <c r="P114" i="9"/>
  <c r="S116" i="9"/>
  <c r="N116" i="9"/>
  <c r="V117" i="9"/>
  <c r="Q117" i="9"/>
  <c r="T119" i="9"/>
  <c r="O119" i="9"/>
  <c r="R121" i="9"/>
  <c r="M121" i="9"/>
  <c r="U122" i="9"/>
  <c r="P122" i="9"/>
  <c r="S124" i="9"/>
  <c r="N124" i="9"/>
  <c r="V125" i="9"/>
  <c r="Q125" i="9"/>
  <c r="T127" i="9"/>
  <c r="O127" i="9"/>
  <c r="R129" i="9"/>
  <c r="M129" i="9"/>
  <c r="U130" i="9"/>
  <c r="P130" i="9"/>
  <c r="S132" i="9"/>
  <c r="N132" i="9"/>
  <c r="V133" i="9"/>
  <c r="Q133" i="9"/>
  <c r="T135" i="9"/>
  <c r="O135" i="9"/>
  <c r="R137" i="9"/>
  <c r="M137" i="9"/>
  <c r="U138" i="9"/>
  <c r="P138" i="9"/>
  <c r="S140" i="9"/>
  <c r="N140" i="9"/>
  <c r="V141" i="9"/>
  <c r="Q141" i="9"/>
  <c r="T143" i="9"/>
  <c r="O143" i="9"/>
  <c r="R145" i="9"/>
  <c r="M145" i="9"/>
  <c r="U146" i="9"/>
  <c r="P146" i="9"/>
  <c r="S148" i="9"/>
  <c r="N148" i="9"/>
  <c r="V149" i="9"/>
  <c r="Q149" i="9"/>
  <c r="T151" i="9"/>
  <c r="O151" i="9"/>
  <c r="R153" i="9"/>
  <c r="M153" i="9"/>
  <c r="U154" i="9"/>
  <c r="P154" i="9"/>
  <c r="S156" i="9"/>
  <c r="N156" i="9"/>
  <c r="V157" i="9"/>
  <c r="Q157" i="9"/>
  <c r="T159" i="9"/>
  <c r="O159" i="9"/>
  <c r="R161" i="9"/>
  <c r="M161" i="9"/>
  <c r="U162" i="9"/>
  <c r="P162" i="9"/>
  <c r="S164" i="9"/>
  <c r="N164" i="9"/>
  <c r="V165" i="9"/>
  <c r="Q165" i="9"/>
  <c r="T167" i="9"/>
  <c r="O167" i="9"/>
  <c r="R169" i="9"/>
  <c r="M169" i="9"/>
  <c r="U170" i="9"/>
  <c r="P170" i="9"/>
  <c r="S172" i="9"/>
  <c r="N172" i="9"/>
  <c r="V173" i="9"/>
  <c r="Q173" i="9"/>
  <c r="T175" i="9"/>
  <c r="O175" i="9"/>
  <c r="R177" i="9"/>
  <c r="M177" i="9"/>
  <c r="U178" i="9"/>
  <c r="P178" i="9"/>
  <c r="S180" i="9"/>
  <c r="N180" i="9"/>
  <c r="V181" i="9"/>
  <c r="Q181" i="9"/>
  <c r="T183" i="9"/>
  <c r="O183" i="9"/>
  <c r="R185" i="9"/>
  <c r="M185" i="9"/>
  <c r="U186" i="9"/>
  <c r="P186" i="9"/>
  <c r="S188" i="9"/>
  <c r="N188" i="9"/>
  <c r="V189" i="9"/>
  <c r="Q189" i="9"/>
  <c r="T191" i="9"/>
  <c r="O191" i="9"/>
  <c r="R193" i="9"/>
  <c r="M193" i="9"/>
  <c r="U194" i="9"/>
  <c r="P194" i="9"/>
  <c r="S196" i="9"/>
  <c r="N196" i="9"/>
  <c r="V197" i="9"/>
  <c r="Q197" i="9"/>
  <c r="T199" i="9"/>
  <c r="O199" i="9"/>
  <c r="R201" i="9"/>
  <c r="M201" i="9"/>
  <c r="U202" i="9"/>
  <c r="P202" i="9"/>
  <c r="S204" i="9"/>
  <c r="N204" i="9"/>
  <c r="V205" i="9"/>
  <c r="Q205" i="9"/>
  <c r="T207" i="9"/>
  <c r="R209" i="9"/>
  <c r="M209" i="9"/>
  <c r="U210" i="9"/>
  <c r="P210" i="9"/>
  <c r="S212" i="9"/>
  <c r="N212" i="9"/>
  <c r="V213" i="9"/>
  <c r="Q213" i="9"/>
  <c r="T215" i="9"/>
  <c r="O215" i="9"/>
  <c r="R217" i="9"/>
  <c r="M217" i="9"/>
  <c r="U218" i="9"/>
  <c r="P218" i="9"/>
  <c r="S220" i="9"/>
  <c r="N220" i="9"/>
  <c r="V221" i="9"/>
  <c r="Q221" i="9"/>
  <c r="T223" i="9"/>
  <c r="O223" i="9"/>
  <c r="R225" i="9"/>
  <c r="M225" i="9"/>
  <c r="U226" i="9"/>
  <c r="P226" i="9"/>
  <c r="S228" i="9"/>
  <c r="N228" i="9"/>
  <c r="V229" i="9"/>
  <c r="Q229" i="9"/>
  <c r="T231" i="9"/>
  <c r="O231" i="9"/>
  <c r="R233" i="9"/>
  <c r="M233" i="9"/>
  <c r="U234" i="9"/>
  <c r="P234" i="9"/>
  <c r="S236" i="9"/>
  <c r="N236" i="9"/>
  <c r="V237" i="9"/>
  <c r="Q237" i="9"/>
  <c r="T239" i="9"/>
  <c r="O239" i="9"/>
  <c r="R241" i="9"/>
  <c r="M241" i="9"/>
  <c r="U242" i="9"/>
  <c r="P242" i="9"/>
  <c r="S244" i="9"/>
  <c r="N244" i="9"/>
  <c r="V245" i="9"/>
  <c r="Q245" i="9"/>
  <c r="T247" i="9"/>
  <c r="O247" i="9"/>
  <c r="R249" i="9"/>
  <c r="M249" i="9"/>
  <c r="U250" i="9"/>
  <c r="P250" i="9"/>
  <c r="S252" i="9"/>
  <c r="N252" i="9"/>
  <c r="V253" i="9"/>
  <c r="Q253" i="9"/>
  <c r="T255" i="9"/>
  <c r="O255" i="9"/>
  <c r="R257" i="9"/>
  <c r="M257" i="9"/>
  <c r="U258" i="9"/>
  <c r="P258" i="9"/>
  <c r="S260" i="9"/>
  <c r="N260" i="9"/>
  <c r="V261" i="9"/>
  <c r="Q261" i="9"/>
  <c r="T263" i="9"/>
  <c r="O263" i="9"/>
  <c r="R265" i="9"/>
  <c r="M265" i="9"/>
  <c r="U266" i="9"/>
  <c r="P266" i="9"/>
  <c r="S268" i="9"/>
  <c r="N268" i="9"/>
  <c r="V269" i="9"/>
  <c r="Q269" i="9"/>
  <c r="T271" i="9"/>
  <c r="O271" i="9"/>
  <c r="R273" i="9"/>
  <c r="M273" i="9"/>
  <c r="U274" i="9"/>
  <c r="P274" i="9"/>
  <c r="S276" i="9"/>
  <c r="N276" i="9"/>
  <c r="V277" i="9"/>
  <c r="Q277" i="9"/>
  <c r="T279" i="9"/>
  <c r="O279" i="9"/>
  <c r="R281" i="9"/>
  <c r="M281" i="9"/>
  <c r="U282" i="9"/>
  <c r="P282" i="9"/>
  <c r="S284" i="9"/>
  <c r="N284" i="9"/>
  <c r="V285" i="9"/>
  <c r="Q285" i="9"/>
  <c r="T287" i="9"/>
  <c r="O287" i="9"/>
  <c r="R289" i="9"/>
  <c r="M289" i="9"/>
  <c r="U290" i="9"/>
  <c r="P290" i="9"/>
  <c r="S292" i="9"/>
  <c r="N292" i="9"/>
  <c r="V293" i="9"/>
  <c r="Q293" i="9"/>
  <c r="T295" i="9"/>
  <c r="O295" i="9"/>
  <c r="R297" i="9"/>
  <c r="M297" i="9"/>
  <c r="U298" i="9"/>
  <c r="P298" i="9"/>
  <c r="S300" i="9"/>
  <c r="N300" i="9"/>
  <c r="V301" i="9"/>
  <c r="Q301" i="9"/>
  <c r="T303" i="9"/>
  <c r="O303" i="9"/>
  <c r="R305" i="9"/>
  <c r="M305" i="9"/>
  <c r="U306" i="9"/>
  <c r="P306" i="9"/>
  <c r="S308" i="9"/>
  <c r="N308" i="9"/>
  <c r="V309" i="9"/>
  <c r="Q309" i="9"/>
  <c r="T311" i="9"/>
  <c r="O311" i="9"/>
  <c r="R313" i="9"/>
  <c r="M313" i="9"/>
  <c r="U314" i="9"/>
  <c r="P314" i="9"/>
  <c r="S316" i="9"/>
  <c r="N316" i="9"/>
  <c r="V317" i="9"/>
  <c r="Q317" i="9"/>
  <c r="T319" i="9"/>
  <c r="O319" i="9"/>
  <c r="R321" i="9"/>
  <c r="M321" i="9"/>
  <c r="U322" i="9"/>
  <c r="P322" i="9"/>
  <c r="S324" i="9"/>
  <c r="N324" i="9"/>
  <c r="V325" i="9"/>
  <c r="Q325" i="9"/>
  <c r="T327" i="9"/>
  <c r="O327" i="9"/>
  <c r="R329" i="9"/>
  <c r="M329" i="9"/>
  <c r="U330" i="9"/>
  <c r="P330" i="9"/>
  <c r="S332" i="9"/>
  <c r="N332" i="9"/>
  <c r="V333" i="9"/>
  <c r="Q333" i="9"/>
  <c r="T335" i="9"/>
  <c r="O335" i="9"/>
  <c r="R337" i="9"/>
  <c r="M337" i="9"/>
  <c r="U338" i="9"/>
  <c r="P338" i="9"/>
  <c r="S340" i="9"/>
  <c r="N340" i="9"/>
  <c r="V341" i="9"/>
  <c r="Q341" i="9"/>
  <c r="T343" i="9"/>
  <c r="O343" i="9"/>
  <c r="R345" i="9"/>
  <c r="M345" i="9"/>
  <c r="U346" i="9"/>
  <c r="P346" i="9"/>
  <c r="S348" i="9"/>
  <c r="N348" i="9"/>
  <c r="V349" i="9"/>
  <c r="Q349" i="9"/>
  <c r="T351" i="9"/>
  <c r="O351" i="9"/>
  <c r="R353" i="9"/>
  <c r="M353" i="9"/>
  <c r="U354" i="9"/>
  <c r="P354" i="9"/>
  <c r="S356" i="9"/>
  <c r="N356" i="9"/>
  <c r="V357" i="9"/>
  <c r="Q357" i="9"/>
  <c r="T359" i="9"/>
  <c r="O359" i="9"/>
  <c r="R361" i="9"/>
  <c r="M361" i="9"/>
  <c r="U362" i="9"/>
  <c r="P362" i="9"/>
  <c r="S364" i="9"/>
  <c r="N364" i="9"/>
  <c r="V365" i="9"/>
  <c r="Q365" i="9"/>
  <c r="T367" i="9"/>
  <c r="O367" i="9"/>
  <c r="R369" i="9"/>
  <c r="M369" i="9"/>
  <c r="U370" i="9"/>
  <c r="P370" i="9"/>
  <c r="S372" i="9"/>
  <c r="N372" i="9"/>
  <c r="V373" i="9"/>
  <c r="Q373" i="9"/>
  <c r="T375" i="9"/>
  <c r="O375" i="9"/>
  <c r="R377" i="9"/>
  <c r="M377" i="9"/>
  <c r="U378" i="9"/>
  <c r="P378" i="9"/>
  <c r="S380" i="9"/>
  <c r="N380" i="9"/>
  <c r="V381" i="9"/>
  <c r="Q381" i="9"/>
  <c r="T383" i="9"/>
  <c r="O383" i="9"/>
  <c r="R385" i="9"/>
  <c r="M385" i="9"/>
  <c r="U386" i="9"/>
  <c r="P386" i="9"/>
  <c r="S388" i="9"/>
  <c r="N388" i="9"/>
  <c r="V389" i="9"/>
  <c r="Q389" i="9"/>
  <c r="T391" i="9"/>
  <c r="O391" i="9"/>
  <c r="R393" i="9"/>
  <c r="M393" i="9"/>
  <c r="U394" i="9"/>
  <c r="P394" i="9"/>
  <c r="S396" i="9"/>
  <c r="N396" i="9"/>
  <c r="V397" i="9"/>
  <c r="Q397" i="9"/>
  <c r="T399" i="9"/>
  <c r="O399" i="9"/>
  <c r="R401" i="9"/>
  <c r="M401" i="9"/>
  <c r="U402" i="9"/>
  <c r="P402" i="9"/>
  <c r="S404" i="9"/>
  <c r="N404" i="9"/>
  <c r="V405" i="9"/>
  <c r="Q405" i="9"/>
  <c r="T407" i="9"/>
  <c r="O407" i="9"/>
  <c r="R409" i="9"/>
  <c r="M409" i="9"/>
  <c r="U410" i="9"/>
  <c r="P410" i="9"/>
  <c r="S412" i="9"/>
  <c r="N412" i="9"/>
  <c r="V413" i="9"/>
  <c r="Q413" i="9"/>
  <c r="T415" i="9"/>
  <c r="O415" i="9"/>
  <c r="R417" i="9"/>
  <c r="M417" i="9"/>
  <c r="U418" i="9"/>
  <c r="P418" i="9"/>
  <c r="S420" i="9"/>
  <c r="N420" i="9"/>
  <c r="V421" i="9"/>
  <c r="Q421" i="9"/>
  <c r="T423" i="9"/>
  <c r="O423" i="9"/>
  <c r="R425" i="9"/>
  <c r="M425" i="9"/>
  <c r="U426" i="9"/>
  <c r="P426" i="9"/>
  <c r="S428" i="9"/>
  <c r="N428" i="9"/>
  <c r="V429" i="9"/>
  <c r="Q429" i="9"/>
  <c r="T431" i="9"/>
  <c r="O431" i="9"/>
  <c r="R433" i="9"/>
  <c r="M433" i="9"/>
  <c r="U434" i="9"/>
  <c r="P434" i="9"/>
  <c r="S436" i="9"/>
  <c r="N436" i="9"/>
  <c r="V437" i="9"/>
  <c r="Q437" i="9"/>
  <c r="T439" i="9"/>
  <c r="O439" i="9"/>
  <c r="R441" i="9"/>
  <c r="M441" i="9"/>
  <c r="U442" i="9"/>
  <c r="P442" i="9"/>
  <c r="S444" i="9"/>
  <c r="N444" i="9"/>
  <c r="V445" i="9"/>
  <c r="Q445" i="9"/>
  <c r="T447" i="9"/>
  <c r="O447" i="9"/>
  <c r="R449" i="9"/>
  <c r="M449" i="9"/>
  <c r="U450" i="9"/>
  <c r="P450" i="9"/>
  <c r="S452" i="9"/>
  <c r="N452" i="9"/>
  <c r="V453" i="9"/>
  <c r="Q453" i="9"/>
  <c r="T455" i="9"/>
  <c r="O455" i="9"/>
  <c r="R457" i="9"/>
  <c r="M457" i="9"/>
  <c r="U458" i="9"/>
  <c r="P458" i="9"/>
  <c r="S460" i="9"/>
  <c r="N460" i="9"/>
  <c r="V461" i="9"/>
  <c r="Q461" i="9"/>
  <c r="T463" i="9"/>
  <c r="O463" i="9"/>
  <c r="R465" i="9"/>
  <c r="M465" i="9"/>
  <c r="U466" i="9"/>
  <c r="P466" i="9"/>
  <c r="S468" i="9"/>
  <c r="N468" i="9"/>
  <c r="V469" i="9"/>
  <c r="Q469" i="9"/>
  <c r="T471" i="9"/>
  <c r="O471" i="9"/>
  <c r="R473" i="9"/>
  <c r="M473" i="9"/>
  <c r="U474" i="9"/>
  <c r="P474" i="9"/>
  <c r="P297" i="9"/>
  <c r="T18" i="9"/>
  <c r="O18" i="9"/>
  <c r="R28" i="9"/>
  <c r="M28" i="9"/>
  <c r="U37" i="9"/>
  <c r="P37" i="9"/>
  <c r="S47" i="9"/>
  <c r="N47" i="9"/>
  <c r="R60" i="9"/>
  <c r="M60" i="9"/>
  <c r="T74" i="9"/>
  <c r="O74" i="9"/>
  <c r="S87" i="9"/>
  <c r="N87" i="9"/>
  <c r="R100" i="9"/>
  <c r="M100" i="9"/>
  <c r="R116" i="9"/>
  <c r="M116" i="9"/>
  <c r="U133" i="9"/>
  <c r="P133" i="9"/>
  <c r="U149" i="9"/>
  <c r="P149" i="9"/>
  <c r="U165" i="9"/>
  <c r="P165" i="9"/>
  <c r="T178" i="9"/>
  <c r="O178" i="9"/>
  <c r="V192" i="9"/>
  <c r="Q192" i="9"/>
  <c r="S207" i="9"/>
  <c r="N207" i="9"/>
  <c r="V224" i="9"/>
  <c r="Q224" i="9"/>
  <c r="V240" i="9"/>
  <c r="Q240" i="9"/>
  <c r="S255" i="9"/>
  <c r="N255" i="9"/>
  <c r="T266" i="9"/>
  <c r="O266" i="9"/>
  <c r="T274" i="9"/>
  <c r="O274" i="9"/>
  <c r="U285" i="9"/>
  <c r="P285" i="9"/>
  <c r="V296" i="9"/>
  <c r="Q296" i="9"/>
  <c r="R308" i="9"/>
  <c r="M308" i="9"/>
  <c r="R316" i="9"/>
  <c r="M316" i="9"/>
  <c r="S327" i="9"/>
  <c r="N327" i="9"/>
  <c r="T370" i="9"/>
  <c r="O370" i="9"/>
  <c r="V376" i="9"/>
  <c r="Q376" i="9"/>
  <c r="V384" i="9"/>
  <c r="Q384" i="9"/>
  <c r="V392" i="9"/>
  <c r="Q392" i="9"/>
  <c r="V400" i="9"/>
  <c r="Q400" i="9"/>
  <c r="S407" i="9"/>
  <c r="N407" i="9"/>
  <c r="U413" i="9"/>
  <c r="P413" i="9"/>
  <c r="R420" i="9"/>
  <c r="M420" i="9"/>
  <c r="V424" i="9"/>
  <c r="Q424" i="9"/>
  <c r="V432" i="9"/>
  <c r="Q432" i="9"/>
  <c r="S439" i="9"/>
  <c r="N439" i="9"/>
  <c r="U445" i="9"/>
  <c r="P445" i="9"/>
  <c r="T450" i="9"/>
  <c r="O450" i="9"/>
  <c r="S455" i="9"/>
  <c r="N455" i="9"/>
  <c r="S463" i="9"/>
  <c r="N463" i="9"/>
  <c r="U7" i="9"/>
  <c r="P7" i="9"/>
  <c r="S9" i="9"/>
  <c r="N9" i="9"/>
  <c r="V10" i="9"/>
  <c r="Q10" i="9"/>
  <c r="T12" i="9"/>
  <c r="O12" i="9"/>
  <c r="R14" i="9"/>
  <c r="M14" i="9"/>
  <c r="U15" i="9"/>
  <c r="P15" i="9"/>
  <c r="S17" i="9"/>
  <c r="N17" i="9"/>
  <c r="V18" i="9"/>
  <c r="Q18" i="9"/>
  <c r="T20" i="9"/>
  <c r="O20" i="9"/>
  <c r="R22" i="9"/>
  <c r="M22" i="9"/>
  <c r="U23" i="9"/>
  <c r="P23" i="9"/>
  <c r="S25" i="9"/>
  <c r="N25" i="9"/>
  <c r="V26" i="9"/>
  <c r="Q26" i="9"/>
  <c r="T28" i="9"/>
  <c r="O28" i="9"/>
  <c r="R30" i="9"/>
  <c r="M30" i="9"/>
  <c r="U31" i="9"/>
  <c r="P31" i="9"/>
  <c r="S33" i="9"/>
  <c r="N33" i="9"/>
  <c r="V34" i="9"/>
  <c r="Q34" i="9"/>
  <c r="T36" i="9"/>
  <c r="O36" i="9"/>
  <c r="R38" i="9"/>
  <c r="M38" i="9"/>
  <c r="U39" i="9"/>
  <c r="P39" i="9"/>
  <c r="S41" i="9"/>
  <c r="N41" i="9"/>
  <c r="V42" i="9"/>
  <c r="Q42" i="9"/>
  <c r="T44" i="9"/>
  <c r="O44" i="9"/>
  <c r="R46" i="9"/>
  <c r="M46" i="9"/>
  <c r="U47" i="9"/>
  <c r="P47" i="9"/>
  <c r="S49" i="9"/>
  <c r="N49" i="9"/>
  <c r="V50" i="9"/>
  <c r="Q50" i="9"/>
  <c r="T52" i="9"/>
  <c r="O52" i="9"/>
  <c r="R54" i="9"/>
  <c r="M54" i="9"/>
  <c r="U55" i="9"/>
  <c r="P55" i="9"/>
  <c r="S57" i="9"/>
  <c r="N57" i="9"/>
  <c r="V58" i="9"/>
  <c r="Q58" i="9"/>
  <c r="T60" i="9"/>
  <c r="O60" i="9"/>
  <c r="R62" i="9"/>
  <c r="M62" i="9"/>
  <c r="U63" i="9"/>
  <c r="P63" i="9"/>
  <c r="S65" i="9"/>
  <c r="N65" i="9"/>
  <c r="V66" i="9"/>
  <c r="Q66" i="9"/>
  <c r="T68" i="9"/>
  <c r="O68" i="9"/>
  <c r="R70" i="9"/>
  <c r="M70" i="9"/>
  <c r="U71" i="9"/>
  <c r="P71" i="9"/>
  <c r="S73" i="9"/>
  <c r="N73" i="9"/>
  <c r="V74" i="9"/>
  <c r="Q74" i="9"/>
  <c r="T76" i="9"/>
  <c r="O76" i="9"/>
  <c r="R78" i="9"/>
  <c r="M78" i="9"/>
  <c r="U79" i="9"/>
  <c r="P79" i="9"/>
  <c r="S81" i="9"/>
  <c r="N81" i="9"/>
  <c r="V82" i="9"/>
  <c r="Q82" i="9"/>
  <c r="T84" i="9"/>
  <c r="O84" i="9"/>
  <c r="R86" i="9"/>
  <c r="M86" i="9"/>
  <c r="U87" i="9"/>
  <c r="P87" i="9"/>
  <c r="S89" i="9"/>
  <c r="N89" i="9"/>
  <c r="V90" i="9"/>
  <c r="Q90" i="9"/>
  <c r="T92" i="9"/>
  <c r="O92" i="9"/>
  <c r="R94" i="9"/>
  <c r="M94" i="9"/>
  <c r="U95" i="9"/>
  <c r="P95" i="9"/>
  <c r="S97" i="9"/>
  <c r="N97" i="9"/>
  <c r="V98" i="9"/>
  <c r="Q98" i="9"/>
  <c r="T100" i="9"/>
  <c r="O100" i="9"/>
  <c r="R102" i="9"/>
  <c r="M102" i="9"/>
  <c r="U103" i="9"/>
  <c r="P103" i="9"/>
  <c r="S105" i="9"/>
  <c r="N105" i="9"/>
  <c r="V106" i="9"/>
  <c r="Q106" i="9"/>
  <c r="T108" i="9"/>
  <c r="O108" i="9"/>
  <c r="R110" i="9"/>
  <c r="M110" i="9"/>
  <c r="U111" i="9"/>
  <c r="P111" i="9"/>
  <c r="S113" i="9"/>
  <c r="N113" i="9"/>
  <c r="V114" i="9"/>
  <c r="Q114" i="9"/>
  <c r="T116" i="9"/>
  <c r="O116" i="9"/>
  <c r="R118" i="9"/>
  <c r="M118" i="9"/>
  <c r="U119" i="9"/>
  <c r="P119" i="9"/>
  <c r="S121" i="9"/>
  <c r="N121" i="9"/>
  <c r="V122" i="9"/>
  <c r="Q122" i="9"/>
  <c r="T124" i="9"/>
  <c r="O124" i="9"/>
  <c r="R126" i="9"/>
  <c r="M126" i="9"/>
  <c r="U127" i="9"/>
  <c r="P127" i="9"/>
  <c r="S129" i="9"/>
  <c r="N129" i="9"/>
  <c r="V130" i="9"/>
  <c r="Q130" i="9"/>
  <c r="T132" i="9"/>
  <c r="O132" i="9"/>
  <c r="R134" i="9"/>
  <c r="M134" i="9"/>
  <c r="U135" i="9"/>
  <c r="P135" i="9"/>
  <c r="S137" i="9"/>
  <c r="N137" i="9"/>
  <c r="V138" i="9"/>
  <c r="Q138" i="9"/>
  <c r="T140" i="9"/>
  <c r="O140" i="9"/>
  <c r="R142" i="9"/>
  <c r="M142" i="9"/>
  <c r="U143" i="9"/>
  <c r="P143" i="9"/>
  <c r="S145" i="9"/>
  <c r="N145" i="9"/>
  <c r="V146" i="9"/>
  <c r="Q146" i="9"/>
  <c r="T148" i="9"/>
  <c r="O148" i="9"/>
  <c r="R150" i="9"/>
  <c r="M150" i="9"/>
  <c r="U151" i="9"/>
  <c r="P151" i="9"/>
  <c r="S153" i="9"/>
  <c r="N153" i="9"/>
  <c r="V154" i="9"/>
  <c r="Q154" i="9"/>
  <c r="T156" i="9"/>
  <c r="O156" i="9"/>
  <c r="R158" i="9"/>
  <c r="M158" i="9"/>
  <c r="U159" i="9"/>
  <c r="P159" i="9"/>
  <c r="S161" i="9"/>
  <c r="N161" i="9"/>
  <c r="V162" i="9"/>
  <c r="Q162" i="9"/>
  <c r="T164" i="9"/>
  <c r="O164" i="9"/>
  <c r="R166" i="9"/>
  <c r="M166" i="9"/>
  <c r="U167" i="9"/>
  <c r="P167" i="9"/>
  <c r="S169" i="9"/>
  <c r="N169" i="9"/>
  <c r="V170" i="9"/>
  <c r="Q170" i="9"/>
  <c r="T172" i="9"/>
  <c r="O172" i="9"/>
  <c r="R174" i="9"/>
  <c r="M174" i="9"/>
  <c r="U175" i="9"/>
  <c r="P175" i="9"/>
  <c r="S177" i="9"/>
  <c r="N177" i="9"/>
  <c r="V178" i="9"/>
  <c r="Q178" i="9"/>
  <c r="T180" i="9"/>
  <c r="O180" i="9"/>
  <c r="R182" i="9"/>
  <c r="M182" i="9"/>
  <c r="U183" i="9"/>
  <c r="P183" i="9"/>
  <c r="S185" i="9"/>
  <c r="N185" i="9"/>
  <c r="V186" i="9"/>
  <c r="Q186" i="9"/>
  <c r="T188" i="9"/>
  <c r="O188" i="9"/>
  <c r="R190" i="9"/>
  <c r="M190" i="9"/>
  <c r="U191" i="9"/>
  <c r="P191" i="9"/>
  <c r="S193" i="9"/>
  <c r="N193" i="9"/>
  <c r="V194" i="9"/>
  <c r="Q194" i="9"/>
  <c r="T196" i="9"/>
  <c r="O196" i="9"/>
  <c r="R198" i="9"/>
  <c r="M198" i="9"/>
  <c r="U199" i="9"/>
  <c r="P199" i="9"/>
  <c r="S201" i="9"/>
  <c r="N201" i="9"/>
  <c r="V202" i="9"/>
  <c r="Q202" i="9"/>
  <c r="T204" i="9"/>
  <c r="O204" i="9"/>
  <c r="R206" i="9"/>
  <c r="M206" i="9"/>
  <c r="U207" i="9"/>
  <c r="P207" i="9"/>
  <c r="S209" i="9"/>
  <c r="N209" i="9"/>
  <c r="V210" i="9"/>
  <c r="Q210" i="9"/>
  <c r="T212" i="9"/>
  <c r="O212" i="9"/>
  <c r="R214" i="9"/>
  <c r="M214" i="9"/>
  <c r="U215" i="9"/>
  <c r="P215" i="9"/>
  <c r="S217" i="9"/>
  <c r="N217" i="9"/>
  <c r="V218" i="9"/>
  <c r="Q218" i="9"/>
  <c r="T220" i="9"/>
  <c r="O220" i="9"/>
  <c r="R222" i="9"/>
  <c r="M222" i="9"/>
  <c r="U223" i="9"/>
  <c r="P223" i="9"/>
  <c r="S225" i="9"/>
  <c r="N225" i="9"/>
  <c r="V226" i="9"/>
  <c r="Q226" i="9"/>
  <c r="T228" i="9"/>
  <c r="O228" i="9"/>
  <c r="R230" i="9"/>
  <c r="M230" i="9"/>
  <c r="U231" i="9"/>
  <c r="P231" i="9"/>
  <c r="S233" i="9"/>
  <c r="N233" i="9"/>
  <c r="V234" i="9"/>
  <c r="Q234" i="9"/>
  <c r="T236" i="9"/>
  <c r="O236" i="9"/>
  <c r="R238" i="9"/>
  <c r="M238" i="9"/>
  <c r="U239" i="9"/>
  <c r="P239" i="9"/>
  <c r="S241" i="9"/>
  <c r="N241" i="9"/>
  <c r="V242" i="9"/>
  <c r="Q242" i="9"/>
  <c r="T244" i="9"/>
  <c r="O244" i="9"/>
  <c r="R246" i="9"/>
  <c r="M246" i="9"/>
  <c r="U247" i="9"/>
  <c r="P247" i="9"/>
  <c r="S249" i="9"/>
  <c r="N249" i="9"/>
  <c r="V250" i="9"/>
  <c r="Q250" i="9"/>
  <c r="T252" i="9"/>
  <c r="O252" i="9"/>
  <c r="R254" i="9"/>
  <c r="M254" i="9"/>
  <c r="U255" i="9"/>
  <c r="P255" i="9"/>
  <c r="S257" i="9"/>
  <c r="N257" i="9"/>
  <c r="V258" i="9"/>
  <c r="Q258" i="9"/>
  <c r="T260" i="9"/>
  <c r="O260" i="9"/>
  <c r="R262" i="9"/>
  <c r="M262" i="9"/>
  <c r="U263" i="9"/>
  <c r="P263" i="9"/>
  <c r="S265" i="9"/>
  <c r="N265" i="9"/>
  <c r="V266" i="9"/>
  <c r="Q266" i="9"/>
  <c r="T268" i="9"/>
  <c r="O268" i="9"/>
  <c r="R270" i="9"/>
  <c r="M270" i="9"/>
  <c r="U271" i="9"/>
  <c r="P271" i="9"/>
  <c r="S273" i="9"/>
  <c r="N273" i="9"/>
  <c r="V274" i="9"/>
  <c r="Q274" i="9"/>
  <c r="T276" i="9"/>
  <c r="O276" i="9"/>
  <c r="R278" i="9"/>
  <c r="M278" i="9"/>
  <c r="U279" i="9"/>
  <c r="P279" i="9"/>
  <c r="S281" i="9"/>
  <c r="N281" i="9"/>
  <c r="V282" i="9"/>
  <c r="Q282" i="9"/>
  <c r="T284" i="9"/>
  <c r="O284" i="9"/>
  <c r="R286" i="9"/>
  <c r="M286" i="9"/>
  <c r="U287" i="9"/>
  <c r="P287" i="9"/>
  <c r="S289" i="9"/>
  <c r="N289" i="9"/>
  <c r="V290" i="9"/>
  <c r="Q290" i="9"/>
  <c r="T292" i="9"/>
  <c r="O292" i="9"/>
  <c r="R294" i="9"/>
  <c r="M294" i="9"/>
  <c r="U295" i="9"/>
  <c r="P295" i="9"/>
  <c r="S297" i="9"/>
  <c r="N297" i="9"/>
  <c r="V298" i="9"/>
  <c r="Q298" i="9"/>
  <c r="T300" i="9"/>
  <c r="O300" i="9"/>
  <c r="R302" i="9"/>
  <c r="M302" i="9"/>
  <c r="U303" i="9"/>
  <c r="P303" i="9"/>
  <c r="S305" i="9"/>
  <c r="N305" i="9"/>
  <c r="V306" i="9"/>
  <c r="Q306" i="9"/>
  <c r="T308" i="9"/>
  <c r="O308" i="9"/>
  <c r="R310" i="9"/>
  <c r="M310" i="9"/>
  <c r="U311" i="9"/>
  <c r="P311" i="9"/>
  <c r="S313" i="9"/>
  <c r="N313" i="9"/>
  <c r="V314" i="9"/>
  <c r="Q314" i="9"/>
  <c r="T316" i="9"/>
  <c r="O316" i="9"/>
  <c r="R318" i="9"/>
  <c r="M318" i="9"/>
  <c r="U319" i="9"/>
  <c r="P319" i="9"/>
  <c r="S321" i="9"/>
  <c r="N321" i="9"/>
  <c r="V322" i="9"/>
  <c r="Q322" i="9"/>
  <c r="T324" i="9"/>
  <c r="O324" i="9"/>
  <c r="R326" i="9"/>
  <c r="M326" i="9"/>
  <c r="U327" i="9"/>
  <c r="P327" i="9"/>
  <c r="S329" i="9"/>
  <c r="N329" i="9"/>
  <c r="V330" i="9"/>
  <c r="Q330" i="9"/>
  <c r="T332" i="9"/>
  <c r="O332" i="9"/>
  <c r="R334" i="9"/>
  <c r="M334" i="9"/>
  <c r="U335" i="9"/>
  <c r="P335" i="9"/>
  <c r="S337" i="9"/>
  <c r="N337" i="9"/>
  <c r="V338" i="9"/>
  <c r="Q338" i="9"/>
  <c r="T340" i="9"/>
  <c r="O340" i="9"/>
  <c r="R342" i="9"/>
  <c r="M342" i="9"/>
  <c r="U343" i="9"/>
  <c r="P343" i="9"/>
  <c r="S345" i="9"/>
  <c r="N345" i="9"/>
  <c r="V346" i="9"/>
  <c r="Q346" i="9"/>
  <c r="T348" i="9"/>
  <c r="O348" i="9"/>
  <c r="R350" i="9"/>
  <c r="M350" i="9"/>
  <c r="U351" i="9"/>
  <c r="P351" i="9"/>
  <c r="S353" i="9"/>
  <c r="N353" i="9"/>
  <c r="V354" i="9"/>
  <c r="Q354" i="9"/>
  <c r="T356" i="9"/>
  <c r="O356" i="9"/>
  <c r="R358" i="9"/>
  <c r="M358" i="9"/>
  <c r="U359" i="9"/>
  <c r="P359" i="9"/>
  <c r="S361" i="9"/>
  <c r="N361" i="9"/>
  <c r="V362" i="9"/>
  <c r="Q362" i="9"/>
  <c r="T364" i="9"/>
  <c r="O364" i="9"/>
  <c r="R366" i="9"/>
  <c r="M366" i="9"/>
  <c r="U367" i="9"/>
  <c r="P367" i="9"/>
  <c r="S369" i="9"/>
  <c r="N369" i="9"/>
  <c r="V370" i="9"/>
  <c r="Q370" i="9"/>
  <c r="T372" i="9"/>
  <c r="O372" i="9"/>
  <c r="R374" i="9"/>
  <c r="M374" i="9"/>
  <c r="U375" i="9"/>
  <c r="P375" i="9"/>
  <c r="S377" i="9"/>
  <c r="N377" i="9"/>
  <c r="V378" i="9"/>
  <c r="Q378" i="9"/>
  <c r="R382" i="9"/>
  <c r="M382" i="9"/>
  <c r="U383" i="9"/>
  <c r="P383" i="9"/>
  <c r="S385" i="9"/>
  <c r="N385" i="9"/>
  <c r="T388" i="9"/>
  <c r="O388" i="9"/>
  <c r="R390" i="9"/>
  <c r="M390" i="9"/>
  <c r="U391" i="9"/>
  <c r="P391" i="9"/>
  <c r="V394" i="9"/>
  <c r="Q394" i="9"/>
  <c r="T396" i="9"/>
  <c r="O396" i="9"/>
  <c r="R398" i="9"/>
  <c r="M398" i="9"/>
  <c r="P416" i="9"/>
  <c r="O382" i="9"/>
  <c r="N359" i="9"/>
  <c r="Q284" i="9"/>
  <c r="N119" i="9"/>
  <c r="T10" i="9"/>
  <c r="O10" i="9"/>
  <c r="S31" i="9"/>
  <c r="N31" i="9"/>
  <c r="V72" i="9"/>
  <c r="Q72" i="9"/>
  <c r="S95" i="9"/>
  <c r="N95" i="9"/>
  <c r="S127" i="9"/>
  <c r="N127" i="9"/>
  <c r="R156" i="9"/>
  <c r="M156" i="9"/>
  <c r="S175" i="9"/>
  <c r="N175" i="9"/>
  <c r="T194" i="9"/>
  <c r="O194" i="9"/>
  <c r="S215" i="9"/>
  <c r="N215" i="9"/>
  <c r="S231" i="9"/>
  <c r="N231" i="9"/>
  <c r="V248" i="9"/>
  <c r="Q248" i="9"/>
  <c r="R268" i="9"/>
  <c r="M268" i="9"/>
  <c r="T282" i="9"/>
  <c r="O282" i="9"/>
  <c r="S303" i="9"/>
  <c r="N303" i="9"/>
  <c r="T322" i="9"/>
  <c r="O322" i="9"/>
  <c r="U349" i="9"/>
  <c r="P349" i="9"/>
  <c r="U389" i="9"/>
  <c r="P389" i="9"/>
  <c r="R436" i="9"/>
  <c r="M436" i="9"/>
  <c r="V7" i="9"/>
  <c r="Q7" i="9"/>
  <c r="T9" i="9"/>
  <c r="O9" i="9"/>
  <c r="R11" i="9"/>
  <c r="M11" i="9"/>
  <c r="U12" i="9"/>
  <c r="P12" i="9"/>
  <c r="S14" i="9"/>
  <c r="N14" i="9"/>
  <c r="V15" i="9"/>
  <c r="Q15" i="9"/>
  <c r="T17" i="9"/>
  <c r="O17" i="9"/>
  <c r="R19" i="9"/>
  <c r="M19" i="9"/>
  <c r="U20" i="9"/>
  <c r="P20" i="9"/>
  <c r="S22" i="9"/>
  <c r="N22" i="9"/>
  <c r="V23" i="9"/>
  <c r="Q23" i="9"/>
  <c r="T25" i="9"/>
  <c r="O25" i="9"/>
  <c r="R27" i="9"/>
  <c r="M27" i="9"/>
  <c r="U28" i="9"/>
  <c r="P28" i="9"/>
  <c r="S30" i="9"/>
  <c r="N30" i="9"/>
  <c r="V31" i="9"/>
  <c r="Q31" i="9"/>
  <c r="T33" i="9"/>
  <c r="O33" i="9"/>
  <c r="R35" i="9"/>
  <c r="M35" i="9"/>
  <c r="U36" i="9"/>
  <c r="P36" i="9"/>
  <c r="S38" i="9"/>
  <c r="N38" i="9"/>
  <c r="V39" i="9"/>
  <c r="Q39" i="9"/>
  <c r="T41" i="9"/>
  <c r="O41" i="9"/>
  <c r="R43" i="9"/>
  <c r="M43" i="9"/>
  <c r="U44" i="9"/>
  <c r="P44" i="9"/>
  <c r="S46" i="9"/>
  <c r="N46" i="9"/>
  <c r="V47" i="9"/>
  <c r="Q47" i="9"/>
  <c r="T49" i="9"/>
  <c r="O49" i="9"/>
  <c r="R51" i="9"/>
  <c r="M51" i="9"/>
  <c r="U52" i="9"/>
  <c r="P52" i="9"/>
  <c r="S54" i="9"/>
  <c r="N54" i="9"/>
  <c r="V55" i="9"/>
  <c r="Q55" i="9"/>
  <c r="T57" i="9"/>
  <c r="O57" i="9"/>
  <c r="R59" i="9"/>
  <c r="M59" i="9"/>
  <c r="U60" i="9"/>
  <c r="P60" i="9"/>
  <c r="S62" i="9"/>
  <c r="N62" i="9"/>
  <c r="V63" i="9"/>
  <c r="Q63" i="9"/>
  <c r="T65" i="9"/>
  <c r="O65" i="9"/>
  <c r="R67" i="9"/>
  <c r="M67" i="9"/>
  <c r="U68" i="9"/>
  <c r="P68" i="9"/>
  <c r="S70" i="9"/>
  <c r="N70" i="9"/>
  <c r="V71" i="9"/>
  <c r="Q71" i="9"/>
  <c r="T73" i="9"/>
  <c r="O73" i="9"/>
  <c r="R75" i="9"/>
  <c r="M75" i="9"/>
  <c r="U76" i="9"/>
  <c r="P76" i="9"/>
  <c r="S78" i="9"/>
  <c r="N78" i="9"/>
  <c r="V79" i="9"/>
  <c r="Q79" i="9"/>
  <c r="T81" i="9"/>
  <c r="O81" i="9"/>
  <c r="R83" i="9"/>
  <c r="M83" i="9"/>
  <c r="U84" i="9"/>
  <c r="P84" i="9"/>
  <c r="S86" i="9"/>
  <c r="N86" i="9"/>
  <c r="V87" i="9"/>
  <c r="Q87" i="9"/>
  <c r="T89" i="9"/>
  <c r="O89" i="9"/>
  <c r="R91" i="9"/>
  <c r="M91" i="9"/>
  <c r="U92" i="9"/>
  <c r="P92" i="9"/>
  <c r="S94" i="9"/>
  <c r="N94" i="9"/>
  <c r="V95" i="9"/>
  <c r="Q95" i="9"/>
  <c r="T97" i="9"/>
  <c r="O97" i="9"/>
  <c r="R99" i="9"/>
  <c r="M99" i="9"/>
  <c r="U100" i="9"/>
  <c r="P100" i="9"/>
  <c r="S102" i="9"/>
  <c r="N102" i="9"/>
  <c r="V103" i="9"/>
  <c r="Q103" i="9"/>
  <c r="T105" i="9"/>
  <c r="O105" i="9"/>
  <c r="R107" i="9"/>
  <c r="M107" i="9"/>
  <c r="U108" i="9"/>
  <c r="P108" i="9"/>
  <c r="S110" i="9"/>
  <c r="N110" i="9"/>
  <c r="V111" i="9"/>
  <c r="Q111" i="9"/>
  <c r="T113" i="9"/>
  <c r="O113" i="9"/>
  <c r="R115" i="9"/>
  <c r="M115" i="9"/>
  <c r="U116" i="9"/>
  <c r="P116" i="9"/>
  <c r="S118" i="9"/>
  <c r="N118" i="9"/>
  <c r="V119" i="9"/>
  <c r="Q119" i="9"/>
  <c r="T121" i="9"/>
  <c r="O121" i="9"/>
  <c r="R123" i="9"/>
  <c r="M123" i="9"/>
  <c r="U124" i="9"/>
  <c r="P124" i="9"/>
  <c r="S126" i="9"/>
  <c r="N126" i="9"/>
  <c r="V127" i="9"/>
  <c r="Q127" i="9"/>
  <c r="T129" i="9"/>
  <c r="O129" i="9"/>
  <c r="R131" i="9"/>
  <c r="M131" i="9"/>
  <c r="U132" i="9"/>
  <c r="P132" i="9"/>
  <c r="S134" i="9"/>
  <c r="N134" i="9"/>
  <c r="V135" i="9"/>
  <c r="Q135" i="9"/>
  <c r="T137" i="9"/>
  <c r="O137" i="9"/>
  <c r="R139" i="9"/>
  <c r="M139" i="9"/>
  <c r="U140" i="9"/>
  <c r="P140" i="9"/>
  <c r="S142" i="9"/>
  <c r="N142" i="9"/>
  <c r="V143" i="9"/>
  <c r="Q143" i="9"/>
  <c r="T145" i="9"/>
  <c r="O145" i="9"/>
  <c r="R147" i="9"/>
  <c r="M147" i="9"/>
  <c r="U148" i="9"/>
  <c r="P148" i="9"/>
  <c r="S150" i="9"/>
  <c r="N150" i="9"/>
  <c r="V151" i="9"/>
  <c r="Q151" i="9"/>
  <c r="T153" i="9"/>
  <c r="O153" i="9"/>
  <c r="R155" i="9"/>
  <c r="M155" i="9"/>
  <c r="U156" i="9"/>
  <c r="P156" i="9"/>
  <c r="S158" i="9"/>
  <c r="N158" i="9"/>
  <c r="V159" i="9"/>
  <c r="Q159" i="9"/>
  <c r="T161" i="9"/>
  <c r="O161" i="9"/>
  <c r="R163" i="9"/>
  <c r="M163" i="9"/>
  <c r="U164" i="9"/>
  <c r="P164" i="9"/>
  <c r="S166" i="9"/>
  <c r="N166" i="9"/>
  <c r="V167" i="9"/>
  <c r="Q167" i="9"/>
  <c r="T169" i="9"/>
  <c r="O169" i="9"/>
  <c r="R171" i="9"/>
  <c r="M171" i="9"/>
  <c r="U172" i="9"/>
  <c r="P172" i="9"/>
  <c r="S174" i="9"/>
  <c r="N174" i="9"/>
  <c r="V175" i="9"/>
  <c r="Q175" i="9"/>
  <c r="T177" i="9"/>
  <c r="O177" i="9"/>
  <c r="R179" i="9"/>
  <c r="M179" i="9"/>
  <c r="U180" i="9"/>
  <c r="P180" i="9"/>
  <c r="S182" i="9"/>
  <c r="N182" i="9"/>
  <c r="V183" i="9"/>
  <c r="Q183" i="9"/>
  <c r="T185" i="9"/>
  <c r="O185" i="9"/>
  <c r="R187" i="9"/>
  <c r="M187" i="9"/>
  <c r="U188" i="9"/>
  <c r="P188" i="9"/>
  <c r="S190" i="9"/>
  <c r="N190" i="9"/>
  <c r="V191" i="9"/>
  <c r="Q191" i="9"/>
  <c r="T193" i="9"/>
  <c r="O193" i="9"/>
  <c r="R195" i="9"/>
  <c r="M195" i="9"/>
  <c r="U196" i="9"/>
  <c r="P196" i="9"/>
  <c r="S198" i="9"/>
  <c r="N198" i="9"/>
  <c r="V199" i="9"/>
  <c r="Q199" i="9"/>
  <c r="T201" i="9"/>
  <c r="O201" i="9"/>
  <c r="R203" i="9"/>
  <c r="M203" i="9"/>
  <c r="U204" i="9"/>
  <c r="P204" i="9"/>
  <c r="S206" i="9"/>
  <c r="N206" i="9"/>
  <c r="V207" i="9"/>
  <c r="Q207" i="9"/>
  <c r="T209" i="9"/>
  <c r="O209" i="9"/>
  <c r="R211" i="9"/>
  <c r="M211" i="9"/>
  <c r="U212" i="9"/>
  <c r="P212" i="9"/>
  <c r="S214" i="9"/>
  <c r="N214" i="9"/>
  <c r="V215" i="9"/>
  <c r="Q215" i="9"/>
  <c r="T217" i="9"/>
  <c r="O217" i="9"/>
  <c r="R219" i="9"/>
  <c r="M219" i="9"/>
  <c r="U220" i="9"/>
  <c r="P220" i="9"/>
  <c r="S222" i="9"/>
  <c r="N222" i="9"/>
  <c r="V223" i="9"/>
  <c r="Q223" i="9"/>
  <c r="T225" i="9"/>
  <c r="O225" i="9"/>
  <c r="R227" i="9"/>
  <c r="M227" i="9"/>
  <c r="U228" i="9"/>
  <c r="P228" i="9"/>
  <c r="V231" i="9"/>
  <c r="Q231" i="9"/>
  <c r="T233" i="9"/>
  <c r="O233" i="9"/>
  <c r="R235" i="9"/>
  <c r="M235" i="9"/>
  <c r="U236" i="9"/>
  <c r="P236" i="9"/>
  <c r="S238" i="9"/>
  <c r="N238" i="9"/>
  <c r="V239" i="9"/>
  <c r="Q239" i="9"/>
  <c r="T241" i="9"/>
  <c r="O241" i="9"/>
  <c r="R243" i="9"/>
  <c r="M243" i="9"/>
  <c r="U244" i="9"/>
  <c r="P244" i="9"/>
  <c r="S246" i="9"/>
  <c r="N246" i="9"/>
  <c r="V247" i="9"/>
  <c r="Q247" i="9"/>
  <c r="T249" i="9"/>
  <c r="O249" i="9"/>
  <c r="R251" i="9"/>
  <c r="M251" i="9"/>
  <c r="U252" i="9"/>
  <c r="P252" i="9"/>
  <c r="S254" i="9"/>
  <c r="N254" i="9"/>
  <c r="V255" i="9"/>
  <c r="Q255" i="9"/>
  <c r="T257" i="9"/>
  <c r="O257" i="9"/>
  <c r="R259" i="9"/>
  <c r="M259" i="9"/>
  <c r="U260" i="9"/>
  <c r="P260" i="9"/>
  <c r="S262" i="9"/>
  <c r="N262" i="9"/>
  <c r="V263" i="9"/>
  <c r="Q263" i="9"/>
  <c r="T265" i="9"/>
  <c r="O265" i="9"/>
  <c r="R267" i="9"/>
  <c r="M267" i="9"/>
  <c r="U268" i="9"/>
  <c r="P268" i="9"/>
  <c r="S270" i="9"/>
  <c r="N270" i="9"/>
  <c r="V271" i="9"/>
  <c r="Q271" i="9"/>
  <c r="T273" i="9"/>
  <c r="O273" i="9"/>
  <c r="R275" i="9"/>
  <c r="M275" i="9"/>
  <c r="U276" i="9"/>
  <c r="P276" i="9"/>
  <c r="S278" i="9"/>
  <c r="N278" i="9"/>
  <c r="V279" i="9"/>
  <c r="Q279" i="9"/>
  <c r="T281" i="9"/>
  <c r="O281" i="9"/>
  <c r="R283" i="9"/>
  <c r="M283" i="9"/>
  <c r="U284" i="9"/>
  <c r="P284" i="9"/>
  <c r="S286" i="9"/>
  <c r="N286" i="9"/>
  <c r="V287" i="9"/>
  <c r="Q287" i="9"/>
  <c r="T289" i="9"/>
  <c r="O289" i="9"/>
  <c r="R291" i="9"/>
  <c r="M291" i="9"/>
  <c r="U292" i="9"/>
  <c r="P292" i="9"/>
  <c r="S294" i="9"/>
  <c r="N294" i="9"/>
  <c r="V295" i="9"/>
  <c r="Q295" i="9"/>
  <c r="T297" i="9"/>
  <c r="O297" i="9"/>
  <c r="R299" i="9"/>
  <c r="M299" i="9"/>
  <c r="U300" i="9"/>
  <c r="P300" i="9"/>
  <c r="S302" i="9"/>
  <c r="N302" i="9"/>
  <c r="V303" i="9"/>
  <c r="Q303" i="9"/>
  <c r="T305" i="9"/>
  <c r="O305" i="9"/>
  <c r="R307" i="9"/>
  <c r="M307" i="9"/>
  <c r="U308" i="9"/>
  <c r="P308" i="9"/>
  <c r="S310" i="9"/>
  <c r="N310" i="9"/>
  <c r="V311" i="9"/>
  <c r="Q311" i="9"/>
  <c r="T313" i="9"/>
  <c r="O313" i="9"/>
  <c r="R315" i="9"/>
  <c r="M315" i="9"/>
  <c r="U316" i="9"/>
  <c r="P316" i="9"/>
  <c r="S318" i="9"/>
  <c r="N318" i="9"/>
  <c r="V319" i="9"/>
  <c r="Q319" i="9"/>
  <c r="T321" i="9"/>
  <c r="O321" i="9"/>
  <c r="R323" i="9"/>
  <c r="M323" i="9"/>
  <c r="U324" i="9"/>
  <c r="P324" i="9"/>
  <c r="S326" i="9"/>
  <c r="N326" i="9"/>
  <c r="V327" i="9"/>
  <c r="Q327" i="9"/>
  <c r="T329" i="9"/>
  <c r="O329" i="9"/>
  <c r="R331" i="9"/>
  <c r="M331" i="9"/>
  <c r="U332" i="9"/>
  <c r="P332" i="9"/>
  <c r="S334" i="9"/>
  <c r="N334" i="9"/>
  <c r="V335" i="9"/>
  <c r="Q335" i="9"/>
  <c r="T337" i="9"/>
  <c r="O337" i="9"/>
  <c r="R339" i="9"/>
  <c r="M339" i="9"/>
  <c r="U340" i="9"/>
  <c r="P340" i="9"/>
  <c r="S342" i="9"/>
  <c r="N342" i="9"/>
  <c r="V343" i="9"/>
  <c r="Q343" i="9"/>
  <c r="T345" i="9"/>
  <c r="O345" i="9"/>
  <c r="R347" i="9"/>
  <c r="M347" i="9"/>
  <c r="U348" i="9"/>
  <c r="P348" i="9"/>
  <c r="S350" i="9"/>
  <c r="N350" i="9"/>
  <c r="V351" i="9"/>
  <c r="Q351" i="9"/>
  <c r="T353" i="9"/>
  <c r="O353" i="9"/>
  <c r="R355" i="9"/>
  <c r="M355" i="9"/>
  <c r="U356" i="9"/>
  <c r="P356" i="9"/>
  <c r="S358" i="9"/>
  <c r="N358" i="9"/>
  <c r="V359" i="9"/>
  <c r="Q359" i="9"/>
  <c r="T361" i="9"/>
  <c r="O361" i="9"/>
  <c r="R363" i="9"/>
  <c r="M363" i="9"/>
  <c r="U364" i="9"/>
  <c r="P364" i="9"/>
  <c r="S366" i="9"/>
  <c r="N366" i="9"/>
  <c r="V367" i="9"/>
  <c r="Q367" i="9"/>
  <c r="T369" i="9"/>
  <c r="O369" i="9"/>
  <c r="U372" i="9"/>
  <c r="P372" i="9"/>
  <c r="S374" i="9"/>
  <c r="N374" i="9"/>
  <c r="V375" i="9"/>
  <c r="Q375" i="9"/>
  <c r="T377" i="9"/>
  <c r="O377" i="9"/>
  <c r="R379" i="9"/>
  <c r="M379" i="9"/>
  <c r="U380" i="9"/>
  <c r="P380" i="9"/>
  <c r="S382" i="9"/>
  <c r="N382" i="9"/>
  <c r="V383" i="9"/>
  <c r="Q383" i="9"/>
  <c r="T385" i="9"/>
  <c r="O385" i="9"/>
  <c r="R387" i="9"/>
  <c r="M387" i="9"/>
  <c r="U388" i="9"/>
  <c r="P388" i="9"/>
  <c r="S390" i="9"/>
  <c r="N390" i="9"/>
  <c r="V391" i="9"/>
  <c r="Q391" i="9"/>
  <c r="T393" i="9"/>
  <c r="O393" i="9"/>
  <c r="R395" i="9"/>
  <c r="M395" i="9"/>
  <c r="U396" i="9"/>
  <c r="P396" i="9"/>
  <c r="S398" i="9"/>
  <c r="N398" i="9"/>
  <c r="V399" i="9"/>
  <c r="Q399" i="9"/>
  <c r="T401" i="9"/>
  <c r="O401" i="9"/>
  <c r="R403" i="9"/>
  <c r="M403" i="9"/>
  <c r="U404" i="9"/>
  <c r="P404" i="9"/>
  <c r="S406" i="9"/>
  <c r="N406" i="9"/>
  <c r="V407" i="9"/>
  <c r="Q407" i="9"/>
  <c r="T409" i="9"/>
  <c r="O409" i="9"/>
  <c r="R411" i="9"/>
  <c r="M411" i="9"/>
  <c r="U412" i="9"/>
  <c r="P412" i="9"/>
  <c r="S414" i="9"/>
  <c r="N414" i="9"/>
  <c r="V415" i="9"/>
  <c r="Q415" i="9"/>
  <c r="T417" i="9"/>
  <c r="O417" i="9"/>
  <c r="R419" i="9"/>
  <c r="M419" i="9"/>
  <c r="U420" i="9"/>
  <c r="P420" i="9"/>
  <c r="O380" i="9"/>
  <c r="N355" i="9"/>
  <c r="M272" i="9"/>
  <c r="S7" i="9"/>
  <c r="N7" i="9"/>
  <c r="S15" i="9"/>
  <c r="N15" i="9"/>
  <c r="V24" i="9"/>
  <c r="Q24" i="9"/>
  <c r="S39" i="9"/>
  <c r="N39" i="9"/>
  <c r="V48" i="9"/>
  <c r="Q48" i="9"/>
  <c r="T58" i="9"/>
  <c r="O58" i="9"/>
  <c r="T66" i="9"/>
  <c r="O66" i="9"/>
  <c r="R76" i="9"/>
  <c r="M76" i="9"/>
  <c r="V88" i="9"/>
  <c r="Q88" i="9"/>
  <c r="S103" i="9"/>
  <c r="N103" i="9"/>
  <c r="U117" i="9"/>
  <c r="P117" i="9"/>
  <c r="S135" i="9"/>
  <c r="N135" i="9"/>
  <c r="V152" i="9"/>
  <c r="Q152" i="9"/>
  <c r="S167" i="9"/>
  <c r="N167" i="9"/>
  <c r="U181" i="9"/>
  <c r="P181" i="9"/>
  <c r="R196" i="9"/>
  <c r="M196" i="9"/>
  <c r="R212" i="9"/>
  <c r="M212" i="9"/>
  <c r="T226" i="9"/>
  <c r="O226" i="9"/>
  <c r="R236" i="9"/>
  <c r="M236" i="9"/>
  <c r="S247" i="9"/>
  <c r="N247" i="9"/>
  <c r="T258" i="9"/>
  <c r="O258" i="9"/>
  <c r="U269" i="9"/>
  <c r="P269" i="9"/>
  <c r="V280" i="9"/>
  <c r="Q280" i="9"/>
  <c r="R292" i="9"/>
  <c r="M292" i="9"/>
  <c r="T306" i="9"/>
  <c r="O306" i="9"/>
  <c r="S319" i="9"/>
  <c r="N319" i="9"/>
  <c r="T330" i="9"/>
  <c r="O330" i="9"/>
  <c r="V336" i="9"/>
  <c r="Q336" i="9"/>
  <c r="V344" i="9"/>
  <c r="Q344" i="9"/>
  <c r="R356" i="9"/>
  <c r="M356" i="9"/>
  <c r="R364" i="9"/>
  <c r="M364" i="9"/>
  <c r="S375" i="9"/>
  <c r="N375" i="9"/>
  <c r="R388" i="9"/>
  <c r="M388" i="9"/>
  <c r="T402" i="9"/>
  <c r="O402" i="9"/>
  <c r="S415" i="9"/>
  <c r="N415" i="9"/>
  <c r="U429" i="9"/>
  <c r="P429" i="9"/>
  <c r="R444" i="9"/>
  <c r="M444" i="9"/>
  <c r="V456" i="9"/>
  <c r="Q456" i="9"/>
  <c r="T466" i="9"/>
  <c r="O466" i="9"/>
  <c r="Q433" i="9"/>
  <c r="R8" i="9"/>
  <c r="M8" i="9"/>
  <c r="U9" i="9"/>
  <c r="P9" i="9"/>
  <c r="S11" i="9"/>
  <c r="N11" i="9"/>
  <c r="V12" i="9"/>
  <c r="Q12" i="9"/>
  <c r="T14" i="9"/>
  <c r="O14" i="9"/>
  <c r="R16" i="9"/>
  <c r="M16" i="9"/>
  <c r="U17" i="9"/>
  <c r="P17" i="9"/>
  <c r="S19" i="9"/>
  <c r="N19" i="9"/>
  <c r="V20" i="9"/>
  <c r="Q20" i="9"/>
  <c r="T22" i="9"/>
  <c r="O22" i="9"/>
  <c r="R24" i="9"/>
  <c r="M24" i="9"/>
  <c r="U25" i="9"/>
  <c r="P25" i="9"/>
  <c r="S27" i="9"/>
  <c r="N27" i="9"/>
  <c r="V28" i="9"/>
  <c r="Q28" i="9"/>
  <c r="T30" i="9"/>
  <c r="O30" i="9"/>
  <c r="R32" i="9"/>
  <c r="M32" i="9"/>
  <c r="U33" i="9"/>
  <c r="P33" i="9"/>
  <c r="S35" i="9"/>
  <c r="N35" i="9"/>
  <c r="V36" i="9"/>
  <c r="Q36" i="9"/>
  <c r="T38" i="9"/>
  <c r="O38" i="9"/>
  <c r="R40" i="9"/>
  <c r="M40" i="9"/>
  <c r="U41" i="9"/>
  <c r="P41" i="9"/>
  <c r="S43" i="9"/>
  <c r="N43" i="9"/>
  <c r="V44" i="9"/>
  <c r="Q44" i="9"/>
  <c r="T46" i="9"/>
  <c r="O46" i="9"/>
  <c r="R48" i="9"/>
  <c r="M48" i="9"/>
  <c r="U49" i="9"/>
  <c r="P49" i="9"/>
  <c r="S51" i="9"/>
  <c r="N51" i="9"/>
  <c r="V52" i="9"/>
  <c r="Q52" i="9"/>
  <c r="T54" i="9"/>
  <c r="O54" i="9"/>
  <c r="R56" i="9"/>
  <c r="M56" i="9"/>
  <c r="U57" i="9"/>
  <c r="P57" i="9"/>
  <c r="S59" i="9"/>
  <c r="N59" i="9"/>
  <c r="V60" i="9"/>
  <c r="Q60" i="9"/>
  <c r="T62" i="9"/>
  <c r="O62" i="9"/>
  <c r="R64" i="9"/>
  <c r="M64" i="9"/>
  <c r="U65" i="9"/>
  <c r="P65" i="9"/>
  <c r="S67" i="9"/>
  <c r="N67" i="9"/>
  <c r="V68" i="9"/>
  <c r="Q68" i="9"/>
  <c r="T70" i="9"/>
  <c r="O70" i="9"/>
  <c r="R72" i="9"/>
  <c r="M72" i="9"/>
  <c r="U73" i="9"/>
  <c r="P73" i="9"/>
  <c r="S75" i="9"/>
  <c r="N75" i="9"/>
  <c r="V76" i="9"/>
  <c r="Q76" i="9"/>
  <c r="T78" i="9"/>
  <c r="O78" i="9"/>
  <c r="R80" i="9"/>
  <c r="M80" i="9"/>
  <c r="U81" i="9"/>
  <c r="P81" i="9"/>
  <c r="S83" i="9"/>
  <c r="N83" i="9"/>
  <c r="V84" i="9"/>
  <c r="Q84" i="9"/>
  <c r="T86" i="9"/>
  <c r="O86" i="9"/>
  <c r="R88" i="9"/>
  <c r="M88" i="9"/>
  <c r="U89" i="9"/>
  <c r="P89" i="9"/>
  <c r="S91" i="9"/>
  <c r="N91" i="9"/>
  <c r="V92" i="9"/>
  <c r="Q92" i="9"/>
  <c r="T94" i="9"/>
  <c r="O94" i="9"/>
  <c r="R96" i="9"/>
  <c r="M96" i="9"/>
  <c r="U97" i="9"/>
  <c r="P97" i="9"/>
  <c r="S99" i="9"/>
  <c r="N99" i="9"/>
  <c r="V100" i="9"/>
  <c r="Q100" i="9"/>
  <c r="T102" i="9"/>
  <c r="O102" i="9"/>
  <c r="R104" i="9"/>
  <c r="M104" i="9"/>
  <c r="U105" i="9"/>
  <c r="P105" i="9"/>
  <c r="S107" i="9"/>
  <c r="N107" i="9"/>
  <c r="V108" i="9"/>
  <c r="Q108" i="9"/>
  <c r="T110" i="9"/>
  <c r="O110" i="9"/>
  <c r="R112" i="9"/>
  <c r="M112" i="9"/>
  <c r="U113" i="9"/>
  <c r="P113" i="9"/>
  <c r="S115" i="9"/>
  <c r="N115" i="9"/>
  <c r="V116" i="9"/>
  <c r="Q116" i="9"/>
  <c r="T118" i="9"/>
  <c r="O118" i="9"/>
  <c r="R120" i="9"/>
  <c r="M120" i="9"/>
  <c r="U121" i="9"/>
  <c r="P121" i="9"/>
  <c r="S123" i="9"/>
  <c r="N123" i="9"/>
  <c r="V124" i="9"/>
  <c r="Q124" i="9"/>
  <c r="T126" i="9"/>
  <c r="O126" i="9"/>
  <c r="R128" i="9"/>
  <c r="M128" i="9"/>
  <c r="U129" i="9"/>
  <c r="P129" i="9"/>
  <c r="S131" i="9"/>
  <c r="N131" i="9"/>
  <c r="V132" i="9"/>
  <c r="Q132" i="9"/>
  <c r="T134" i="9"/>
  <c r="O134" i="9"/>
  <c r="R136" i="9"/>
  <c r="M136" i="9"/>
  <c r="U137" i="9"/>
  <c r="P137" i="9"/>
  <c r="S139" i="9"/>
  <c r="N139" i="9"/>
  <c r="V140" i="9"/>
  <c r="Q140" i="9"/>
  <c r="T142" i="9"/>
  <c r="O142" i="9"/>
  <c r="R144" i="9"/>
  <c r="M144" i="9"/>
  <c r="U145" i="9"/>
  <c r="P145" i="9"/>
  <c r="S147" i="9"/>
  <c r="N147" i="9"/>
  <c r="V148" i="9"/>
  <c r="Q148" i="9"/>
  <c r="T150" i="9"/>
  <c r="O150" i="9"/>
  <c r="R152" i="9"/>
  <c r="M152" i="9"/>
  <c r="U153" i="9"/>
  <c r="P153" i="9"/>
  <c r="S155" i="9"/>
  <c r="N155" i="9"/>
  <c r="V156" i="9"/>
  <c r="Q156" i="9"/>
  <c r="T158" i="9"/>
  <c r="O158" i="9"/>
  <c r="R160" i="9"/>
  <c r="M160" i="9"/>
  <c r="U161" i="9"/>
  <c r="P161" i="9"/>
  <c r="S163" i="9"/>
  <c r="N163" i="9"/>
  <c r="V164" i="9"/>
  <c r="Q164" i="9"/>
  <c r="T166" i="9"/>
  <c r="O166" i="9"/>
  <c r="R168" i="9"/>
  <c r="M168" i="9"/>
  <c r="U169" i="9"/>
  <c r="P169" i="9"/>
  <c r="S171" i="9"/>
  <c r="N171" i="9"/>
  <c r="V172" i="9"/>
  <c r="Q172" i="9"/>
  <c r="T174" i="9"/>
  <c r="O174" i="9"/>
  <c r="R176" i="9"/>
  <c r="M176" i="9"/>
  <c r="U177" i="9"/>
  <c r="P177" i="9"/>
  <c r="S179" i="9"/>
  <c r="N179" i="9"/>
  <c r="V180" i="9"/>
  <c r="Q180" i="9"/>
  <c r="T182" i="9"/>
  <c r="O182" i="9"/>
  <c r="R184" i="9"/>
  <c r="M184" i="9"/>
  <c r="U185" i="9"/>
  <c r="P185" i="9"/>
  <c r="S187" i="9"/>
  <c r="N187" i="9"/>
  <c r="V188" i="9"/>
  <c r="Q188" i="9"/>
  <c r="T190" i="9"/>
  <c r="O190" i="9"/>
  <c r="R192" i="9"/>
  <c r="M192" i="9"/>
  <c r="U193" i="9"/>
  <c r="P193" i="9"/>
  <c r="S195" i="9"/>
  <c r="N195" i="9"/>
  <c r="V196" i="9"/>
  <c r="Q196" i="9"/>
  <c r="T198" i="9"/>
  <c r="O198" i="9"/>
  <c r="R200" i="9"/>
  <c r="M200" i="9"/>
  <c r="U201" i="9"/>
  <c r="P201" i="9"/>
  <c r="S203" i="9"/>
  <c r="N203" i="9"/>
  <c r="V204" i="9"/>
  <c r="Q204" i="9"/>
  <c r="T206" i="9"/>
  <c r="O206" i="9"/>
  <c r="R208" i="9"/>
  <c r="M208" i="9"/>
  <c r="U209" i="9"/>
  <c r="P209" i="9"/>
  <c r="S211" i="9"/>
  <c r="N211" i="9"/>
  <c r="V212" i="9"/>
  <c r="Q212" i="9"/>
  <c r="T214" i="9"/>
  <c r="O214" i="9"/>
  <c r="R216" i="9"/>
  <c r="M216" i="9"/>
  <c r="U217" i="9"/>
  <c r="P217" i="9"/>
  <c r="S219" i="9"/>
  <c r="N219" i="9"/>
  <c r="V220" i="9"/>
  <c r="Q220" i="9"/>
  <c r="T222" i="9"/>
  <c r="O222" i="9"/>
  <c r="R224" i="9"/>
  <c r="M224" i="9"/>
  <c r="U225" i="9"/>
  <c r="P225" i="9"/>
  <c r="S227" i="9"/>
  <c r="N227" i="9"/>
  <c r="V228" i="9"/>
  <c r="Q228" i="9"/>
  <c r="T230" i="9"/>
  <c r="O230" i="9"/>
  <c r="R232" i="9"/>
  <c r="M232" i="9"/>
  <c r="U233" i="9"/>
  <c r="P233" i="9"/>
  <c r="S235" i="9"/>
  <c r="N235" i="9"/>
  <c r="V236" i="9"/>
  <c r="Q236" i="9"/>
  <c r="T238" i="9"/>
  <c r="O238" i="9"/>
  <c r="R240" i="9"/>
  <c r="M240" i="9"/>
  <c r="U241" i="9"/>
  <c r="P241" i="9"/>
  <c r="S243" i="9"/>
  <c r="N243" i="9"/>
  <c r="V244" i="9"/>
  <c r="Q244" i="9"/>
  <c r="R248" i="9"/>
  <c r="M248" i="9"/>
  <c r="U249" i="9"/>
  <c r="P249" i="9"/>
  <c r="S251" i="9"/>
  <c r="N251" i="9"/>
  <c r="V252" i="9"/>
  <c r="Q252" i="9"/>
  <c r="T254" i="9"/>
  <c r="O254" i="9"/>
  <c r="R256" i="9"/>
  <c r="M256" i="9"/>
  <c r="U257" i="9"/>
  <c r="P257" i="9"/>
  <c r="V260" i="9"/>
  <c r="Q260" i="9"/>
  <c r="T262" i="9"/>
  <c r="O262" i="9"/>
  <c r="R264" i="9"/>
  <c r="M264" i="9"/>
  <c r="U265" i="9"/>
  <c r="P265" i="9"/>
  <c r="S267" i="9"/>
  <c r="N267" i="9"/>
  <c r="V268" i="9"/>
  <c r="Q268" i="9"/>
  <c r="T270" i="9"/>
  <c r="O270" i="9"/>
  <c r="U273" i="9"/>
  <c r="P273" i="9"/>
  <c r="S275" i="9"/>
  <c r="N275" i="9"/>
  <c r="V276" i="9"/>
  <c r="Q276" i="9"/>
  <c r="T278" i="9"/>
  <c r="O278" i="9"/>
  <c r="R280" i="9"/>
  <c r="M280" i="9"/>
  <c r="U281" i="9"/>
  <c r="P281" i="9"/>
  <c r="S283" i="9"/>
  <c r="N283" i="9"/>
  <c r="T286" i="9"/>
  <c r="O286" i="9"/>
  <c r="R288" i="9"/>
  <c r="M288" i="9"/>
  <c r="U289" i="9"/>
  <c r="P289" i="9"/>
  <c r="S291" i="9"/>
  <c r="N291" i="9"/>
  <c r="V292" i="9"/>
  <c r="Q292" i="9"/>
  <c r="T294" i="9"/>
  <c r="O294" i="9"/>
  <c r="R296" i="9"/>
  <c r="M296" i="9"/>
  <c r="S299" i="9"/>
  <c r="N299" i="9"/>
  <c r="V300" i="9"/>
  <c r="Q300" i="9"/>
  <c r="T302" i="9"/>
  <c r="O302" i="9"/>
  <c r="R304" i="9"/>
  <c r="M304" i="9"/>
  <c r="U305" i="9"/>
  <c r="P305" i="9"/>
  <c r="S307" i="9"/>
  <c r="N307" i="9"/>
  <c r="V308" i="9"/>
  <c r="Q308" i="9"/>
  <c r="R312" i="9"/>
  <c r="M312" i="9"/>
  <c r="U313" i="9"/>
  <c r="P313" i="9"/>
  <c r="S315" i="9"/>
  <c r="N315" i="9"/>
  <c r="V316" i="9"/>
  <c r="Q316" i="9"/>
  <c r="T318" i="9"/>
  <c r="O318" i="9"/>
  <c r="R320" i="9"/>
  <c r="M320" i="9"/>
  <c r="U321" i="9"/>
  <c r="P321" i="9"/>
  <c r="V324" i="9"/>
  <c r="Q324" i="9"/>
  <c r="T326" i="9"/>
  <c r="O326" i="9"/>
  <c r="R328" i="9"/>
  <c r="M328" i="9"/>
  <c r="U329" i="9"/>
  <c r="P329" i="9"/>
  <c r="S331" i="9"/>
  <c r="N331" i="9"/>
  <c r="V332" i="9"/>
  <c r="Q332" i="9"/>
  <c r="T334" i="9"/>
  <c r="O334" i="9"/>
  <c r="U337" i="9"/>
  <c r="P337" i="9"/>
  <c r="S339" i="9"/>
  <c r="N339" i="9"/>
  <c r="V340" i="9"/>
  <c r="Q340" i="9"/>
  <c r="T342" i="9"/>
  <c r="O342" i="9"/>
  <c r="R344" i="9"/>
  <c r="M344" i="9"/>
  <c r="U345" i="9"/>
  <c r="P345" i="9"/>
  <c r="S347" i="9"/>
  <c r="N347" i="9"/>
  <c r="V348" i="9"/>
  <c r="Q348" i="9"/>
  <c r="T350" i="9"/>
  <c r="O350" i="9"/>
  <c r="R352" i="9"/>
  <c r="M352" i="9"/>
  <c r="U353" i="9"/>
  <c r="P353" i="9"/>
  <c r="V356" i="9"/>
  <c r="Q356" i="9"/>
  <c r="T358" i="9"/>
  <c r="O358" i="9"/>
  <c r="R360" i="9"/>
  <c r="M360" i="9"/>
  <c r="U361" i="9"/>
  <c r="P361" i="9"/>
  <c r="S363" i="9"/>
  <c r="N363" i="9"/>
  <c r="V364" i="9"/>
  <c r="Q364" i="9"/>
  <c r="T366" i="9"/>
  <c r="O366" i="9"/>
  <c r="U369" i="9"/>
  <c r="P369" i="9"/>
  <c r="S371" i="9"/>
  <c r="N371" i="9"/>
  <c r="V372" i="9"/>
  <c r="Q372" i="9"/>
  <c r="T374" i="9"/>
  <c r="O374" i="9"/>
  <c r="U377" i="9"/>
  <c r="P377" i="9"/>
  <c r="S379" i="9"/>
  <c r="N379" i="9"/>
  <c r="V380" i="9"/>
  <c r="Q380" i="9"/>
  <c r="R384" i="9"/>
  <c r="M384" i="9"/>
  <c r="U385" i="9"/>
  <c r="P385" i="9"/>
  <c r="S387" i="9"/>
  <c r="N387" i="9"/>
  <c r="T390" i="9"/>
  <c r="O390" i="9"/>
  <c r="R392" i="9"/>
  <c r="M392" i="9"/>
  <c r="U393" i="9"/>
  <c r="P393" i="9"/>
  <c r="V396" i="9"/>
  <c r="Q396" i="9"/>
  <c r="T398" i="9"/>
  <c r="O398" i="9"/>
  <c r="N395" i="9"/>
  <c r="N259" i="9"/>
  <c r="P53" i="9"/>
  <c r="R12" i="9"/>
  <c r="M12" i="9"/>
  <c r="S23" i="9"/>
  <c r="N23" i="9"/>
  <c r="T34" i="9"/>
  <c r="O34" i="9"/>
  <c r="R44" i="9"/>
  <c r="M44" i="9"/>
  <c r="S55" i="9"/>
  <c r="N55" i="9"/>
  <c r="V64" i="9"/>
  <c r="Q64" i="9"/>
  <c r="U77" i="9"/>
  <c r="P77" i="9"/>
  <c r="R84" i="9"/>
  <c r="M84" i="9"/>
  <c r="T90" i="9"/>
  <c r="O90" i="9"/>
  <c r="T98" i="9"/>
  <c r="O98" i="9"/>
  <c r="V104" i="9"/>
  <c r="Q104" i="9"/>
  <c r="U109" i="9"/>
  <c r="P109" i="9"/>
  <c r="T114" i="9"/>
  <c r="O114" i="9"/>
  <c r="V120" i="9"/>
  <c r="Q120" i="9"/>
  <c r="U125" i="9"/>
  <c r="P125" i="9"/>
  <c r="T130" i="9"/>
  <c r="O130" i="9"/>
  <c r="T138" i="9"/>
  <c r="O138" i="9"/>
  <c r="S143" i="9"/>
  <c r="N143" i="9"/>
  <c r="R148" i="9"/>
  <c r="M148" i="9"/>
  <c r="T154" i="9"/>
  <c r="O154" i="9"/>
  <c r="S159" i="9"/>
  <c r="N159" i="9"/>
  <c r="R164" i="9"/>
  <c r="M164" i="9"/>
  <c r="V168" i="9"/>
  <c r="Q168" i="9"/>
  <c r="U173" i="9"/>
  <c r="P173" i="9"/>
  <c r="R180" i="9"/>
  <c r="M180" i="9"/>
  <c r="V184" i="9"/>
  <c r="Q184" i="9"/>
  <c r="U189" i="9"/>
  <c r="P189" i="9"/>
  <c r="V200" i="9"/>
  <c r="Q200" i="9"/>
  <c r="R204" i="9"/>
  <c r="M204" i="9"/>
  <c r="T210" i="9"/>
  <c r="O210" i="9"/>
  <c r="T218" i="9"/>
  <c r="O218" i="9"/>
  <c r="S223" i="9"/>
  <c r="N223" i="9"/>
  <c r="U229" i="9"/>
  <c r="P229" i="9"/>
  <c r="U237" i="9"/>
  <c r="P237" i="9"/>
  <c r="R244" i="9"/>
  <c r="M244" i="9"/>
  <c r="U253" i="9"/>
  <c r="P253" i="9"/>
  <c r="S263" i="9"/>
  <c r="N263" i="9"/>
  <c r="R276" i="9"/>
  <c r="M276" i="9"/>
  <c r="V288" i="9"/>
  <c r="Q288" i="9"/>
  <c r="S295" i="9"/>
  <c r="N295" i="9"/>
  <c r="V304" i="9"/>
  <c r="Q304" i="9"/>
  <c r="T314" i="9"/>
  <c r="O314" i="9"/>
  <c r="U325" i="9"/>
  <c r="P325" i="9"/>
  <c r="S335" i="9"/>
  <c r="N335" i="9"/>
  <c r="S343" i="9"/>
  <c r="N343" i="9"/>
  <c r="T354" i="9"/>
  <c r="O354" i="9"/>
  <c r="U365" i="9"/>
  <c r="P365" i="9"/>
  <c r="U373" i="9"/>
  <c r="P373" i="9"/>
  <c r="S383" i="9"/>
  <c r="N383" i="9"/>
  <c r="U397" i="9"/>
  <c r="P397" i="9"/>
  <c r="T410" i="9"/>
  <c r="O410" i="9"/>
  <c r="U421" i="9"/>
  <c r="P421" i="9"/>
  <c r="S431" i="9"/>
  <c r="N431" i="9"/>
  <c r="T442" i="9"/>
  <c r="O442" i="9"/>
  <c r="R452" i="9"/>
  <c r="M452" i="9"/>
  <c r="U461" i="9"/>
  <c r="P461" i="9"/>
  <c r="S8" i="9"/>
  <c r="N8" i="9"/>
  <c r="V9" i="9"/>
  <c r="Q9" i="9"/>
  <c r="T11" i="9"/>
  <c r="O11" i="9"/>
  <c r="R13" i="9"/>
  <c r="M13" i="9"/>
  <c r="U14" i="9"/>
  <c r="P14" i="9"/>
  <c r="S16" i="9"/>
  <c r="N16" i="9"/>
  <c r="V17" i="9"/>
  <c r="Q17" i="9"/>
  <c r="T19" i="9"/>
  <c r="O19" i="9"/>
  <c r="R21" i="9"/>
  <c r="M21" i="9"/>
  <c r="U22" i="9"/>
  <c r="P22" i="9"/>
  <c r="S24" i="9"/>
  <c r="N24" i="9"/>
  <c r="V25" i="9"/>
  <c r="Q25" i="9"/>
  <c r="T27" i="9"/>
  <c r="O27" i="9"/>
  <c r="R29" i="9"/>
  <c r="M29" i="9"/>
  <c r="U30" i="9"/>
  <c r="P30" i="9"/>
  <c r="S32" i="9"/>
  <c r="N32" i="9"/>
  <c r="V33" i="9"/>
  <c r="Q33" i="9"/>
  <c r="T35" i="9"/>
  <c r="O35" i="9"/>
  <c r="R37" i="9"/>
  <c r="M37" i="9"/>
  <c r="U38" i="9"/>
  <c r="P38" i="9"/>
  <c r="S40" i="9"/>
  <c r="N40" i="9"/>
  <c r="V41" i="9"/>
  <c r="Q41" i="9"/>
  <c r="T43" i="9"/>
  <c r="O43" i="9"/>
  <c r="R45" i="9"/>
  <c r="M45" i="9"/>
  <c r="U46" i="9"/>
  <c r="P46" i="9"/>
  <c r="S48" i="9"/>
  <c r="N48" i="9"/>
  <c r="V49" i="9"/>
  <c r="Q49" i="9"/>
  <c r="T51" i="9"/>
  <c r="O51" i="9"/>
  <c r="R53" i="9"/>
  <c r="M53" i="9"/>
  <c r="U54" i="9"/>
  <c r="P54" i="9"/>
  <c r="S56" i="9"/>
  <c r="N56" i="9"/>
  <c r="V57" i="9"/>
  <c r="Q57" i="9"/>
  <c r="T59" i="9"/>
  <c r="O59" i="9"/>
  <c r="R61" i="9"/>
  <c r="M61" i="9"/>
  <c r="U62" i="9"/>
  <c r="P62" i="9"/>
  <c r="S64" i="9"/>
  <c r="N64" i="9"/>
  <c r="V65" i="9"/>
  <c r="Q65" i="9"/>
  <c r="T67" i="9"/>
  <c r="O67" i="9"/>
  <c r="R69" i="9"/>
  <c r="M69" i="9"/>
  <c r="U70" i="9"/>
  <c r="P70" i="9"/>
  <c r="S72" i="9"/>
  <c r="N72" i="9"/>
  <c r="V73" i="9"/>
  <c r="Q73" i="9"/>
  <c r="T75" i="9"/>
  <c r="O75" i="9"/>
  <c r="R77" i="9"/>
  <c r="M77" i="9"/>
  <c r="U78" i="9"/>
  <c r="P78" i="9"/>
  <c r="S80" i="9"/>
  <c r="N80" i="9"/>
  <c r="V81" i="9"/>
  <c r="Q81" i="9"/>
  <c r="T83" i="9"/>
  <c r="O83" i="9"/>
  <c r="R85" i="9"/>
  <c r="M85" i="9"/>
  <c r="U86" i="9"/>
  <c r="S88" i="9"/>
  <c r="N88" i="9"/>
  <c r="V89" i="9"/>
  <c r="Q89" i="9"/>
  <c r="T91" i="9"/>
  <c r="O91" i="9"/>
  <c r="R93" i="9"/>
  <c r="M93" i="9"/>
  <c r="U94" i="9"/>
  <c r="P94" i="9"/>
  <c r="S96" i="9"/>
  <c r="N96" i="9"/>
  <c r="V97" i="9"/>
  <c r="Q97" i="9"/>
  <c r="T99" i="9"/>
  <c r="O99" i="9"/>
  <c r="R101" i="9"/>
  <c r="M101" i="9"/>
  <c r="U102" i="9"/>
  <c r="P102" i="9"/>
  <c r="S104" i="9"/>
  <c r="N104" i="9"/>
  <c r="V105" i="9"/>
  <c r="Q105" i="9"/>
  <c r="T107" i="9"/>
  <c r="O107" i="9"/>
  <c r="R109" i="9"/>
  <c r="M109" i="9"/>
  <c r="U110" i="9"/>
  <c r="P110" i="9"/>
  <c r="S112" i="9"/>
  <c r="N112" i="9"/>
  <c r="V113" i="9"/>
  <c r="Q113" i="9"/>
  <c r="T115" i="9"/>
  <c r="O115" i="9"/>
  <c r="R117" i="9"/>
  <c r="M117" i="9"/>
  <c r="U118" i="9"/>
  <c r="P118" i="9"/>
  <c r="S120" i="9"/>
  <c r="N120" i="9"/>
  <c r="V121" i="9"/>
  <c r="Q121" i="9"/>
  <c r="T123" i="9"/>
  <c r="O123" i="9"/>
  <c r="R125" i="9"/>
  <c r="M125" i="9"/>
  <c r="U126" i="9"/>
  <c r="P126" i="9"/>
  <c r="S128" i="9"/>
  <c r="N128" i="9"/>
  <c r="V129" i="9"/>
  <c r="Q129" i="9"/>
  <c r="T131" i="9"/>
  <c r="O131" i="9"/>
  <c r="R133" i="9"/>
  <c r="M133" i="9"/>
  <c r="U134" i="9"/>
  <c r="P134" i="9"/>
  <c r="S136" i="9"/>
  <c r="N136" i="9"/>
  <c r="V137" i="9"/>
  <c r="Q137" i="9"/>
  <c r="T139" i="9"/>
  <c r="O139" i="9"/>
  <c r="R141" i="9"/>
  <c r="M141" i="9"/>
  <c r="U142" i="9"/>
  <c r="P142" i="9"/>
  <c r="S144" i="9"/>
  <c r="N144" i="9"/>
  <c r="V145" i="9"/>
  <c r="Q145" i="9"/>
  <c r="T147" i="9"/>
  <c r="O147" i="9"/>
  <c r="R149" i="9"/>
  <c r="M149" i="9"/>
  <c r="U150" i="9"/>
  <c r="P150" i="9"/>
  <c r="S152" i="9"/>
  <c r="V153" i="9"/>
  <c r="Q153" i="9"/>
  <c r="T155" i="9"/>
  <c r="O155" i="9"/>
  <c r="R157" i="9"/>
  <c r="M157" i="9"/>
  <c r="U158" i="9"/>
  <c r="P158" i="9"/>
  <c r="S160" i="9"/>
  <c r="N160" i="9"/>
  <c r="V161" i="9"/>
  <c r="Q161" i="9"/>
  <c r="T163" i="9"/>
  <c r="O163" i="9"/>
  <c r="R165" i="9"/>
  <c r="M165" i="9"/>
  <c r="U166" i="9"/>
  <c r="P166" i="9"/>
  <c r="S168" i="9"/>
  <c r="N168" i="9"/>
  <c r="V169" i="9"/>
  <c r="Q169" i="9"/>
  <c r="T171" i="9"/>
  <c r="O171" i="9"/>
  <c r="R173" i="9"/>
  <c r="M173" i="9"/>
  <c r="U174" i="9"/>
  <c r="P174" i="9"/>
  <c r="S176" i="9"/>
  <c r="N176" i="9"/>
  <c r="V177" i="9"/>
  <c r="Q177" i="9"/>
  <c r="T179" i="9"/>
  <c r="O179" i="9"/>
  <c r="R181" i="9"/>
  <c r="M181" i="9"/>
  <c r="U182" i="9"/>
  <c r="P182" i="9"/>
  <c r="S184" i="9"/>
  <c r="N184" i="9"/>
  <c r="V185" i="9"/>
  <c r="Q185" i="9"/>
  <c r="T187" i="9"/>
  <c r="O187" i="9"/>
  <c r="R189" i="9"/>
  <c r="M189" i="9"/>
  <c r="U190" i="9"/>
  <c r="P190" i="9"/>
  <c r="S192" i="9"/>
  <c r="N192" i="9"/>
  <c r="V193" i="9"/>
  <c r="Q193" i="9"/>
  <c r="T195" i="9"/>
  <c r="O195" i="9"/>
  <c r="R197" i="9"/>
  <c r="M197" i="9"/>
  <c r="U198" i="9"/>
  <c r="P198" i="9"/>
  <c r="S200" i="9"/>
  <c r="N200" i="9"/>
  <c r="V201" i="9"/>
  <c r="Q201" i="9"/>
  <c r="T203" i="9"/>
  <c r="O203" i="9"/>
  <c r="R205" i="9"/>
  <c r="M205" i="9"/>
  <c r="U206" i="9"/>
  <c r="P206" i="9"/>
  <c r="S208" i="9"/>
  <c r="N208" i="9"/>
  <c r="V209" i="9"/>
  <c r="Q209" i="9"/>
  <c r="T211" i="9"/>
  <c r="O211" i="9"/>
  <c r="R213" i="9"/>
  <c r="M213" i="9"/>
  <c r="U214" i="9"/>
  <c r="P214" i="9"/>
  <c r="S216" i="9"/>
  <c r="N216" i="9"/>
  <c r="V217" i="9"/>
  <c r="Q217" i="9"/>
  <c r="T219" i="9"/>
  <c r="O219" i="9"/>
  <c r="R221" i="9"/>
  <c r="M221" i="9"/>
  <c r="U222" i="9"/>
  <c r="P222" i="9"/>
  <c r="S224" i="9"/>
  <c r="N224" i="9"/>
  <c r="V225" i="9"/>
  <c r="Q225" i="9"/>
  <c r="T227" i="9"/>
  <c r="O227" i="9"/>
  <c r="R229" i="9"/>
  <c r="M229" i="9"/>
  <c r="U230" i="9"/>
  <c r="P230" i="9"/>
  <c r="S232" i="9"/>
  <c r="N232" i="9"/>
  <c r="V233" i="9"/>
  <c r="Q233" i="9"/>
  <c r="T235" i="9"/>
  <c r="O235" i="9"/>
  <c r="R237" i="9"/>
  <c r="M237" i="9"/>
  <c r="U238" i="9"/>
  <c r="P238" i="9"/>
  <c r="S240" i="9"/>
  <c r="N240" i="9"/>
  <c r="V241" i="9"/>
  <c r="Q241" i="9"/>
  <c r="T243" i="9"/>
  <c r="O243" i="9"/>
  <c r="R245" i="9"/>
  <c r="M245" i="9"/>
  <c r="U246" i="9"/>
  <c r="P246" i="9"/>
  <c r="S248" i="9"/>
  <c r="N248" i="9"/>
  <c r="V249" i="9"/>
  <c r="Q249" i="9"/>
  <c r="T251" i="9"/>
  <c r="O251" i="9"/>
  <c r="R253" i="9"/>
  <c r="M253" i="9"/>
  <c r="U254" i="9"/>
  <c r="P254" i="9"/>
  <c r="S256" i="9"/>
  <c r="N256" i="9"/>
  <c r="V257" i="9"/>
  <c r="Q257" i="9"/>
  <c r="T259" i="9"/>
  <c r="O259" i="9"/>
  <c r="R261" i="9"/>
  <c r="M261" i="9"/>
  <c r="U262" i="9"/>
  <c r="P262" i="9"/>
  <c r="S264" i="9"/>
  <c r="N264" i="9"/>
  <c r="V265" i="9"/>
  <c r="Q265" i="9"/>
  <c r="T267" i="9"/>
  <c r="O267" i="9"/>
  <c r="R269" i="9"/>
  <c r="M269" i="9"/>
  <c r="U270" i="9"/>
  <c r="P270" i="9"/>
  <c r="S272" i="9"/>
  <c r="N272" i="9"/>
  <c r="V273" i="9"/>
  <c r="Q273" i="9"/>
  <c r="T275" i="9"/>
  <c r="O275" i="9"/>
  <c r="R277" i="9"/>
  <c r="M277" i="9"/>
  <c r="U278" i="9"/>
  <c r="P278" i="9"/>
  <c r="S280" i="9"/>
  <c r="N280" i="9"/>
  <c r="V281" i="9"/>
  <c r="Q281" i="9"/>
  <c r="T283" i="9"/>
  <c r="O283" i="9"/>
  <c r="R285" i="9"/>
  <c r="M285" i="9"/>
  <c r="U286" i="9"/>
  <c r="P286" i="9"/>
  <c r="S288" i="9"/>
  <c r="N288" i="9"/>
  <c r="V289" i="9"/>
  <c r="Q289" i="9"/>
  <c r="T291" i="9"/>
  <c r="O291" i="9"/>
  <c r="R293" i="9"/>
  <c r="M293" i="9"/>
  <c r="U294" i="9"/>
  <c r="P294" i="9"/>
  <c r="S296" i="9"/>
  <c r="N296" i="9"/>
  <c r="V297" i="9"/>
  <c r="Q297" i="9"/>
  <c r="T299" i="9"/>
  <c r="O299" i="9"/>
  <c r="R301" i="9"/>
  <c r="M301" i="9"/>
  <c r="U302" i="9"/>
  <c r="P302" i="9"/>
  <c r="S304" i="9"/>
  <c r="N304" i="9"/>
  <c r="V305" i="9"/>
  <c r="Q305" i="9"/>
  <c r="T307" i="9"/>
  <c r="O307" i="9"/>
  <c r="R309" i="9"/>
  <c r="M309" i="9"/>
  <c r="U310" i="9"/>
  <c r="P310" i="9"/>
  <c r="S312" i="9"/>
  <c r="N312" i="9"/>
  <c r="V313" i="9"/>
  <c r="Q313" i="9"/>
  <c r="T315" i="9"/>
  <c r="O315" i="9"/>
  <c r="R317" i="9"/>
  <c r="M317" i="9"/>
  <c r="U318" i="9"/>
  <c r="P318" i="9"/>
  <c r="S320" i="9"/>
  <c r="N320" i="9"/>
  <c r="V321" i="9"/>
  <c r="Q321" i="9"/>
  <c r="T323" i="9"/>
  <c r="O323" i="9"/>
  <c r="R325" i="9"/>
  <c r="M325" i="9"/>
  <c r="U326" i="9"/>
  <c r="P326" i="9"/>
  <c r="S328" i="9"/>
  <c r="N328" i="9"/>
  <c r="V329" i="9"/>
  <c r="Q329" i="9"/>
  <c r="T331" i="9"/>
  <c r="O331" i="9"/>
  <c r="R333" i="9"/>
  <c r="M333" i="9"/>
  <c r="U334" i="9"/>
  <c r="P334" i="9"/>
  <c r="S336" i="9"/>
  <c r="N336" i="9"/>
  <c r="V337" i="9"/>
  <c r="Q337" i="9"/>
  <c r="T339" i="9"/>
  <c r="O339" i="9"/>
  <c r="R341" i="9"/>
  <c r="M341" i="9"/>
  <c r="U342" i="9"/>
  <c r="P342" i="9"/>
  <c r="S344" i="9"/>
  <c r="N344" i="9"/>
  <c r="V345" i="9"/>
  <c r="Q345" i="9"/>
  <c r="T347" i="9"/>
  <c r="O347" i="9"/>
  <c r="R349" i="9"/>
  <c r="M349" i="9"/>
  <c r="U350" i="9"/>
  <c r="P350" i="9"/>
  <c r="S352" i="9"/>
  <c r="N352" i="9"/>
  <c r="V353" i="9"/>
  <c r="Q353" i="9"/>
  <c r="T355" i="9"/>
  <c r="O355" i="9"/>
  <c r="R357" i="9"/>
  <c r="M357" i="9"/>
  <c r="U358" i="9"/>
  <c r="P358" i="9"/>
  <c r="S360" i="9"/>
  <c r="N360" i="9"/>
  <c r="V361" i="9"/>
  <c r="Q361" i="9"/>
  <c r="T363" i="9"/>
  <c r="O363" i="9"/>
  <c r="R365" i="9"/>
  <c r="M365" i="9"/>
  <c r="U366" i="9"/>
  <c r="P366" i="9"/>
  <c r="S368" i="9"/>
  <c r="N368" i="9"/>
  <c r="V369" i="9"/>
  <c r="Q369" i="9"/>
  <c r="T371" i="9"/>
  <c r="O371" i="9"/>
  <c r="R373" i="9"/>
  <c r="M373" i="9"/>
  <c r="U374" i="9"/>
  <c r="P374" i="9"/>
  <c r="S376" i="9"/>
  <c r="N376" i="9"/>
  <c r="V377" i="9"/>
  <c r="Q377" i="9"/>
  <c r="T379" i="9"/>
  <c r="O379" i="9"/>
  <c r="R381" i="9"/>
  <c r="M381" i="9"/>
  <c r="U382" i="9"/>
  <c r="P382" i="9"/>
  <c r="S384" i="9"/>
  <c r="N384" i="9"/>
  <c r="V385" i="9"/>
  <c r="Q385" i="9"/>
  <c r="T387" i="9"/>
  <c r="O387" i="9"/>
  <c r="R389" i="9"/>
  <c r="M389" i="9"/>
  <c r="U390" i="9"/>
  <c r="P390" i="9"/>
  <c r="S392" i="9"/>
  <c r="N392" i="9"/>
  <c r="V393" i="9"/>
  <c r="Q393" i="9"/>
  <c r="T395" i="9"/>
  <c r="O395" i="9"/>
  <c r="R397" i="9"/>
  <c r="M397" i="9"/>
  <c r="U398" i="9"/>
  <c r="P398" i="9"/>
  <c r="S400" i="9"/>
  <c r="N400" i="9"/>
  <c r="V401" i="9"/>
  <c r="Q401" i="9"/>
  <c r="T403" i="9"/>
  <c r="O403" i="9"/>
  <c r="R405" i="9"/>
  <c r="M405" i="9"/>
  <c r="U406" i="9"/>
  <c r="P406" i="9"/>
  <c r="S408" i="9"/>
  <c r="N408" i="9"/>
  <c r="V409" i="9"/>
  <c r="Q409" i="9"/>
  <c r="T411" i="9"/>
  <c r="O411" i="9"/>
  <c r="R413" i="9"/>
  <c r="M413" i="9"/>
  <c r="U414" i="9"/>
  <c r="P414" i="9"/>
  <c r="S416" i="9"/>
  <c r="N416" i="9"/>
  <c r="V417" i="9"/>
  <c r="Q417" i="9"/>
  <c r="T419" i="9"/>
  <c r="O419" i="9"/>
  <c r="R421" i="9"/>
  <c r="M421" i="9"/>
  <c r="U422" i="9"/>
  <c r="S424" i="9"/>
  <c r="V425" i="9"/>
  <c r="T427" i="9"/>
  <c r="R429" i="9"/>
  <c r="U430" i="9"/>
  <c r="S432" i="9"/>
  <c r="V433" i="9"/>
  <c r="T435" i="9"/>
  <c r="R437" i="9"/>
  <c r="U438" i="9"/>
  <c r="S440" i="9"/>
  <c r="V441" i="9"/>
  <c r="T443" i="9"/>
  <c r="R445" i="9"/>
  <c r="U446" i="9"/>
  <c r="S448" i="9"/>
  <c r="V449" i="9"/>
  <c r="T451" i="9"/>
  <c r="R453" i="9"/>
  <c r="U454" i="9"/>
  <c r="S456" i="9"/>
  <c r="V457" i="9"/>
  <c r="T459" i="9"/>
  <c r="R461" i="9"/>
  <c r="U462" i="9"/>
  <c r="S464" i="9"/>
  <c r="V465" i="9"/>
  <c r="T467" i="9"/>
  <c r="N464" i="9"/>
  <c r="O451" i="9"/>
  <c r="P438" i="9"/>
  <c r="Q425" i="9"/>
  <c r="N410" i="9"/>
  <c r="N393" i="9"/>
  <c r="M376" i="9"/>
  <c r="O346" i="9"/>
  <c r="O246" i="9"/>
  <c r="U13" i="9"/>
  <c r="P13" i="9"/>
  <c r="R20" i="9"/>
  <c r="M20" i="9"/>
  <c r="U29" i="9"/>
  <c r="P29" i="9"/>
  <c r="V40" i="9"/>
  <c r="Q40" i="9"/>
  <c r="R52" i="9"/>
  <c r="M52" i="9"/>
  <c r="S63" i="9"/>
  <c r="N63" i="9"/>
  <c r="U69" i="9"/>
  <c r="P69" i="9"/>
  <c r="S79" i="9"/>
  <c r="N79" i="9"/>
  <c r="R92" i="9"/>
  <c r="M92" i="9"/>
  <c r="R108" i="9"/>
  <c r="M108" i="9"/>
  <c r="T122" i="9"/>
  <c r="O122" i="9"/>
  <c r="R140" i="9"/>
  <c r="M140" i="9"/>
  <c r="U157" i="9"/>
  <c r="P157" i="9"/>
  <c r="R172" i="9"/>
  <c r="M172" i="9"/>
  <c r="T186" i="9"/>
  <c r="O186" i="9"/>
  <c r="S199" i="9"/>
  <c r="N199" i="9"/>
  <c r="U213" i="9"/>
  <c r="P213" i="9"/>
  <c r="R228" i="9"/>
  <c r="M228" i="9"/>
  <c r="T234" i="9"/>
  <c r="O234" i="9"/>
  <c r="T242" i="9"/>
  <c r="O242" i="9"/>
  <c r="T250" i="9"/>
  <c r="O250" i="9"/>
  <c r="R260" i="9"/>
  <c r="M260" i="9"/>
  <c r="V272" i="9"/>
  <c r="Q272" i="9"/>
  <c r="R284" i="9"/>
  <c r="M284" i="9"/>
  <c r="T298" i="9"/>
  <c r="O298" i="9"/>
  <c r="S311" i="9"/>
  <c r="N311" i="9"/>
  <c r="V320" i="9"/>
  <c r="Q320" i="9"/>
  <c r="R332" i="9"/>
  <c r="M332" i="9"/>
  <c r="T338" i="9"/>
  <c r="O338" i="9"/>
  <c r="R348" i="9"/>
  <c r="M348" i="9"/>
  <c r="U357" i="9"/>
  <c r="P357" i="9"/>
  <c r="S367" i="9"/>
  <c r="N367" i="9"/>
  <c r="T378" i="9"/>
  <c r="O378" i="9"/>
  <c r="S391" i="9"/>
  <c r="N391" i="9"/>
  <c r="R404" i="9"/>
  <c r="M404" i="9"/>
  <c r="S423" i="9"/>
  <c r="N423" i="9"/>
  <c r="P446" i="9"/>
  <c r="T8" i="9"/>
  <c r="O8" i="9"/>
  <c r="R10" i="9"/>
  <c r="M10" i="9"/>
  <c r="U11" i="9"/>
  <c r="P11" i="9"/>
  <c r="S13" i="9"/>
  <c r="N13" i="9"/>
  <c r="V14" i="9"/>
  <c r="Q14" i="9"/>
  <c r="T16" i="9"/>
  <c r="O16" i="9"/>
  <c r="R18" i="9"/>
  <c r="M18" i="9"/>
  <c r="U19" i="9"/>
  <c r="P19" i="9"/>
  <c r="S21" i="9"/>
  <c r="N21" i="9"/>
  <c r="V22" i="9"/>
  <c r="Q22" i="9"/>
  <c r="T24" i="9"/>
  <c r="O24" i="9"/>
  <c r="R26" i="9"/>
  <c r="M26" i="9"/>
  <c r="U27" i="9"/>
  <c r="P27" i="9"/>
  <c r="S29" i="9"/>
  <c r="N29" i="9"/>
  <c r="V30" i="9"/>
  <c r="Q30" i="9"/>
  <c r="T32" i="9"/>
  <c r="O32" i="9"/>
  <c r="R34" i="9"/>
  <c r="M34" i="9"/>
  <c r="U35" i="9"/>
  <c r="P35" i="9"/>
  <c r="S37" i="9"/>
  <c r="N37" i="9"/>
  <c r="V38" i="9"/>
  <c r="Q38" i="9"/>
  <c r="T40" i="9"/>
  <c r="O40" i="9"/>
  <c r="R42" i="9"/>
  <c r="M42" i="9"/>
  <c r="U43" i="9"/>
  <c r="P43" i="9"/>
  <c r="S45" i="9"/>
  <c r="N45" i="9"/>
  <c r="V46" i="9"/>
  <c r="Q46" i="9"/>
  <c r="T48" i="9"/>
  <c r="O48" i="9"/>
  <c r="R50" i="9"/>
  <c r="M50" i="9"/>
  <c r="U51" i="9"/>
  <c r="P51" i="9"/>
  <c r="S53" i="9"/>
  <c r="N53" i="9"/>
  <c r="V54" i="9"/>
  <c r="Q54" i="9"/>
  <c r="T56" i="9"/>
  <c r="O56" i="9"/>
  <c r="R58" i="9"/>
  <c r="M58" i="9"/>
  <c r="U59" i="9"/>
  <c r="P59" i="9"/>
  <c r="S61" i="9"/>
  <c r="N61" i="9"/>
  <c r="V62" i="9"/>
  <c r="Q62" i="9"/>
  <c r="T64" i="9"/>
  <c r="O64" i="9"/>
  <c r="R66" i="9"/>
  <c r="M66" i="9"/>
  <c r="U67" i="9"/>
  <c r="P67" i="9"/>
  <c r="S69" i="9"/>
  <c r="N69" i="9"/>
  <c r="V70" i="9"/>
  <c r="Q70" i="9"/>
  <c r="T72" i="9"/>
  <c r="O72" i="9"/>
  <c r="R74" i="9"/>
  <c r="M74" i="9"/>
  <c r="U75" i="9"/>
  <c r="P75" i="9"/>
  <c r="S77" i="9"/>
  <c r="N77" i="9"/>
  <c r="V78" i="9"/>
  <c r="Q78" i="9"/>
  <c r="T80" i="9"/>
  <c r="O80" i="9"/>
  <c r="R82" i="9"/>
  <c r="M82" i="9"/>
  <c r="U83" i="9"/>
  <c r="P83" i="9"/>
  <c r="S85" i="9"/>
  <c r="N85" i="9"/>
  <c r="V86" i="9"/>
  <c r="Q86" i="9"/>
  <c r="T88" i="9"/>
  <c r="O88" i="9"/>
  <c r="R90" i="9"/>
  <c r="M90" i="9"/>
  <c r="U91" i="9"/>
  <c r="P91" i="9"/>
  <c r="S93" i="9"/>
  <c r="N93" i="9"/>
  <c r="V94" i="9"/>
  <c r="Q94" i="9"/>
  <c r="T96" i="9"/>
  <c r="O96" i="9"/>
  <c r="R98" i="9"/>
  <c r="M98" i="9"/>
  <c r="U99" i="9"/>
  <c r="P99" i="9"/>
  <c r="S101" i="9"/>
  <c r="N101" i="9"/>
  <c r="V102" i="9"/>
  <c r="Q102" i="9"/>
  <c r="T104" i="9"/>
  <c r="O104" i="9"/>
  <c r="R106" i="9"/>
  <c r="M106" i="9"/>
  <c r="U107" i="9"/>
  <c r="P107" i="9"/>
  <c r="S109" i="9"/>
  <c r="N109" i="9"/>
  <c r="V110" i="9"/>
  <c r="Q110" i="9"/>
  <c r="T112" i="9"/>
  <c r="O112" i="9"/>
  <c r="R114" i="9"/>
  <c r="M114" i="9"/>
  <c r="U115" i="9"/>
  <c r="P115" i="9"/>
  <c r="S117" i="9"/>
  <c r="N117" i="9"/>
  <c r="V118" i="9"/>
  <c r="Q118" i="9"/>
  <c r="T120" i="9"/>
  <c r="O120" i="9"/>
  <c r="R122" i="9"/>
  <c r="M122" i="9"/>
  <c r="U123" i="9"/>
  <c r="P123" i="9"/>
  <c r="S125" i="9"/>
  <c r="N125" i="9"/>
  <c r="V126" i="9"/>
  <c r="Q126" i="9"/>
  <c r="T128" i="9"/>
  <c r="O128" i="9"/>
  <c r="R130" i="9"/>
  <c r="M130" i="9"/>
  <c r="U131" i="9"/>
  <c r="P131" i="9"/>
  <c r="S133" i="9"/>
  <c r="N133" i="9"/>
  <c r="V134" i="9"/>
  <c r="Q134" i="9"/>
  <c r="T136" i="9"/>
  <c r="O136" i="9"/>
  <c r="R138" i="9"/>
  <c r="M138" i="9"/>
  <c r="U139" i="9"/>
  <c r="P139" i="9"/>
  <c r="S141" i="9"/>
  <c r="N141" i="9"/>
  <c r="V142" i="9"/>
  <c r="Q142" i="9"/>
  <c r="T144" i="9"/>
  <c r="O144" i="9"/>
  <c r="R146" i="9"/>
  <c r="M146" i="9"/>
  <c r="U147" i="9"/>
  <c r="P147" i="9"/>
  <c r="S149" i="9"/>
  <c r="N149" i="9"/>
  <c r="V150" i="9"/>
  <c r="Q150" i="9"/>
  <c r="T152" i="9"/>
  <c r="O152" i="9"/>
  <c r="R154" i="9"/>
  <c r="M154" i="9"/>
  <c r="U155" i="9"/>
  <c r="P155" i="9"/>
  <c r="S157" i="9"/>
  <c r="N157" i="9"/>
  <c r="V158" i="9"/>
  <c r="Q158" i="9"/>
  <c r="T160" i="9"/>
  <c r="O160" i="9"/>
  <c r="R162" i="9"/>
  <c r="M162" i="9"/>
  <c r="U163" i="9"/>
  <c r="P163" i="9"/>
  <c r="S165" i="9"/>
  <c r="N165" i="9"/>
  <c r="V166" i="9"/>
  <c r="Q166" i="9"/>
  <c r="T168" i="9"/>
  <c r="O168" i="9"/>
  <c r="R170" i="9"/>
  <c r="M170" i="9"/>
  <c r="U171" i="9"/>
  <c r="P171" i="9"/>
  <c r="S173" i="9"/>
  <c r="N173" i="9"/>
  <c r="V174" i="9"/>
  <c r="Q174" i="9"/>
  <c r="T176" i="9"/>
  <c r="O176" i="9"/>
  <c r="R178" i="9"/>
  <c r="M178" i="9"/>
  <c r="U179" i="9"/>
  <c r="P179" i="9"/>
  <c r="S181" i="9"/>
  <c r="N181" i="9"/>
  <c r="V182" i="9"/>
  <c r="Q182" i="9"/>
  <c r="T184" i="9"/>
  <c r="O184" i="9"/>
  <c r="R186" i="9"/>
  <c r="M186" i="9"/>
  <c r="U187" i="9"/>
  <c r="P187" i="9"/>
  <c r="S189" i="9"/>
  <c r="N189" i="9"/>
  <c r="V190" i="9"/>
  <c r="Q190" i="9"/>
  <c r="T192" i="9"/>
  <c r="O192" i="9"/>
  <c r="R194" i="9"/>
  <c r="M194" i="9"/>
  <c r="U195" i="9"/>
  <c r="P195" i="9"/>
  <c r="S197" i="9"/>
  <c r="N197" i="9"/>
  <c r="V198" i="9"/>
  <c r="Q198" i="9"/>
  <c r="T200" i="9"/>
  <c r="O200" i="9"/>
  <c r="R202" i="9"/>
  <c r="M202" i="9"/>
  <c r="U203" i="9"/>
  <c r="P203" i="9"/>
  <c r="S205" i="9"/>
  <c r="N205" i="9"/>
  <c r="V206" i="9"/>
  <c r="Q206" i="9"/>
  <c r="T208" i="9"/>
  <c r="O208" i="9"/>
  <c r="R210" i="9"/>
  <c r="M210" i="9"/>
  <c r="U211" i="9"/>
  <c r="P211" i="9"/>
  <c r="S213" i="9"/>
  <c r="N213" i="9"/>
  <c r="V214" i="9"/>
  <c r="Q214" i="9"/>
  <c r="T216" i="9"/>
  <c r="O216" i="9"/>
  <c r="R218" i="9"/>
  <c r="M218" i="9"/>
  <c r="U219" i="9"/>
  <c r="P219" i="9"/>
  <c r="S221" i="9"/>
  <c r="N221" i="9"/>
  <c r="V222" i="9"/>
  <c r="Q222" i="9"/>
  <c r="T224" i="9"/>
  <c r="O224" i="9"/>
  <c r="R226" i="9"/>
  <c r="M226" i="9"/>
  <c r="U227" i="9"/>
  <c r="P227" i="9"/>
  <c r="S229" i="9"/>
  <c r="N229" i="9"/>
  <c r="V230" i="9"/>
  <c r="Q230" i="9"/>
  <c r="T232" i="9"/>
  <c r="O232" i="9"/>
  <c r="R234" i="9"/>
  <c r="M234" i="9"/>
  <c r="U235" i="9"/>
  <c r="P235" i="9"/>
  <c r="S237" i="9"/>
  <c r="N237" i="9"/>
  <c r="V238" i="9"/>
  <c r="Q238" i="9"/>
  <c r="T240" i="9"/>
  <c r="O240" i="9"/>
  <c r="R242" i="9"/>
  <c r="M242" i="9"/>
  <c r="U243" i="9"/>
  <c r="P243" i="9"/>
  <c r="S245" i="9"/>
  <c r="N245" i="9"/>
  <c r="V246" i="9"/>
  <c r="Q246" i="9"/>
  <c r="T248" i="9"/>
  <c r="O248" i="9"/>
  <c r="R250" i="9"/>
  <c r="M250" i="9"/>
  <c r="U251" i="9"/>
  <c r="P251" i="9"/>
  <c r="S253" i="9"/>
  <c r="N253" i="9"/>
  <c r="V254" i="9"/>
  <c r="Q254" i="9"/>
  <c r="T256" i="9"/>
  <c r="O256" i="9"/>
  <c r="R258" i="9"/>
  <c r="M258" i="9"/>
  <c r="U259" i="9"/>
  <c r="P259" i="9"/>
  <c r="S261" i="9"/>
  <c r="N261" i="9"/>
  <c r="V262" i="9"/>
  <c r="Q262" i="9"/>
  <c r="T264" i="9"/>
  <c r="O264" i="9"/>
  <c r="R266" i="9"/>
  <c r="M266" i="9"/>
  <c r="U267" i="9"/>
  <c r="P267" i="9"/>
  <c r="S269" i="9"/>
  <c r="N269" i="9"/>
  <c r="V270" i="9"/>
  <c r="Q270" i="9"/>
  <c r="T272" i="9"/>
  <c r="O272" i="9"/>
  <c r="R274" i="9"/>
  <c r="M274" i="9"/>
  <c r="U275" i="9"/>
  <c r="P275" i="9"/>
  <c r="S277" i="9"/>
  <c r="N277" i="9"/>
  <c r="V278" i="9"/>
  <c r="Q278" i="9"/>
  <c r="T280" i="9"/>
  <c r="O280" i="9"/>
  <c r="R282" i="9"/>
  <c r="M282" i="9"/>
  <c r="U283" i="9"/>
  <c r="P283" i="9"/>
  <c r="S285" i="9"/>
  <c r="N285" i="9"/>
  <c r="V286" i="9"/>
  <c r="Q286" i="9"/>
  <c r="T288" i="9"/>
  <c r="O288" i="9"/>
  <c r="R290" i="9"/>
  <c r="M290" i="9"/>
  <c r="U291" i="9"/>
  <c r="P291" i="9"/>
  <c r="S293" i="9"/>
  <c r="N293" i="9"/>
  <c r="V294" i="9"/>
  <c r="Q294" i="9"/>
  <c r="T296" i="9"/>
  <c r="O296" i="9"/>
  <c r="R298" i="9"/>
  <c r="M298" i="9"/>
  <c r="U299" i="9"/>
  <c r="P299" i="9"/>
  <c r="S301" i="9"/>
  <c r="N301" i="9"/>
  <c r="V302" i="9"/>
  <c r="Q302" i="9"/>
  <c r="T304" i="9"/>
  <c r="O304" i="9"/>
  <c r="R306" i="9"/>
  <c r="M306" i="9"/>
  <c r="U307" i="9"/>
  <c r="P307" i="9"/>
  <c r="S309" i="9"/>
  <c r="N309" i="9"/>
  <c r="V310" i="9"/>
  <c r="Q310" i="9"/>
  <c r="T312" i="9"/>
  <c r="O312" i="9"/>
  <c r="R314" i="9"/>
  <c r="M314" i="9"/>
  <c r="U315" i="9"/>
  <c r="P315" i="9"/>
  <c r="S317" i="9"/>
  <c r="N317" i="9"/>
  <c r="V318" i="9"/>
  <c r="Q318" i="9"/>
  <c r="T320" i="9"/>
  <c r="O320" i="9"/>
  <c r="R322" i="9"/>
  <c r="M322" i="9"/>
  <c r="U323" i="9"/>
  <c r="P323" i="9"/>
  <c r="S325" i="9"/>
  <c r="N325" i="9"/>
  <c r="V326" i="9"/>
  <c r="Q326" i="9"/>
  <c r="T328" i="9"/>
  <c r="O328" i="9"/>
  <c r="R330" i="9"/>
  <c r="M330" i="9"/>
  <c r="U331" i="9"/>
  <c r="P331" i="9"/>
  <c r="S333" i="9"/>
  <c r="N333" i="9"/>
  <c r="V334" i="9"/>
  <c r="Q334" i="9"/>
  <c r="T336" i="9"/>
  <c r="O336" i="9"/>
  <c r="R338" i="9"/>
  <c r="M338" i="9"/>
  <c r="U339" i="9"/>
  <c r="P339" i="9"/>
  <c r="S341" i="9"/>
  <c r="N341" i="9"/>
  <c r="V342" i="9"/>
  <c r="Q342" i="9"/>
  <c r="T344" i="9"/>
  <c r="O344" i="9"/>
  <c r="R346" i="9"/>
  <c r="M346" i="9"/>
  <c r="U347" i="9"/>
  <c r="P347" i="9"/>
  <c r="S349" i="9"/>
  <c r="N349" i="9"/>
  <c r="V350" i="9"/>
  <c r="Q350" i="9"/>
  <c r="T352" i="9"/>
  <c r="O352" i="9"/>
  <c r="R354" i="9"/>
  <c r="M354" i="9"/>
  <c r="U355" i="9"/>
  <c r="P355" i="9"/>
  <c r="S357" i="9"/>
  <c r="N357" i="9"/>
  <c r="V358" i="9"/>
  <c r="Q358" i="9"/>
  <c r="T360" i="9"/>
  <c r="O360" i="9"/>
  <c r="R362" i="9"/>
  <c r="M362" i="9"/>
  <c r="U363" i="9"/>
  <c r="P363" i="9"/>
  <c r="S365" i="9"/>
  <c r="N365" i="9"/>
  <c r="V366" i="9"/>
  <c r="Q366" i="9"/>
  <c r="T368" i="9"/>
  <c r="O368" i="9"/>
  <c r="R370" i="9"/>
  <c r="M370" i="9"/>
  <c r="U371" i="9"/>
  <c r="P371" i="9"/>
  <c r="S373" i="9"/>
  <c r="N373" i="9"/>
  <c r="V374" i="9"/>
  <c r="Q374" i="9"/>
  <c r="T376" i="9"/>
  <c r="O376" i="9"/>
  <c r="R378" i="9"/>
  <c r="M378" i="9"/>
  <c r="U379" i="9"/>
  <c r="P379" i="9"/>
  <c r="S381" i="9"/>
  <c r="N381" i="9"/>
  <c r="V382" i="9"/>
  <c r="Q382" i="9"/>
  <c r="T384" i="9"/>
  <c r="O384" i="9"/>
  <c r="R386" i="9"/>
  <c r="M386" i="9"/>
  <c r="U387" i="9"/>
  <c r="P387" i="9"/>
  <c r="S389" i="9"/>
  <c r="N389" i="9"/>
  <c r="V390" i="9"/>
  <c r="Q390" i="9"/>
  <c r="T392" i="9"/>
  <c r="O392" i="9"/>
  <c r="R394" i="9"/>
  <c r="M394" i="9"/>
  <c r="U395" i="9"/>
  <c r="P395" i="9"/>
  <c r="S397" i="9"/>
  <c r="N397" i="9"/>
  <c r="V398" i="9"/>
  <c r="Q398" i="9"/>
  <c r="T400" i="9"/>
  <c r="O400" i="9"/>
  <c r="R402" i="9"/>
  <c r="M402" i="9"/>
  <c r="U403" i="9"/>
  <c r="P403" i="9"/>
  <c r="S405" i="9"/>
  <c r="N405" i="9"/>
  <c r="V406" i="9"/>
  <c r="Q406" i="9"/>
  <c r="T408" i="9"/>
  <c r="O408" i="9"/>
  <c r="R410" i="9"/>
  <c r="M410" i="9"/>
  <c r="U411" i="9"/>
  <c r="P411" i="9"/>
  <c r="S413" i="9"/>
  <c r="N413" i="9"/>
  <c r="V414" i="9"/>
  <c r="Q414" i="9"/>
  <c r="T416" i="9"/>
  <c r="O416" i="9"/>
  <c r="R418" i="9"/>
  <c r="M418" i="9"/>
  <c r="U419" i="9"/>
  <c r="P419" i="9"/>
  <c r="S421" i="9"/>
  <c r="N421" i="9"/>
  <c r="V422" i="9"/>
  <c r="Q422" i="9"/>
  <c r="T424" i="9"/>
  <c r="O424" i="9"/>
  <c r="R426" i="9"/>
  <c r="M426" i="9"/>
  <c r="U427" i="9"/>
  <c r="P427" i="9"/>
  <c r="S429" i="9"/>
  <c r="N429" i="9"/>
  <c r="V430" i="9"/>
  <c r="Q430" i="9"/>
  <c r="T432" i="9"/>
  <c r="O432" i="9"/>
  <c r="R434" i="9"/>
  <c r="M434" i="9"/>
  <c r="U435" i="9"/>
  <c r="P435" i="9"/>
  <c r="S437" i="9"/>
  <c r="N437" i="9"/>
  <c r="V438" i="9"/>
  <c r="Q438" i="9"/>
  <c r="T440" i="9"/>
  <c r="O440" i="9"/>
  <c r="R442" i="9"/>
  <c r="M442" i="9"/>
  <c r="U443" i="9"/>
  <c r="P443" i="9"/>
  <c r="S445" i="9"/>
  <c r="N445" i="9"/>
  <c r="V446" i="9"/>
  <c r="Q446" i="9"/>
  <c r="T448" i="9"/>
  <c r="O448" i="9"/>
  <c r="R450" i="9"/>
  <c r="M450" i="9"/>
  <c r="U451" i="9"/>
  <c r="P451" i="9"/>
  <c r="S453" i="9"/>
  <c r="N453" i="9"/>
  <c r="V454" i="9"/>
  <c r="Q454" i="9"/>
  <c r="T456" i="9"/>
  <c r="O456" i="9"/>
  <c r="R458" i="9"/>
  <c r="M458" i="9"/>
  <c r="U459" i="9"/>
  <c r="P459" i="9"/>
  <c r="S461" i="9"/>
  <c r="N461" i="9"/>
  <c r="V462" i="9"/>
  <c r="Q462" i="9"/>
  <c r="T464" i="9"/>
  <c r="O464" i="9"/>
  <c r="R466" i="9"/>
  <c r="M466" i="9"/>
  <c r="U467" i="9"/>
  <c r="P467" i="9"/>
  <c r="S469" i="9"/>
  <c r="N469" i="9"/>
  <c r="V470" i="9"/>
  <c r="Q470" i="9"/>
  <c r="T472" i="9"/>
  <c r="O472" i="9"/>
  <c r="R474" i="9"/>
  <c r="M474" i="9"/>
  <c r="U475" i="9"/>
  <c r="P475" i="9"/>
  <c r="S477" i="9"/>
  <c r="N477" i="9"/>
  <c r="V478" i="9"/>
  <c r="Q478" i="9"/>
  <c r="T480" i="9"/>
  <c r="O480" i="9"/>
  <c r="R482" i="9"/>
  <c r="M482" i="9"/>
  <c r="U483" i="9"/>
  <c r="P483" i="9"/>
  <c r="S485" i="9"/>
  <c r="N485" i="9"/>
  <c r="V486" i="9"/>
  <c r="Q486" i="9"/>
  <c r="T488" i="9"/>
  <c r="O488" i="9"/>
  <c r="R490" i="9"/>
  <c r="M490" i="9"/>
  <c r="U491" i="9"/>
  <c r="P491" i="9"/>
  <c r="S493" i="9"/>
  <c r="N493" i="9"/>
  <c r="V494" i="9"/>
  <c r="Q494" i="9"/>
  <c r="T496" i="9"/>
  <c r="O496" i="9"/>
  <c r="R498" i="9"/>
  <c r="M498" i="9"/>
  <c r="P499" i="9"/>
  <c r="U499" i="9"/>
  <c r="S501" i="9"/>
  <c r="W501" i="9" s="1"/>
  <c r="N501" i="9"/>
  <c r="V502" i="9"/>
  <c r="Q502" i="9"/>
  <c r="T504" i="9"/>
  <c r="O504" i="9"/>
  <c r="R506" i="9"/>
  <c r="M506" i="9"/>
  <c r="U507" i="9"/>
  <c r="P507" i="9"/>
  <c r="P508" i="9"/>
  <c r="S509" i="9"/>
  <c r="N509" i="9"/>
  <c r="N510" i="9"/>
  <c r="V510" i="9"/>
  <c r="Q510" i="9"/>
  <c r="P462" i="9"/>
  <c r="Q449" i="9"/>
  <c r="M437" i="9"/>
  <c r="N424" i="9"/>
  <c r="M336" i="9"/>
  <c r="N230" i="9"/>
  <c r="V16" i="9"/>
  <c r="Q16" i="9"/>
  <c r="T26" i="9"/>
  <c r="O26" i="9"/>
  <c r="R36" i="9"/>
  <c r="M36" i="9"/>
  <c r="U45" i="9"/>
  <c r="P45" i="9"/>
  <c r="V56" i="9"/>
  <c r="Q56" i="9"/>
  <c r="R68" i="9"/>
  <c r="M68" i="9"/>
  <c r="T82" i="9"/>
  <c r="O82" i="9"/>
  <c r="V96" i="9"/>
  <c r="Q96" i="9"/>
  <c r="V112" i="9"/>
  <c r="Q112" i="9"/>
  <c r="R132" i="9"/>
  <c r="M132" i="9"/>
  <c r="T146" i="9"/>
  <c r="O146" i="9"/>
  <c r="T162" i="9"/>
  <c r="O162" i="9"/>
  <c r="V176" i="9"/>
  <c r="Q176" i="9"/>
  <c r="S191" i="9"/>
  <c r="N191" i="9"/>
  <c r="U205" i="9"/>
  <c r="P205" i="9"/>
  <c r="U221" i="9"/>
  <c r="P221" i="9"/>
  <c r="S239" i="9"/>
  <c r="N239" i="9"/>
  <c r="R252" i="9"/>
  <c r="M252" i="9"/>
  <c r="U261" i="9"/>
  <c r="P261" i="9"/>
  <c r="S271" i="9"/>
  <c r="N271" i="9"/>
  <c r="S279" i="9"/>
  <c r="N279" i="9"/>
  <c r="T290" i="9"/>
  <c r="O290" i="9"/>
  <c r="R300" i="9"/>
  <c r="M300" i="9"/>
  <c r="U309" i="9"/>
  <c r="P309" i="9"/>
  <c r="U317" i="9"/>
  <c r="P317" i="9"/>
  <c r="V328" i="9"/>
  <c r="Q328" i="9"/>
  <c r="U341" i="9"/>
  <c r="P341" i="9"/>
  <c r="V352" i="9"/>
  <c r="Q352" i="9"/>
  <c r="V360" i="9"/>
  <c r="Q360" i="9"/>
  <c r="V368" i="9"/>
  <c r="Q368" i="9"/>
  <c r="R380" i="9"/>
  <c r="M380" i="9"/>
  <c r="T386" i="9"/>
  <c r="O386" i="9"/>
  <c r="T394" i="9"/>
  <c r="O394" i="9"/>
  <c r="S399" i="9"/>
  <c r="N399" i="9"/>
  <c r="U405" i="9"/>
  <c r="P405" i="9"/>
  <c r="R412" i="9"/>
  <c r="M412" i="9"/>
  <c r="T418" i="9"/>
  <c r="O418" i="9"/>
  <c r="T426" i="9"/>
  <c r="O426" i="9"/>
  <c r="T434" i="9"/>
  <c r="O434" i="9"/>
  <c r="V440" i="9"/>
  <c r="Q440" i="9"/>
  <c r="S447" i="9"/>
  <c r="N447" i="9"/>
  <c r="U453" i="9"/>
  <c r="P453" i="9"/>
  <c r="T458" i="9"/>
  <c r="O458" i="9"/>
  <c r="V464" i="9"/>
  <c r="Q464" i="9"/>
  <c r="O459" i="9"/>
  <c r="N183" i="9"/>
  <c r="R7" i="9"/>
  <c r="M7" i="9"/>
  <c r="U8" i="9"/>
  <c r="P8" i="9"/>
  <c r="S10" i="9"/>
  <c r="N10" i="9"/>
  <c r="V11" i="9"/>
  <c r="Q11" i="9"/>
  <c r="T13" i="9"/>
  <c r="O13" i="9"/>
  <c r="R15" i="9"/>
  <c r="W15" i="9" s="1"/>
  <c r="M15" i="9"/>
  <c r="U16" i="9"/>
  <c r="P16" i="9"/>
  <c r="S18" i="9"/>
  <c r="N18" i="9"/>
  <c r="V19" i="9"/>
  <c r="Q19" i="9"/>
  <c r="T21" i="9"/>
  <c r="O21" i="9"/>
  <c r="R23" i="9"/>
  <c r="M23" i="9"/>
  <c r="U24" i="9"/>
  <c r="P24" i="9"/>
  <c r="S26" i="9"/>
  <c r="N26" i="9"/>
  <c r="V27" i="9"/>
  <c r="Q27" i="9"/>
  <c r="T29" i="9"/>
  <c r="O29" i="9"/>
  <c r="R31" i="9"/>
  <c r="M31" i="9"/>
  <c r="U32" i="9"/>
  <c r="P32" i="9"/>
  <c r="S34" i="9"/>
  <c r="N34" i="9"/>
  <c r="V35" i="9"/>
  <c r="Q35" i="9"/>
  <c r="T37" i="9"/>
  <c r="O37" i="9"/>
  <c r="R39" i="9"/>
  <c r="M39" i="9"/>
  <c r="U40" i="9"/>
  <c r="P40" i="9"/>
  <c r="S42" i="9"/>
  <c r="N42" i="9"/>
  <c r="V43" i="9"/>
  <c r="Q43" i="9"/>
  <c r="T45" i="9"/>
  <c r="O45" i="9"/>
  <c r="R47" i="9"/>
  <c r="M47" i="9"/>
  <c r="U48" i="9"/>
  <c r="P48" i="9"/>
  <c r="S50" i="9"/>
  <c r="N50" i="9"/>
  <c r="V51" i="9"/>
  <c r="Q51" i="9"/>
  <c r="T53" i="9"/>
  <c r="O53" i="9"/>
  <c r="R55" i="9"/>
  <c r="M55" i="9"/>
  <c r="U56" i="9"/>
  <c r="P56" i="9"/>
  <c r="S58" i="9"/>
  <c r="N58" i="9"/>
  <c r="V59" i="9"/>
  <c r="Q59" i="9"/>
  <c r="T61" i="9"/>
  <c r="O61" i="9"/>
  <c r="R63" i="9"/>
  <c r="M63" i="9"/>
  <c r="U64" i="9"/>
  <c r="P64" i="9"/>
  <c r="S66" i="9"/>
  <c r="N66" i="9"/>
  <c r="V67" i="9"/>
  <c r="Q67" i="9"/>
  <c r="T69" i="9"/>
  <c r="O69" i="9"/>
  <c r="R71" i="9"/>
  <c r="M71" i="9"/>
  <c r="U72" i="9"/>
  <c r="P72" i="9"/>
  <c r="S74" i="9"/>
  <c r="N74" i="9"/>
  <c r="V75" i="9"/>
  <c r="Q75" i="9"/>
  <c r="T77" i="9"/>
  <c r="O77" i="9"/>
  <c r="R79" i="9"/>
  <c r="W79" i="9" s="1"/>
  <c r="M79" i="9"/>
  <c r="U80" i="9"/>
  <c r="P80" i="9"/>
  <c r="S82" i="9"/>
  <c r="N82" i="9"/>
  <c r="V83" i="9"/>
  <c r="Q83" i="9"/>
  <c r="T85" i="9"/>
  <c r="O85" i="9"/>
  <c r="R87" i="9"/>
  <c r="M87" i="9"/>
  <c r="U88" i="9"/>
  <c r="P88" i="9"/>
  <c r="S90" i="9"/>
  <c r="N90" i="9"/>
  <c r="V91" i="9"/>
  <c r="Q91" i="9"/>
  <c r="T93" i="9"/>
  <c r="O93" i="9"/>
  <c r="R95" i="9"/>
  <c r="M95" i="9"/>
  <c r="U96" i="9"/>
  <c r="P96" i="9"/>
  <c r="S98" i="9"/>
  <c r="N98" i="9"/>
  <c r="V99" i="9"/>
  <c r="Q99" i="9"/>
  <c r="T101" i="9"/>
  <c r="O101" i="9"/>
  <c r="R103" i="9"/>
  <c r="M103" i="9"/>
  <c r="U104" i="9"/>
  <c r="P104" i="9"/>
  <c r="S106" i="9"/>
  <c r="N106" i="9"/>
  <c r="V107" i="9"/>
  <c r="Q107" i="9"/>
  <c r="T109" i="9"/>
  <c r="O109" i="9"/>
  <c r="R111" i="9"/>
  <c r="W111" i="9" s="1"/>
  <c r="M111" i="9"/>
  <c r="U112" i="9"/>
  <c r="P112" i="9"/>
  <c r="S114" i="9"/>
  <c r="N114" i="9"/>
  <c r="V115" i="9"/>
  <c r="Q115" i="9"/>
  <c r="T117" i="9"/>
  <c r="O117" i="9"/>
  <c r="R119" i="9"/>
  <c r="M119" i="9"/>
  <c r="U120" i="9"/>
  <c r="P120" i="9"/>
  <c r="S122" i="9"/>
  <c r="N122" i="9"/>
  <c r="V123" i="9"/>
  <c r="Q123" i="9"/>
  <c r="T125" i="9"/>
  <c r="O125" i="9"/>
  <c r="R127" i="9"/>
  <c r="M127" i="9"/>
  <c r="U128" i="9"/>
  <c r="P128" i="9"/>
  <c r="S130" i="9"/>
  <c r="N130" i="9"/>
  <c r="V131" i="9"/>
  <c r="Q131" i="9"/>
  <c r="T133" i="9"/>
  <c r="O133" i="9"/>
  <c r="R135" i="9"/>
  <c r="M135" i="9"/>
  <c r="U136" i="9"/>
  <c r="P136" i="9"/>
  <c r="S138" i="9"/>
  <c r="N138" i="9"/>
  <c r="V139" i="9"/>
  <c r="Q139" i="9"/>
  <c r="T141" i="9"/>
  <c r="O141" i="9"/>
  <c r="R143" i="9"/>
  <c r="M143" i="9"/>
  <c r="U144" i="9"/>
  <c r="P144" i="9"/>
  <c r="S146" i="9"/>
  <c r="N146" i="9"/>
  <c r="V147" i="9"/>
  <c r="Q147" i="9"/>
  <c r="T149" i="9"/>
  <c r="O149" i="9"/>
  <c r="R151" i="9"/>
  <c r="M151" i="9"/>
  <c r="U152" i="9"/>
  <c r="P152" i="9"/>
  <c r="S154" i="9"/>
  <c r="N154" i="9"/>
  <c r="V155" i="9"/>
  <c r="Q155" i="9"/>
  <c r="T157" i="9"/>
  <c r="O157" i="9"/>
  <c r="R159" i="9"/>
  <c r="M159" i="9"/>
  <c r="U160" i="9"/>
  <c r="P160" i="9"/>
  <c r="S162" i="9"/>
  <c r="N162" i="9"/>
  <c r="V163" i="9"/>
  <c r="Q163" i="9"/>
  <c r="T165" i="9"/>
  <c r="O165" i="9"/>
  <c r="R167" i="9"/>
  <c r="M167" i="9"/>
  <c r="U168" i="9"/>
  <c r="P168" i="9"/>
  <c r="S170" i="9"/>
  <c r="N170" i="9"/>
  <c r="V171" i="9"/>
  <c r="Q171" i="9"/>
  <c r="T173" i="9"/>
  <c r="O173" i="9"/>
  <c r="R175" i="9"/>
  <c r="M175" i="9"/>
  <c r="U176" i="9"/>
  <c r="P176" i="9"/>
  <c r="S178" i="9"/>
  <c r="N178" i="9"/>
  <c r="V179" i="9"/>
  <c r="Q179" i="9"/>
  <c r="T181" i="9"/>
  <c r="O181" i="9"/>
  <c r="R183" i="9"/>
  <c r="M183" i="9"/>
  <c r="U184" i="9"/>
  <c r="P184" i="9"/>
  <c r="S186" i="9"/>
  <c r="N186" i="9"/>
  <c r="V187" i="9"/>
  <c r="Q187" i="9"/>
  <c r="T189" i="9"/>
  <c r="O189" i="9"/>
  <c r="R191" i="9"/>
  <c r="M191" i="9"/>
  <c r="U192" i="9"/>
  <c r="P192" i="9"/>
  <c r="S194" i="9"/>
  <c r="N194" i="9"/>
  <c r="V195" i="9"/>
  <c r="Q195" i="9"/>
  <c r="T197" i="9"/>
  <c r="O197" i="9"/>
  <c r="R199" i="9"/>
  <c r="M199" i="9"/>
  <c r="U200" i="9"/>
  <c r="P200" i="9"/>
  <c r="S202" i="9"/>
  <c r="N202" i="9"/>
  <c r="V203" i="9"/>
  <c r="Q203" i="9"/>
  <c r="T205" i="9"/>
  <c r="O205" i="9"/>
  <c r="R207" i="9"/>
  <c r="W207" i="9" s="1"/>
  <c r="M207" i="9"/>
  <c r="U208" i="9"/>
  <c r="P208" i="9"/>
  <c r="S210" i="9"/>
  <c r="N210" i="9"/>
  <c r="V211" i="9"/>
  <c r="Q211" i="9"/>
  <c r="T213" i="9"/>
  <c r="O213" i="9"/>
  <c r="R215" i="9"/>
  <c r="M215" i="9"/>
  <c r="U216" i="9"/>
  <c r="P216" i="9"/>
  <c r="S218" i="9"/>
  <c r="N218" i="9"/>
  <c r="V219" i="9"/>
  <c r="Q219" i="9"/>
  <c r="T221" i="9"/>
  <c r="O221" i="9"/>
  <c r="R223" i="9"/>
  <c r="M223" i="9"/>
  <c r="U224" i="9"/>
  <c r="P224" i="9"/>
  <c r="S226" i="9"/>
  <c r="N226" i="9"/>
  <c r="V227" i="9"/>
  <c r="Q227" i="9"/>
  <c r="T229" i="9"/>
  <c r="O229" i="9"/>
  <c r="R231" i="9"/>
  <c r="M231" i="9"/>
  <c r="U232" i="9"/>
  <c r="P232" i="9"/>
  <c r="S234" i="9"/>
  <c r="N234" i="9"/>
  <c r="V235" i="9"/>
  <c r="Q235" i="9"/>
  <c r="T237" i="9"/>
  <c r="O237" i="9"/>
  <c r="R239" i="9"/>
  <c r="M239" i="9"/>
  <c r="U240" i="9"/>
  <c r="P240" i="9"/>
  <c r="S242" i="9"/>
  <c r="N242" i="9"/>
  <c r="V243" i="9"/>
  <c r="Q243" i="9"/>
  <c r="T245" i="9"/>
  <c r="O245" i="9"/>
  <c r="R247" i="9"/>
  <c r="M247" i="9"/>
  <c r="U248" i="9"/>
  <c r="P248" i="9"/>
  <c r="S250" i="9"/>
  <c r="N250" i="9"/>
  <c r="V251" i="9"/>
  <c r="Q251" i="9"/>
  <c r="T253" i="9"/>
  <c r="O253" i="9"/>
  <c r="R255" i="9"/>
  <c r="M255" i="9"/>
  <c r="U256" i="9"/>
  <c r="P256" i="9"/>
  <c r="S258" i="9"/>
  <c r="N258" i="9"/>
  <c r="V259" i="9"/>
  <c r="Q259" i="9"/>
  <c r="T261" i="9"/>
  <c r="O261" i="9"/>
  <c r="R263" i="9"/>
  <c r="M263" i="9"/>
  <c r="U264" i="9"/>
  <c r="P264" i="9"/>
  <c r="S266" i="9"/>
  <c r="N266" i="9"/>
  <c r="V267" i="9"/>
  <c r="Q267" i="9"/>
  <c r="T269" i="9"/>
  <c r="O269" i="9"/>
  <c r="R271" i="9"/>
  <c r="M271" i="9"/>
  <c r="U272" i="9"/>
  <c r="P272" i="9"/>
  <c r="S274" i="9"/>
  <c r="N274" i="9"/>
  <c r="V275" i="9"/>
  <c r="Q275" i="9"/>
  <c r="T277" i="9"/>
  <c r="O277" i="9"/>
  <c r="R279" i="9"/>
  <c r="M279" i="9"/>
  <c r="U280" i="9"/>
  <c r="P280" i="9"/>
  <c r="S282" i="9"/>
  <c r="N282" i="9"/>
  <c r="V283" i="9"/>
  <c r="Q283" i="9"/>
  <c r="T285" i="9"/>
  <c r="O285" i="9"/>
  <c r="R287" i="9"/>
  <c r="M287" i="9"/>
  <c r="U288" i="9"/>
  <c r="P288" i="9"/>
  <c r="S290" i="9"/>
  <c r="N290" i="9"/>
  <c r="V291" i="9"/>
  <c r="Q291" i="9"/>
  <c r="T293" i="9"/>
  <c r="O293" i="9"/>
  <c r="R295" i="9"/>
  <c r="M295" i="9"/>
  <c r="U296" i="9"/>
  <c r="P296" i="9"/>
  <c r="S298" i="9"/>
  <c r="N298" i="9"/>
  <c r="V299" i="9"/>
  <c r="Q299" i="9"/>
  <c r="T301" i="9"/>
  <c r="O301" i="9"/>
  <c r="R303" i="9"/>
  <c r="M303" i="9"/>
  <c r="U304" i="9"/>
  <c r="P304" i="9"/>
  <c r="S306" i="9"/>
  <c r="N306" i="9"/>
  <c r="V307" i="9"/>
  <c r="Q307" i="9"/>
  <c r="T309" i="9"/>
  <c r="O309" i="9"/>
  <c r="R311" i="9"/>
  <c r="M311" i="9"/>
  <c r="U312" i="9"/>
  <c r="P312" i="9"/>
  <c r="S314" i="9"/>
  <c r="N314" i="9"/>
  <c r="V315" i="9"/>
  <c r="Q315" i="9"/>
  <c r="T317" i="9"/>
  <c r="O317" i="9"/>
  <c r="R319" i="9"/>
  <c r="M319" i="9"/>
  <c r="U320" i="9"/>
  <c r="P320" i="9"/>
  <c r="S322" i="9"/>
  <c r="N322" i="9"/>
  <c r="V323" i="9"/>
  <c r="Q323" i="9"/>
  <c r="T325" i="9"/>
  <c r="O325" i="9"/>
  <c r="R327" i="9"/>
  <c r="M327" i="9"/>
  <c r="U328" i="9"/>
  <c r="P328" i="9"/>
  <c r="S330" i="9"/>
  <c r="N330" i="9"/>
  <c r="V331" i="9"/>
  <c r="Q331" i="9"/>
  <c r="T333" i="9"/>
  <c r="O333" i="9"/>
  <c r="R335" i="9"/>
  <c r="M335" i="9"/>
  <c r="U336" i="9"/>
  <c r="P336" i="9"/>
  <c r="S338" i="9"/>
  <c r="N338" i="9"/>
  <c r="V339" i="9"/>
  <c r="Q339" i="9"/>
  <c r="T341" i="9"/>
  <c r="O341" i="9"/>
  <c r="R343" i="9"/>
  <c r="M343" i="9"/>
  <c r="U344" i="9"/>
  <c r="P344" i="9"/>
  <c r="S346" i="9"/>
  <c r="N346" i="9"/>
  <c r="V347" i="9"/>
  <c r="Q347" i="9"/>
  <c r="T349" i="9"/>
  <c r="O349" i="9"/>
  <c r="R351" i="9"/>
  <c r="U352" i="9"/>
  <c r="P352" i="9"/>
  <c r="S354" i="9"/>
  <c r="N354" i="9"/>
  <c r="V355" i="9"/>
  <c r="Q355" i="9"/>
  <c r="T357" i="9"/>
  <c r="O357" i="9"/>
  <c r="R359" i="9"/>
  <c r="M359" i="9"/>
  <c r="U360" i="9"/>
  <c r="P360" i="9"/>
  <c r="S362" i="9"/>
  <c r="N362" i="9"/>
  <c r="V363" i="9"/>
  <c r="T365" i="9"/>
  <c r="O365" i="9"/>
  <c r="R367" i="9"/>
  <c r="M367" i="9"/>
  <c r="U368" i="9"/>
  <c r="P368" i="9"/>
  <c r="S370" i="9"/>
  <c r="N370" i="9"/>
  <c r="V371" i="9"/>
  <c r="Q371" i="9"/>
  <c r="T373" i="9"/>
  <c r="R375" i="9"/>
  <c r="M375" i="9"/>
  <c r="U376" i="9"/>
  <c r="P376" i="9"/>
  <c r="S378" i="9"/>
  <c r="V379" i="9"/>
  <c r="Q379" i="9"/>
  <c r="T381" i="9"/>
  <c r="O381" i="9"/>
  <c r="R383" i="9"/>
  <c r="W383" i="9" s="1"/>
  <c r="M383" i="9"/>
  <c r="U384" i="9"/>
  <c r="S386" i="9"/>
  <c r="N386" i="9"/>
  <c r="V387" i="9"/>
  <c r="Q387" i="9"/>
  <c r="T389" i="9"/>
  <c r="O389" i="9"/>
  <c r="R391" i="9"/>
  <c r="U392" i="9"/>
  <c r="P392" i="9"/>
  <c r="S394" i="9"/>
  <c r="N394" i="9"/>
  <c r="V395" i="9"/>
  <c r="Q395" i="9"/>
  <c r="T397" i="9"/>
  <c r="R399" i="9"/>
  <c r="M399" i="9"/>
  <c r="U400" i="9"/>
  <c r="P400" i="9"/>
  <c r="S402" i="9"/>
  <c r="N402" i="9"/>
  <c r="T405" i="9"/>
  <c r="O405" i="9"/>
  <c r="R407" i="9"/>
  <c r="M407" i="9"/>
  <c r="U408" i="9"/>
  <c r="P408" i="9"/>
  <c r="V411" i="9"/>
  <c r="Q411" i="9"/>
  <c r="T413" i="9"/>
  <c r="O413" i="9"/>
  <c r="R415" i="9"/>
  <c r="M415" i="9"/>
  <c r="S418" i="9"/>
  <c r="N418" i="9"/>
  <c r="V419" i="9"/>
  <c r="Q419" i="9"/>
  <c r="T421" i="9"/>
  <c r="O421" i="9"/>
  <c r="R423" i="9"/>
  <c r="M423" i="9"/>
  <c r="U424" i="9"/>
  <c r="P424" i="9"/>
  <c r="S426" i="9"/>
  <c r="N426" i="9"/>
  <c r="V427" i="9"/>
  <c r="Q427" i="9"/>
  <c r="T429" i="9"/>
  <c r="O429" i="9"/>
  <c r="R431" i="9"/>
  <c r="M431" i="9"/>
  <c r="U432" i="9"/>
  <c r="P432" i="9"/>
  <c r="S434" i="9"/>
  <c r="N434" i="9"/>
  <c r="V435" i="9"/>
  <c r="Q435" i="9"/>
  <c r="T437" i="9"/>
  <c r="O437" i="9"/>
  <c r="R439" i="9"/>
  <c r="M439" i="9"/>
  <c r="U440" i="9"/>
  <c r="P440" i="9"/>
  <c r="S442" i="9"/>
  <c r="N442" i="9"/>
  <c r="V443" i="9"/>
  <c r="Q443" i="9"/>
  <c r="T445" i="9"/>
  <c r="O445" i="9"/>
  <c r="R447" i="9"/>
  <c r="M447" i="9"/>
  <c r="U448" i="9"/>
  <c r="P448" i="9"/>
  <c r="S450" i="9"/>
  <c r="N450" i="9"/>
  <c r="V451" i="9"/>
  <c r="Q451" i="9"/>
  <c r="T453" i="9"/>
  <c r="O453" i="9"/>
  <c r="R455" i="9"/>
  <c r="M455" i="9"/>
  <c r="U456" i="9"/>
  <c r="P456" i="9"/>
  <c r="S458" i="9"/>
  <c r="N458" i="9"/>
  <c r="V459" i="9"/>
  <c r="Q459" i="9"/>
  <c r="T461" i="9"/>
  <c r="O461" i="9"/>
  <c r="R463" i="9"/>
  <c r="M463" i="9"/>
  <c r="U464" i="9"/>
  <c r="P464" i="9"/>
  <c r="S466" i="9"/>
  <c r="N466" i="9"/>
  <c r="V467" i="9"/>
  <c r="Q467" i="9"/>
  <c r="T469" i="9"/>
  <c r="O469" i="9"/>
  <c r="M461" i="9"/>
  <c r="N448" i="9"/>
  <c r="O435" i="9"/>
  <c r="P422" i="9"/>
  <c r="M406" i="9"/>
  <c r="Q388" i="9"/>
  <c r="M371" i="9"/>
  <c r="N323" i="9"/>
  <c r="O207" i="9"/>
  <c r="O510" i="9"/>
  <c r="Q508" i="9"/>
  <c r="N507" i="9"/>
  <c r="P505" i="9"/>
  <c r="M504" i="9"/>
  <c r="O502" i="9"/>
  <c r="Q500" i="9"/>
  <c r="N499" i="9"/>
  <c r="P497" i="9"/>
  <c r="Q447" i="9"/>
  <c r="M510" i="9"/>
  <c r="O508" i="9"/>
  <c r="Q506" i="9"/>
  <c r="N505" i="9"/>
  <c r="P503" i="9"/>
  <c r="M502" i="9"/>
  <c r="O500" i="9"/>
  <c r="Q498" i="9"/>
  <c r="U399" i="9"/>
  <c r="S401" i="9"/>
  <c r="V402" i="9"/>
  <c r="T404" i="9"/>
  <c r="R406" i="9"/>
  <c r="U407" i="9"/>
  <c r="S409" i="9"/>
  <c r="V410" i="9"/>
  <c r="T412" i="9"/>
  <c r="R414" i="9"/>
  <c r="U415" i="9"/>
  <c r="S417" i="9"/>
  <c r="V418" i="9"/>
  <c r="T420" i="9"/>
  <c r="R422" i="9"/>
  <c r="U423" i="9"/>
  <c r="S425" i="9"/>
  <c r="V426" i="9"/>
  <c r="T428" i="9"/>
  <c r="R430" i="9"/>
  <c r="U431" i="9"/>
  <c r="S433" i="9"/>
  <c r="V434" i="9"/>
  <c r="T436" i="9"/>
  <c r="R438" i="9"/>
  <c r="U439" i="9"/>
  <c r="S441" i="9"/>
  <c r="V442" i="9"/>
  <c r="T444" i="9"/>
  <c r="R446" i="9"/>
  <c r="U447" i="9"/>
  <c r="S449" i="9"/>
  <c r="V450" i="9"/>
  <c r="T452" i="9"/>
  <c r="R454" i="9"/>
  <c r="U455" i="9"/>
  <c r="S457" i="9"/>
  <c r="V458" i="9"/>
  <c r="T460" i="9"/>
  <c r="R462" i="9"/>
  <c r="U463" i="9"/>
  <c r="S465" i="9"/>
  <c r="V466" i="9"/>
  <c r="T468" i="9"/>
  <c r="R470" i="9"/>
  <c r="U471" i="9"/>
  <c r="S473" i="9"/>
  <c r="V474" i="9"/>
  <c r="T476" i="9"/>
  <c r="R478" i="9"/>
  <c r="U479" i="9"/>
  <c r="S481" i="9"/>
  <c r="V482" i="9"/>
  <c r="T484" i="9"/>
  <c r="R486" i="9"/>
  <c r="U487" i="9"/>
  <c r="S489" i="9"/>
  <c r="V490" i="9"/>
  <c r="T492" i="9"/>
  <c r="R494" i="9"/>
  <c r="U495" i="9"/>
  <c r="S497" i="9"/>
  <c r="V498" i="9"/>
  <c r="T500" i="9"/>
  <c r="R502" i="9"/>
  <c r="U503" i="9"/>
  <c r="S505" i="9"/>
  <c r="V506" i="9"/>
  <c r="T508" i="9"/>
  <c r="R510" i="9"/>
  <c r="Q509" i="9"/>
  <c r="N508" i="9"/>
  <c r="P506" i="9"/>
  <c r="M505" i="9"/>
  <c r="O503" i="9"/>
  <c r="Q501" i="9"/>
  <c r="N500" i="9"/>
  <c r="P498" i="9"/>
  <c r="M497" i="9"/>
  <c r="O495" i="9"/>
  <c r="Q493" i="9"/>
  <c r="N492" i="9"/>
  <c r="P490" i="9"/>
  <c r="M489" i="9"/>
  <c r="O487" i="9"/>
  <c r="Q485" i="9"/>
  <c r="N484" i="9"/>
  <c r="P482" i="9"/>
  <c r="M481" i="9"/>
  <c r="O479" i="9"/>
  <c r="Q477" i="9"/>
  <c r="N476" i="9"/>
  <c r="P415" i="9"/>
  <c r="N409" i="9"/>
  <c r="Q402" i="9"/>
  <c r="S422" i="9"/>
  <c r="V423" i="9"/>
  <c r="T425" i="9"/>
  <c r="R427" i="9"/>
  <c r="U428" i="9"/>
  <c r="S430" i="9"/>
  <c r="V431" i="9"/>
  <c r="T433" i="9"/>
  <c r="R435" i="9"/>
  <c r="U436" i="9"/>
  <c r="S438" i="9"/>
  <c r="V439" i="9"/>
  <c r="T441" i="9"/>
  <c r="R443" i="9"/>
  <c r="U444" i="9"/>
  <c r="S446" i="9"/>
  <c r="T449" i="9"/>
  <c r="R451" i="9"/>
  <c r="U452" i="9"/>
  <c r="S454" i="9"/>
  <c r="V455" i="9"/>
  <c r="T457" i="9"/>
  <c r="R459" i="9"/>
  <c r="U460" i="9"/>
  <c r="S462" i="9"/>
  <c r="V463" i="9"/>
  <c r="T465" i="9"/>
  <c r="R467" i="9"/>
  <c r="U468" i="9"/>
  <c r="S470" i="9"/>
  <c r="V471" i="9"/>
  <c r="T473" i="9"/>
  <c r="R475" i="9"/>
  <c r="U476" i="9"/>
  <c r="S478" i="9"/>
  <c r="V479" i="9"/>
  <c r="T481" i="9"/>
  <c r="R483" i="9"/>
  <c r="U484" i="9"/>
  <c r="S486" i="9"/>
  <c r="V487" i="9"/>
  <c r="T489" i="9"/>
  <c r="R491" i="9"/>
  <c r="U492" i="9"/>
  <c r="S494" i="9"/>
  <c r="V495" i="9"/>
  <c r="T497" i="9"/>
  <c r="R499" i="9"/>
  <c r="U500" i="9"/>
  <c r="S502" i="9"/>
  <c r="V503" i="9"/>
  <c r="T505" i="9"/>
  <c r="R507" i="9"/>
  <c r="U508" i="9"/>
  <c r="S510" i="9"/>
  <c r="P509" i="9"/>
  <c r="M508" i="9"/>
  <c r="O506" i="9"/>
  <c r="Q504" i="9"/>
  <c r="N503" i="9"/>
  <c r="P501" i="9"/>
  <c r="M500" i="9"/>
  <c r="O498" i="9"/>
  <c r="Q496" i="9"/>
  <c r="N495" i="9"/>
  <c r="P493" i="9"/>
  <c r="M492" i="9"/>
  <c r="O490" i="9"/>
  <c r="Q488" i="9"/>
  <c r="N487" i="9"/>
  <c r="P485" i="9"/>
  <c r="M484" i="9"/>
  <c r="O482" i="9"/>
  <c r="Q480" i="9"/>
  <c r="N479" i="9"/>
  <c r="P477" i="9"/>
  <c r="M476" i="9"/>
  <c r="O474" i="9"/>
  <c r="Q472" i="9"/>
  <c r="N471" i="9"/>
  <c r="P469" i="9"/>
  <c r="M468" i="9"/>
  <c r="R400" i="9"/>
  <c r="U401" i="9"/>
  <c r="S403" i="9"/>
  <c r="V404" i="9"/>
  <c r="T406" i="9"/>
  <c r="R408" i="9"/>
  <c r="U409" i="9"/>
  <c r="S411" i="9"/>
  <c r="V412" i="9"/>
  <c r="T414" i="9"/>
  <c r="R416" i="9"/>
  <c r="U417" i="9"/>
  <c r="S419" i="9"/>
  <c r="V420" i="9"/>
  <c r="T422" i="9"/>
  <c r="R424" i="9"/>
  <c r="U425" i="9"/>
  <c r="S427" i="9"/>
  <c r="V428" i="9"/>
  <c r="T430" i="9"/>
  <c r="R432" i="9"/>
  <c r="U433" i="9"/>
  <c r="S435" i="9"/>
  <c r="V436" i="9"/>
  <c r="T438" i="9"/>
  <c r="R440" i="9"/>
  <c r="U441" i="9"/>
  <c r="S443" i="9"/>
  <c r="V444" i="9"/>
  <c r="T446" i="9"/>
  <c r="R448" i="9"/>
  <c r="U449" i="9"/>
  <c r="S451" i="9"/>
  <c r="V452" i="9"/>
  <c r="T454" i="9"/>
  <c r="R456" i="9"/>
  <c r="U457" i="9"/>
  <c r="S459" i="9"/>
  <c r="V460" i="9"/>
  <c r="T462" i="9"/>
  <c r="R464" i="9"/>
  <c r="U465" i="9"/>
  <c r="S467" i="9"/>
  <c r="V468" i="9"/>
  <c r="T470" i="9"/>
  <c r="R472" i="9"/>
  <c r="U473" i="9"/>
  <c r="S475" i="9"/>
  <c r="V476" i="9"/>
  <c r="T478" i="9"/>
  <c r="R480" i="9"/>
  <c r="U481" i="9"/>
  <c r="S483" i="9"/>
  <c r="V484" i="9"/>
  <c r="W484" i="9" s="1"/>
  <c r="T486" i="9"/>
  <c r="R488" i="9"/>
  <c r="U489" i="9"/>
  <c r="S491" i="9"/>
  <c r="V492" i="9"/>
  <c r="T494" i="9"/>
  <c r="R496" i="9"/>
  <c r="U497" i="9"/>
  <c r="W497" i="9" s="1"/>
  <c r="S499" i="9"/>
  <c r="V500" i="9"/>
  <c r="T502" i="9"/>
  <c r="R504" i="9"/>
  <c r="W504" i="9" s="1"/>
  <c r="U505" i="9"/>
  <c r="S507" i="9"/>
  <c r="V508" i="9"/>
  <c r="T510" i="9"/>
  <c r="O509" i="9"/>
  <c r="Q507" i="9"/>
  <c r="N506" i="9"/>
  <c r="P504" i="9"/>
  <c r="M503" i="9"/>
  <c r="O501" i="9"/>
  <c r="Q499" i="9"/>
  <c r="N498" i="9"/>
  <c r="P496" i="9"/>
  <c r="M495" i="9"/>
  <c r="O493" i="9"/>
  <c r="Q491" i="9"/>
  <c r="N490" i="9"/>
  <c r="P488" i="9"/>
  <c r="M487" i="9"/>
  <c r="O485" i="9"/>
  <c r="Q483" i="9"/>
  <c r="N482" i="9"/>
  <c r="P480" i="9"/>
  <c r="M479" i="9"/>
  <c r="O477" i="9"/>
  <c r="Q475" i="9"/>
  <c r="N474" i="9"/>
  <c r="P472" i="9"/>
  <c r="M471" i="9"/>
  <c r="N419" i="9"/>
  <c r="N417" i="9"/>
  <c r="Q412" i="9"/>
  <c r="Q410" i="9"/>
  <c r="O406" i="9"/>
  <c r="O404" i="9"/>
  <c r="M400" i="9"/>
  <c r="E253" i="7"/>
  <c r="E245" i="7"/>
  <c r="E237" i="7"/>
  <c r="E229" i="7"/>
  <c r="E221" i="7"/>
  <c r="E213" i="7"/>
  <c r="E205" i="7"/>
  <c r="E197" i="7"/>
  <c r="E189" i="7"/>
  <c r="E181" i="7"/>
  <c r="E173" i="7"/>
  <c r="E165" i="7"/>
  <c r="E157" i="7"/>
  <c r="E149" i="7"/>
  <c r="E141" i="7"/>
  <c r="E133" i="7"/>
  <c r="E125" i="7"/>
  <c r="E117" i="7"/>
  <c r="E109" i="7"/>
  <c r="E101" i="7"/>
  <c r="E93" i="7"/>
  <c r="E85" i="7"/>
  <c r="E77" i="7"/>
  <c r="E69" i="7"/>
  <c r="E61" i="7"/>
  <c r="E53" i="7"/>
  <c r="E45" i="7"/>
  <c r="E37" i="7"/>
  <c r="E29" i="7"/>
  <c r="E21" i="7"/>
  <c r="E13" i="7"/>
  <c r="E5" i="7"/>
  <c r="E4" i="7"/>
  <c r="F253" i="7" l="1"/>
  <c r="G253" i="7"/>
  <c r="F189" i="7"/>
  <c r="G189" i="7"/>
  <c r="G181" i="7"/>
  <c r="F181" i="7"/>
  <c r="G117" i="7"/>
  <c r="F117" i="7"/>
  <c r="F61" i="7"/>
  <c r="G61" i="7"/>
  <c r="Z21" i="9"/>
  <c r="Z37" i="9"/>
  <c r="Z24" i="9"/>
  <c r="Z38" i="9"/>
  <c r="Z14" i="9"/>
  <c r="Z27" i="9" a="1"/>
  <c r="Z27" i="9" s="1"/>
  <c r="Z11" i="9"/>
  <c r="Z23" i="9"/>
  <c r="Z12" i="9"/>
  <c r="Z22" i="9"/>
  <c r="Z39" i="9"/>
  <c r="Z20" i="9"/>
  <c r="Z19" i="9"/>
  <c r="Z36" i="9"/>
  <c r="AD24" i="9"/>
  <c r="AD23" i="9"/>
  <c r="AD21" i="9"/>
  <c r="AD14" i="9"/>
  <c r="AD20" i="9"/>
  <c r="AD22" i="9"/>
  <c r="AD19" i="9"/>
  <c r="G245" i="7"/>
  <c r="F245" i="7"/>
  <c r="F5" i="7"/>
  <c r="G5" i="7"/>
  <c r="G53" i="7"/>
  <c r="F53" i="7"/>
  <c r="F197" i="7"/>
  <c r="G197" i="7"/>
  <c r="F125" i="7"/>
  <c r="G125" i="7"/>
  <c r="F69" i="7"/>
  <c r="G69" i="7"/>
  <c r="F4" i="7"/>
  <c r="G4" i="7"/>
  <c r="F133" i="7"/>
  <c r="G133" i="7"/>
  <c r="G17" i="7"/>
  <c r="F17" i="7"/>
  <c r="G81" i="7"/>
  <c r="F81" i="7"/>
  <c r="G84" i="7"/>
  <c r="F84" i="7"/>
  <c r="F172" i="7"/>
  <c r="G172" i="7"/>
  <c r="G252" i="7"/>
  <c r="F252" i="7"/>
  <c r="G201" i="7"/>
  <c r="F201" i="7"/>
  <c r="F50" i="7"/>
  <c r="G50" i="7"/>
  <c r="F114" i="7"/>
  <c r="G114" i="7"/>
  <c r="F178" i="7"/>
  <c r="G178" i="7"/>
  <c r="F242" i="7"/>
  <c r="G242" i="7"/>
  <c r="G59" i="7"/>
  <c r="F59" i="7"/>
  <c r="G123" i="7"/>
  <c r="F123" i="7"/>
  <c r="G187" i="7"/>
  <c r="F187" i="7"/>
  <c r="F251" i="7"/>
  <c r="G251" i="7"/>
  <c r="G111" i="7"/>
  <c r="F111" i="7"/>
  <c r="G40" i="7"/>
  <c r="F40" i="7"/>
  <c r="G80" i="7"/>
  <c r="F80" i="7"/>
  <c r="G184" i="7"/>
  <c r="F184" i="7"/>
  <c r="G224" i="7"/>
  <c r="F224" i="7"/>
  <c r="G25" i="7"/>
  <c r="F25" i="7"/>
  <c r="G89" i="7"/>
  <c r="F89" i="7"/>
  <c r="G12" i="7"/>
  <c r="F12" i="7"/>
  <c r="G92" i="7"/>
  <c r="F92" i="7"/>
  <c r="G180" i="7"/>
  <c r="F180" i="7"/>
  <c r="G145" i="7"/>
  <c r="F145" i="7"/>
  <c r="G209" i="7"/>
  <c r="F209" i="7"/>
  <c r="F58" i="7"/>
  <c r="G58" i="7"/>
  <c r="F122" i="7"/>
  <c r="G122" i="7"/>
  <c r="F186" i="7"/>
  <c r="G186" i="7"/>
  <c r="F250" i="7"/>
  <c r="G250" i="7"/>
  <c r="F67" i="7"/>
  <c r="G67" i="7"/>
  <c r="F131" i="7"/>
  <c r="G131" i="7"/>
  <c r="F195" i="7"/>
  <c r="G195" i="7"/>
  <c r="F13" i="7"/>
  <c r="G13" i="7"/>
  <c r="F77" i="7"/>
  <c r="G77" i="7"/>
  <c r="F141" i="7"/>
  <c r="G141" i="7"/>
  <c r="F205" i="7"/>
  <c r="G205" i="7"/>
  <c r="W92" i="9"/>
  <c r="G33" i="7"/>
  <c r="F33" i="7"/>
  <c r="G97" i="7"/>
  <c r="F97" i="7"/>
  <c r="G20" i="7"/>
  <c r="F20" i="7"/>
  <c r="F108" i="7"/>
  <c r="G108" i="7"/>
  <c r="G188" i="7"/>
  <c r="F188" i="7"/>
  <c r="G153" i="7"/>
  <c r="F153" i="7"/>
  <c r="G217" i="7"/>
  <c r="F217" i="7"/>
  <c r="F66" i="7"/>
  <c r="G66" i="7"/>
  <c r="F130" i="7"/>
  <c r="G130" i="7"/>
  <c r="F194" i="7"/>
  <c r="G194" i="7"/>
  <c r="G11" i="7"/>
  <c r="F11" i="7"/>
  <c r="G75" i="7"/>
  <c r="F75" i="7"/>
  <c r="G139" i="7"/>
  <c r="F139" i="7"/>
  <c r="G203" i="7"/>
  <c r="F203" i="7"/>
  <c r="G39" i="7"/>
  <c r="F39" i="7"/>
  <c r="G239" i="7"/>
  <c r="F239" i="7"/>
  <c r="G8" i="7"/>
  <c r="F8" i="7"/>
  <c r="G56" i="7"/>
  <c r="F56" i="7"/>
  <c r="G128" i="7"/>
  <c r="F128" i="7"/>
  <c r="G240" i="7"/>
  <c r="F240" i="7"/>
  <c r="G85" i="7"/>
  <c r="F85" i="7"/>
  <c r="AA37" i="9"/>
  <c r="AA20" i="9"/>
  <c r="AA19" i="9"/>
  <c r="AA24" i="9"/>
  <c r="AA21" i="9"/>
  <c r="AA14" i="9"/>
  <c r="AA39" i="9"/>
  <c r="AA23" i="9"/>
  <c r="AA22" i="9"/>
  <c r="AA38" i="9"/>
  <c r="G41" i="7"/>
  <c r="F41" i="7"/>
  <c r="G105" i="7"/>
  <c r="F105" i="7"/>
  <c r="G28" i="7"/>
  <c r="F28" i="7"/>
  <c r="G116" i="7"/>
  <c r="F116" i="7"/>
  <c r="F204" i="7"/>
  <c r="G204" i="7"/>
  <c r="G161" i="7"/>
  <c r="F161" i="7"/>
  <c r="G225" i="7"/>
  <c r="F225" i="7"/>
  <c r="F10" i="7"/>
  <c r="G10" i="7"/>
  <c r="F74" i="7"/>
  <c r="G74" i="7"/>
  <c r="F138" i="7"/>
  <c r="G138" i="7"/>
  <c r="F202" i="7"/>
  <c r="G202" i="7"/>
  <c r="G19" i="7"/>
  <c r="F19" i="7"/>
  <c r="G83" i="7"/>
  <c r="F83" i="7"/>
  <c r="F147" i="7"/>
  <c r="G147" i="7"/>
  <c r="G211" i="7"/>
  <c r="F211" i="7"/>
  <c r="G213" i="7"/>
  <c r="F213" i="7"/>
  <c r="F29" i="7"/>
  <c r="G29" i="7"/>
  <c r="F93" i="7"/>
  <c r="G93" i="7"/>
  <c r="F157" i="7"/>
  <c r="G157" i="7"/>
  <c r="F221" i="7"/>
  <c r="G221" i="7"/>
  <c r="G49" i="7"/>
  <c r="F49" i="7"/>
  <c r="G113" i="7"/>
  <c r="F113" i="7"/>
  <c r="F44" i="7"/>
  <c r="G44" i="7"/>
  <c r="G124" i="7"/>
  <c r="F124" i="7"/>
  <c r="G212" i="7"/>
  <c r="F212" i="7"/>
  <c r="G169" i="7"/>
  <c r="F169" i="7"/>
  <c r="G233" i="7"/>
  <c r="F233" i="7"/>
  <c r="F18" i="7"/>
  <c r="G18" i="7"/>
  <c r="F82" i="7"/>
  <c r="G82" i="7"/>
  <c r="F146" i="7"/>
  <c r="G146" i="7"/>
  <c r="F210" i="7"/>
  <c r="G210" i="7"/>
  <c r="G27" i="7"/>
  <c r="F27" i="7"/>
  <c r="G91" i="7"/>
  <c r="F91" i="7"/>
  <c r="G155" i="7"/>
  <c r="F155" i="7"/>
  <c r="G219" i="7"/>
  <c r="F219" i="7"/>
  <c r="G164" i="7"/>
  <c r="F164" i="7"/>
  <c r="G167" i="7"/>
  <c r="F167" i="7"/>
  <c r="G24" i="7"/>
  <c r="F24" i="7"/>
  <c r="G96" i="7"/>
  <c r="F96" i="7"/>
  <c r="G152" i="7"/>
  <c r="F152" i="7"/>
  <c r="G208" i="7"/>
  <c r="F208" i="7"/>
  <c r="AC39" i="9"/>
  <c r="AC22" i="9"/>
  <c r="AC19" i="9"/>
  <c r="AC14" i="9"/>
  <c r="AC21" i="9"/>
  <c r="AC24" i="9"/>
  <c r="AC20" i="9"/>
  <c r="AC23" i="9"/>
  <c r="G57" i="7"/>
  <c r="F57" i="7"/>
  <c r="G121" i="7"/>
  <c r="F121" i="7"/>
  <c r="F52" i="7"/>
  <c r="G52" i="7"/>
  <c r="G140" i="7"/>
  <c r="F140" i="7"/>
  <c r="G220" i="7"/>
  <c r="F220" i="7"/>
  <c r="G177" i="7"/>
  <c r="F177" i="7"/>
  <c r="G241" i="7"/>
  <c r="F241" i="7"/>
  <c r="F26" i="7"/>
  <c r="G26" i="7"/>
  <c r="F90" i="7"/>
  <c r="G90" i="7"/>
  <c r="F154" i="7"/>
  <c r="G154" i="7"/>
  <c r="F218" i="7"/>
  <c r="G218" i="7"/>
  <c r="F35" i="7"/>
  <c r="G35" i="7"/>
  <c r="G99" i="7"/>
  <c r="F99" i="7"/>
  <c r="F163" i="7"/>
  <c r="G163" i="7"/>
  <c r="G227" i="7"/>
  <c r="F227" i="7"/>
  <c r="G36" i="7"/>
  <c r="F36" i="7"/>
  <c r="G21" i="7"/>
  <c r="F21" i="7"/>
  <c r="G149" i="7"/>
  <c r="F149" i="7"/>
  <c r="F37" i="7"/>
  <c r="G37" i="7"/>
  <c r="F101" i="7"/>
  <c r="G101" i="7"/>
  <c r="F165" i="7"/>
  <c r="G165" i="7"/>
  <c r="F229" i="7"/>
  <c r="G229" i="7"/>
  <c r="F45" i="7"/>
  <c r="G45" i="7"/>
  <c r="F109" i="7"/>
  <c r="G109" i="7"/>
  <c r="F173" i="7"/>
  <c r="G173" i="7"/>
  <c r="F237" i="7"/>
  <c r="G237" i="7"/>
  <c r="G65" i="7"/>
  <c r="F65" i="7"/>
  <c r="G129" i="7"/>
  <c r="F129" i="7"/>
  <c r="G60" i="7"/>
  <c r="F60" i="7"/>
  <c r="F148" i="7"/>
  <c r="G148" i="7"/>
  <c r="F236" i="7"/>
  <c r="G236" i="7"/>
  <c r="G185" i="7"/>
  <c r="F185" i="7"/>
  <c r="G249" i="7"/>
  <c r="F249" i="7"/>
  <c r="F34" i="7"/>
  <c r="G34" i="7"/>
  <c r="F98" i="7"/>
  <c r="G98" i="7"/>
  <c r="F162" i="7"/>
  <c r="G162" i="7"/>
  <c r="F226" i="7"/>
  <c r="G226" i="7"/>
  <c r="G43" i="7"/>
  <c r="F43" i="7"/>
  <c r="G107" i="7"/>
  <c r="F107" i="7"/>
  <c r="G171" i="7"/>
  <c r="F171" i="7"/>
  <c r="G235" i="7"/>
  <c r="F235" i="7"/>
  <c r="G100" i="7"/>
  <c r="F100" i="7"/>
  <c r="G196" i="7"/>
  <c r="F196" i="7"/>
  <c r="G72" i="7"/>
  <c r="F72" i="7"/>
  <c r="G112" i="7"/>
  <c r="F112" i="7"/>
  <c r="AB22" i="9"/>
  <c r="AB19" i="9"/>
  <c r="AB14" i="9"/>
  <c r="AB23" i="9"/>
  <c r="AB21" i="9"/>
  <c r="AB39" i="9"/>
  <c r="AB20" i="9"/>
  <c r="AB24" i="9"/>
  <c r="AB38" i="9"/>
  <c r="G9" i="7"/>
  <c r="F9" i="7"/>
  <c r="G73" i="7"/>
  <c r="F73" i="7"/>
  <c r="G137" i="7"/>
  <c r="F137" i="7"/>
  <c r="F76" i="7"/>
  <c r="G76" i="7"/>
  <c r="G156" i="7"/>
  <c r="F156" i="7"/>
  <c r="G244" i="7"/>
  <c r="F244" i="7"/>
  <c r="G193" i="7"/>
  <c r="F193" i="7"/>
  <c r="F42" i="7"/>
  <c r="G42" i="7"/>
  <c r="F106" i="7"/>
  <c r="G106" i="7"/>
  <c r="F170" i="7"/>
  <c r="G170" i="7"/>
  <c r="F234" i="7"/>
  <c r="G234" i="7"/>
  <c r="F51" i="7"/>
  <c r="G51" i="7"/>
  <c r="G115" i="7"/>
  <c r="F115" i="7"/>
  <c r="G179" i="7"/>
  <c r="F179" i="7"/>
  <c r="G243" i="7"/>
  <c r="F243" i="7"/>
  <c r="G68" i="7"/>
  <c r="F68" i="7"/>
  <c r="W244" i="9"/>
  <c r="AD12" i="9"/>
  <c r="AD15" i="9" s="1"/>
  <c r="W399" i="9"/>
  <c r="W391" i="9"/>
  <c r="W509" i="9"/>
  <c r="W276" i="9"/>
  <c r="W303" i="9"/>
  <c r="W239" i="9"/>
  <c r="W175" i="9"/>
  <c r="W493" i="9"/>
  <c r="AA12" i="9"/>
  <c r="AA15" i="9" s="1"/>
  <c r="W335" i="9"/>
  <c r="W472" i="9"/>
  <c r="W367" i="9"/>
  <c r="W327" i="9"/>
  <c r="W295" i="9"/>
  <c r="W231" i="9"/>
  <c r="W252" i="9"/>
  <c r="AC12" i="9"/>
  <c r="AC15" i="9" s="1"/>
  <c r="W496" i="9"/>
  <c r="W359" i="9"/>
  <c r="AB12" i="9"/>
  <c r="AB15" i="9" s="1"/>
  <c r="W371" i="9"/>
  <c r="W479" i="9"/>
  <c r="W495" i="9"/>
  <c r="W487" i="9"/>
  <c r="W469" i="9"/>
  <c r="W445" i="9"/>
  <c r="W325" i="9"/>
  <c r="W293" i="9"/>
  <c r="W261" i="9"/>
  <c r="W229" i="9"/>
  <c r="W489" i="9"/>
  <c r="W20" i="9"/>
  <c r="W69" i="9"/>
  <c r="W37" i="9"/>
  <c r="W148" i="9"/>
  <c r="W131" i="9"/>
  <c r="W99" i="9"/>
  <c r="W376" i="9"/>
  <c r="W357" i="9"/>
  <c r="W197" i="9"/>
  <c r="W165" i="9"/>
  <c r="W61" i="9"/>
  <c r="W29" i="9"/>
  <c r="W164" i="9"/>
  <c r="W423" i="9"/>
  <c r="W456" i="9"/>
  <c r="W271" i="9"/>
  <c r="W47" i="9"/>
  <c r="W380" i="9"/>
  <c r="W378" i="9"/>
  <c r="W346" i="9"/>
  <c r="W250" i="9"/>
  <c r="W218" i="9"/>
  <c r="W186" i="9"/>
  <c r="W154" i="9"/>
  <c r="W122" i="9"/>
  <c r="W90" i="9"/>
  <c r="W58" i="9"/>
  <c r="W26" i="9"/>
  <c r="W368" i="9"/>
  <c r="W336" i="9"/>
  <c r="W272" i="9"/>
  <c r="W189" i="9"/>
  <c r="W157" i="9"/>
  <c r="W204" i="9"/>
  <c r="W180" i="9"/>
  <c r="W12" i="9"/>
  <c r="W212" i="9"/>
  <c r="W447" i="9"/>
  <c r="W375" i="9"/>
  <c r="W481" i="9"/>
  <c r="W430" i="9"/>
  <c r="W199" i="9"/>
  <c r="W167" i="9"/>
  <c r="W103" i="9"/>
  <c r="W71" i="9"/>
  <c r="W407" i="9"/>
  <c r="W52" i="9"/>
  <c r="W476" i="9"/>
  <c r="W464" i="9"/>
  <c r="W400" i="9"/>
  <c r="W467" i="9"/>
  <c r="W505" i="9"/>
  <c r="W492" i="9"/>
  <c r="W84" i="9"/>
  <c r="W292" i="9"/>
  <c r="W196" i="9"/>
  <c r="W76" i="9"/>
  <c r="W339" i="9"/>
  <c r="W307" i="9"/>
  <c r="W275" i="9"/>
  <c r="W243" i="9"/>
  <c r="W139" i="9"/>
  <c r="W107" i="9"/>
  <c r="W75" i="9"/>
  <c r="W43" i="9"/>
  <c r="W11" i="9"/>
  <c r="W471" i="9"/>
  <c r="W468" i="9"/>
  <c r="W508" i="9"/>
  <c r="W500" i="9"/>
  <c r="W488" i="9"/>
  <c r="W424" i="9"/>
  <c r="W491" i="9"/>
  <c r="W503" i="9"/>
  <c r="W414" i="9"/>
  <c r="W223" i="9"/>
  <c r="W191" i="9"/>
  <c r="W95" i="9"/>
  <c r="W63" i="9"/>
  <c r="W31" i="9"/>
  <c r="W288" i="9"/>
  <c r="W389" i="9"/>
  <c r="W171" i="9"/>
  <c r="AC11" i="9"/>
  <c r="W465" i="9"/>
  <c r="W433" i="9"/>
  <c r="W401" i="9"/>
  <c r="W369" i="9"/>
  <c r="W337" i="9"/>
  <c r="W305" i="9"/>
  <c r="W273" i="9"/>
  <c r="W241" i="9"/>
  <c r="W209" i="9"/>
  <c r="W448" i="9"/>
  <c r="W451" i="9"/>
  <c r="W502" i="9"/>
  <c r="W438" i="9"/>
  <c r="W263" i="9"/>
  <c r="W135" i="9"/>
  <c r="W39" i="9"/>
  <c r="W7" i="9"/>
  <c r="W132" i="9"/>
  <c r="W68" i="9"/>
  <c r="W498" i="9"/>
  <c r="W466" i="9"/>
  <c r="W434" i="9"/>
  <c r="W402" i="9"/>
  <c r="W370" i="9"/>
  <c r="W338" i="9"/>
  <c r="W306" i="9"/>
  <c r="W274" i="9"/>
  <c r="W242" i="9"/>
  <c r="W210" i="9"/>
  <c r="W178" i="9"/>
  <c r="W146" i="9"/>
  <c r="W114" i="9"/>
  <c r="W82" i="9"/>
  <c r="W50" i="9"/>
  <c r="W18" i="9"/>
  <c r="W332" i="9"/>
  <c r="W284" i="9"/>
  <c r="W140" i="9"/>
  <c r="W125" i="9"/>
  <c r="W93" i="9"/>
  <c r="W344" i="9"/>
  <c r="W224" i="9"/>
  <c r="W192" i="9"/>
  <c r="W160" i="9"/>
  <c r="W128" i="9"/>
  <c r="W96" i="9"/>
  <c r="W64" i="9"/>
  <c r="W32" i="9"/>
  <c r="W403" i="9"/>
  <c r="W366" i="9"/>
  <c r="W334" i="9"/>
  <c r="W302" i="9"/>
  <c r="W270" i="9"/>
  <c r="W238" i="9"/>
  <c r="W206" i="9"/>
  <c r="W174" i="9"/>
  <c r="W142" i="9"/>
  <c r="W110" i="9"/>
  <c r="W78" i="9"/>
  <c r="W46" i="9"/>
  <c r="W14" i="9"/>
  <c r="W420" i="9"/>
  <c r="W116" i="9"/>
  <c r="W60" i="9"/>
  <c r="W201" i="9"/>
  <c r="W169" i="9"/>
  <c r="W137" i="9"/>
  <c r="W105" i="9"/>
  <c r="W73" i="9"/>
  <c r="W41" i="9"/>
  <c r="W9" i="9"/>
  <c r="W396" i="9"/>
  <c r="W475" i="9"/>
  <c r="W413" i="9"/>
  <c r="W253" i="9"/>
  <c r="W364" i="9"/>
  <c r="W236" i="9"/>
  <c r="W363" i="9"/>
  <c r="W331" i="9"/>
  <c r="W299" i="9"/>
  <c r="W267" i="9"/>
  <c r="W235" i="9"/>
  <c r="W227" i="9"/>
  <c r="W195" i="9"/>
  <c r="W163" i="9"/>
  <c r="W67" i="9"/>
  <c r="W35" i="9"/>
  <c r="W268" i="9"/>
  <c r="W457" i="9"/>
  <c r="W425" i="9"/>
  <c r="W393" i="9"/>
  <c r="W361" i="9"/>
  <c r="W329" i="9"/>
  <c r="W297" i="9"/>
  <c r="W265" i="9"/>
  <c r="W233" i="9"/>
  <c r="AB11" i="9"/>
  <c r="W478" i="9"/>
  <c r="W421" i="9"/>
  <c r="W429" i="9"/>
  <c r="W381" i="9"/>
  <c r="W349" i="9"/>
  <c r="W285" i="9"/>
  <c r="W221" i="9"/>
  <c r="W85" i="9"/>
  <c r="W53" i="9"/>
  <c r="W21" i="9"/>
  <c r="W499" i="9"/>
  <c r="W486" i="9"/>
  <c r="W351" i="9"/>
  <c r="W319" i="9"/>
  <c r="W287" i="9"/>
  <c r="W255" i="9"/>
  <c r="W159" i="9"/>
  <c r="W127" i="9"/>
  <c r="W506" i="9"/>
  <c r="W490" i="9"/>
  <c r="W458" i="9"/>
  <c r="W426" i="9"/>
  <c r="W394" i="9"/>
  <c r="W362" i="9"/>
  <c r="W330" i="9"/>
  <c r="W298" i="9"/>
  <c r="W266" i="9"/>
  <c r="W234" i="9"/>
  <c r="W202" i="9"/>
  <c r="W170" i="9"/>
  <c r="W138" i="9"/>
  <c r="W106" i="9"/>
  <c r="W74" i="9"/>
  <c r="W42" i="9"/>
  <c r="W10" i="9"/>
  <c r="W404" i="9"/>
  <c r="W453" i="9"/>
  <c r="W149" i="9"/>
  <c r="W117" i="9"/>
  <c r="W264" i="9"/>
  <c r="W256" i="9"/>
  <c r="W216" i="9"/>
  <c r="W184" i="9"/>
  <c r="W152" i="9"/>
  <c r="W120" i="9"/>
  <c r="W88" i="9"/>
  <c r="W56" i="9"/>
  <c r="W24" i="9"/>
  <c r="W395" i="9"/>
  <c r="AD11" i="9"/>
  <c r="W358" i="9"/>
  <c r="W326" i="9"/>
  <c r="W294" i="9"/>
  <c r="W262" i="9"/>
  <c r="W230" i="9"/>
  <c r="W198" i="9"/>
  <c r="W166" i="9"/>
  <c r="W134" i="9"/>
  <c r="W102" i="9"/>
  <c r="W70" i="9"/>
  <c r="W38" i="9"/>
  <c r="W316" i="9"/>
  <c r="W100" i="9"/>
  <c r="W193" i="9"/>
  <c r="W161" i="9"/>
  <c r="W129" i="9"/>
  <c r="W97" i="9"/>
  <c r="W65" i="9"/>
  <c r="W33" i="9"/>
  <c r="W428" i="9"/>
  <c r="W340" i="9"/>
  <c r="W220" i="9"/>
  <c r="W280" i="9"/>
  <c r="W408" i="9"/>
  <c r="W462" i="9"/>
  <c r="W317" i="9"/>
  <c r="W432" i="9"/>
  <c r="W459" i="9"/>
  <c r="W510" i="9"/>
  <c r="W446" i="9"/>
  <c r="W463" i="9"/>
  <c r="W431" i="9"/>
  <c r="W405" i="9"/>
  <c r="W373" i="9"/>
  <c r="W341" i="9"/>
  <c r="W309" i="9"/>
  <c r="W277" i="9"/>
  <c r="W245" i="9"/>
  <c r="W213" i="9"/>
  <c r="W181" i="9"/>
  <c r="W77" i="9"/>
  <c r="W45" i="9"/>
  <c r="W13" i="9"/>
  <c r="W44" i="9"/>
  <c r="W328" i="9"/>
  <c r="W320" i="9"/>
  <c r="W356" i="9"/>
  <c r="W355" i="9"/>
  <c r="W323" i="9"/>
  <c r="W291" i="9"/>
  <c r="W259" i="9"/>
  <c r="W219" i="9"/>
  <c r="W187" i="9"/>
  <c r="W155" i="9"/>
  <c r="W123" i="9"/>
  <c r="W91" i="9"/>
  <c r="W59" i="9"/>
  <c r="W27" i="9"/>
  <c r="W449" i="9"/>
  <c r="W417" i="9"/>
  <c r="W385" i="9"/>
  <c r="W353" i="9"/>
  <c r="W321" i="9"/>
  <c r="W289" i="9"/>
  <c r="W257" i="9"/>
  <c r="W225" i="9"/>
  <c r="W203" i="9"/>
  <c r="W435" i="9"/>
  <c r="W439" i="9"/>
  <c r="W422" i="9"/>
  <c r="W480" i="9"/>
  <c r="W416" i="9"/>
  <c r="W507" i="9"/>
  <c r="W483" i="9"/>
  <c r="W443" i="9"/>
  <c r="W470" i="9"/>
  <c r="W406" i="9"/>
  <c r="W343" i="9"/>
  <c r="W311" i="9"/>
  <c r="W279" i="9"/>
  <c r="W247" i="9"/>
  <c r="W215" i="9"/>
  <c r="W183" i="9"/>
  <c r="W151" i="9"/>
  <c r="W119" i="9"/>
  <c r="W87" i="9"/>
  <c r="W55" i="9"/>
  <c r="W23" i="9"/>
  <c r="W412" i="9"/>
  <c r="W482" i="9"/>
  <c r="W450" i="9"/>
  <c r="W418" i="9"/>
  <c r="W386" i="9"/>
  <c r="W354" i="9"/>
  <c r="W322" i="9"/>
  <c r="W290" i="9"/>
  <c r="W258" i="9"/>
  <c r="W226" i="9"/>
  <c r="W194" i="9"/>
  <c r="W162" i="9"/>
  <c r="W130" i="9"/>
  <c r="W98" i="9"/>
  <c r="W66" i="9"/>
  <c r="W34" i="9"/>
  <c r="W348" i="9"/>
  <c r="W260" i="9"/>
  <c r="W228" i="9"/>
  <c r="W172" i="9"/>
  <c r="W108" i="9"/>
  <c r="W437" i="9"/>
  <c r="W141" i="9"/>
  <c r="W109" i="9"/>
  <c r="W392" i="9"/>
  <c r="W384" i="9"/>
  <c r="W248" i="9"/>
  <c r="W240" i="9"/>
  <c r="W208" i="9"/>
  <c r="W176" i="9"/>
  <c r="W144" i="9"/>
  <c r="W112" i="9"/>
  <c r="W80" i="9"/>
  <c r="W48" i="9"/>
  <c r="W16" i="9"/>
  <c r="AA11" i="9"/>
  <c r="W419" i="9"/>
  <c r="W387" i="9"/>
  <c r="W350" i="9"/>
  <c r="W318" i="9"/>
  <c r="W286" i="9"/>
  <c r="W254" i="9"/>
  <c r="W222" i="9"/>
  <c r="W190" i="9"/>
  <c r="W158" i="9"/>
  <c r="W126" i="9"/>
  <c r="W94" i="9"/>
  <c r="W62" i="9"/>
  <c r="W30" i="9"/>
  <c r="W308" i="9"/>
  <c r="W185" i="9"/>
  <c r="W153" i="9"/>
  <c r="W121" i="9"/>
  <c r="W89" i="9"/>
  <c r="W57" i="9"/>
  <c r="W25" i="9"/>
  <c r="W460" i="9"/>
  <c r="W372" i="9"/>
  <c r="W188" i="9"/>
  <c r="W124" i="9"/>
  <c r="W455" i="9"/>
  <c r="W415" i="9"/>
  <c r="W461" i="9"/>
  <c r="W397" i="9"/>
  <c r="W365" i="9"/>
  <c r="W333" i="9"/>
  <c r="W301" i="9"/>
  <c r="W269" i="9"/>
  <c r="W237" i="9"/>
  <c r="W205" i="9"/>
  <c r="W173" i="9"/>
  <c r="W452" i="9"/>
  <c r="W312" i="9"/>
  <c r="W304" i="9"/>
  <c r="W296" i="9"/>
  <c r="W444" i="9"/>
  <c r="W388" i="9"/>
  <c r="W347" i="9"/>
  <c r="W315" i="9"/>
  <c r="W283" i="9"/>
  <c r="W251" i="9"/>
  <c r="W211" i="9"/>
  <c r="W179" i="9"/>
  <c r="W147" i="9"/>
  <c r="W115" i="9"/>
  <c r="W83" i="9"/>
  <c r="W51" i="9"/>
  <c r="W19" i="9"/>
  <c r="W436" i="9"/>
  <c r="W156" i="9"/>
  <c r="W473" i="9"/>
  <c r="W441" i="9"/>
  <c r="W409" i="9"/>
  <c r="W377" i="9"/>
  <c r="W345" i="9"/>
  <c r="W313" i="9"/>
  <c r="W281" i="9"/>
  <c r="W249" i="9"/>
  <c r="W217" i="9"/>
  <c r="W440" i="9"/>
  <c r="W494" i="9"/>
  <c r="W427" i="9"/>
  <c r="W454" i="9"/>
  <c r="W143" i="9"/>
  <c r="W300" i="9"/>
  <c r="W36" i="9"/>
  <c r="W474" i="9"/>
  <c r="W442" i="9"/>
  <c r="W410" i="9"/>
  <c r="W314" i="9"/>
  <c r="W282" i="9"/>
  <c r="W133" i="9"/>
  <c r="W101" i="9"/>
  <c r="W360" i="9"/>
  <c r="W352" i="9"/>
  <c r="W232" i="9"/>
  <c r="W200" i="9"/>
  <c r="W168" i="9"/>
  <c r="W136" i="9"/>
  <c r="W104" i="9"/>
  <c r="W72" i="9"/>
  <c r="W40" i="9"/>
  <c r="W8" i="9"/>
  <c r="W411" i="9"/>
  <c r="W379" i="9"/>
  <c r="W398" i="9"/>
  <c r="W390" i="9"/>
  <c r="W382" i="9"/>
  <c r="W374" i="9"/>
  <c r="W342" i="9"/>
  <c r="W310" i="9"/>
  <c r="W278" i="9"/>
  <c r="W246" i="9"/>
  <c r="W214" i="9"/>
  <c r="W182" i="9"/>
  <c r="W150" i="9"/>
  <c r="W118" i="9"/>
  <c r="W86" i="9"/>
  <c r="W54" i="9"/>
  <c r="W22" i="9"/>
  <c r="W28" i="9"/>
  <c r="W177" i="9"/>
  <c r="W145" i="9"/>
  <c r="W113" i="9"/>
  <c r="W81" i="9"/>
  <c r="W49" i="9"/>
  <c r="W17" i="9"/>
  <c r="W324" i="9"/>
  <c r="I12" i="11"/>
  <c r="H6" i="2"/>
  <c r="I6" i="2"/>
  <c r="J6" i="2"/>
  <c r="K6" i="2"/>
  <c r="L6" i="2"/>
  <c r="M6" i="2"/>
  <c r="H7" i="2"/>
  <c r="I7" i="2"/>
  <c r="J7" i="2"/>
  <c r="K7" i="2"/>
  <c r="L7" i="2"/>
  <c r="M7" i="2"/>
  <c r="H8" i="2"/>
  <c r="I8" i="2"/>
  <c r="J8" i="2"/>
  <c r="K8" i="2"/>
  <c r="L8" i="2"/>
  <c r="M8" i="2"/>
  <c r="H9" i="2"/>
  <c r="I9" i="2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H13" i="2"/>
  <c r="I13" i="2"/>
  <c r="J13" i="2"/>
  <c r="K13" i="2"/>
  <c r="L13" i="2"/>
  <c r="M13" i="2"/>
  <c r="H14" i="2"/>
  <c r="I14" i="2"/>
  <c r="J14" i="2"/>
  <c r="K14" i="2"/>
  <c r="L14" i="2"/>
  <c r="M14" i="2"/>
  <c r="H15" i="2"/>
  <c r="I15" i="2"/>
  <c r="J15" i="2"/>
  <c r="K15" i="2"/>
  <c r="L15" i="2"/>
  <c r="M15" i="2"/>
  <c r="H16" i="2"/>
  <c r="I16" i="2"/>
  <c r="J16" i="2"/>
  <c r="K16" i="2"/>
  <c r="L16" i="2"/>
  <c r="M16" i="2"/>
  <c r="H17" i="2"/>
  <c r="I17" i="2"/>
  <c r="J17" i="2"/>
  <c r="K17" i="2"/>
  <c r="L17" i="2"/>
  <c r="M17" i="2"/>
  <c r="H18" i="2"/>
  <c r="I18" i="2"/>
  <c r="J18" i="2"/>
  <c r="K18" i="2"/>
  <c r="L18" i="2"/>
  <c r="M18" i="2"/>
  <c r="H19" i="2"/>
  <c r="I19" i="2"/>
  <c r="J19" i="2"/>
  <c r="K19" i="2"/>
  <c r="L19" i="2"/>
  <c r="M19" i="2"/>
  <c r="H20" i="2"/>
  <c r="I20" i="2"/>
  <c r="J20" i="2"/>
  <c r="K20" i="2"/>
  <c r="L20" i="2"/>
  <c r="M20" i="2"/>
  <c r="H21" i="2"/>
  <c r="I21" i="2"/>
  <c r="J21" i="2"/>
  <c r="K21" i="2"/>
  <c r="L21" i="2"/>
  <c r="M21" i="2"/>
  <c r="H22" i="2"/>
  <c r="I22" i="2"/>
  <c r="J22" i="2"/>
  <c r="K22" i="2"/>
  <c r="L22" i="2"/>
  <c r="M22" i="2"/>
  <c r="H23" i="2"/>
  <c r="I23" i="2"/>
  <c r="J23" i="2"/>
  <c r="K23" i="2"/>
  <c r="L23" i="2"/>
  <c r="M23" i="2"/>
  <c r="H24" i="2"/>
  <c r="I24" i="2"/>
  <c r="J24" i="2"/>
  <c r="K24" i="2"/>
  <c r="L24" i="2"/>
  <c r="M24" i="2"/>
  <c r="H25" i="2"/>
  <c r="I25" i="2"/>
  <c r="J25" i="2"/>
  <c r="K25" i="2"/>
  <c r="L25" i="2"/>
  <c r="M25" i="2"/>
  <c r="H26" i="2"/>
  <c r="I26" i="2"/>
  <c r="J26" i="2"/>
  <c r="K26" i="2"/>
  <c r="L26" i="2"/>
  <c r="M26" i="2"/>
  <c r="H27" i="2"/>
  <c r="I27" i="2"/>
  <c r="J27" i="2"/>
  <c r="K27" i="2"/>
  <c r="L27" i="2"/>
  <c r="M27" i="2"/>
  <c r="H28" i="2"/>
  <c r="I28" i="2"/>
  <c r="J28" i="2"/>
  <c r="K28" i="2"/>
  <c r="L28" i="2"/>
  <c r="M28" i="2"/>
  <c r="H29" i="2"/>
  <c r="I29" i="2"/>
  <c r="J29" i="2"/>
  <c r="K29" i="2"/>
  <c r="L29" i="2"/>
  <c r="M29" i="2"/>
  <c r="H30" i="2"/>
  <c r="I30" i="2"/>
  <c r="J30" i="2"/>
  <c r="K30" i="2"/>
  <c r="L30" i="2"/>
  <c r="M30" i="2"/>
  <c r="H31" i="2"/>
  <c r="I31" i="2"/>
  <c r="J31" i="2"/>
  <c r="K31" i="2"/>
  <c r="L31" i="2"/>
  <c r="M31" i="2"/>
  <c r="H32" i="2"/>
  <c r="I32" i="2"/>
  <c r="J32" i="2"/>
  <c r="K32" i="2"/>
  <c r="L32" i="2"/>
  <c r="M32" i="2"/>
  <c r="H33" i="2"/>
  <c r="I33" i="2"/>
  <c r="J33" i="2"/>
  <c r="K33" i="2"/>
  <c r="L33" i="2"/>
  <c r="M33" i="2"/>
  <c r="H34" i="2"/>
  <c r="I34" i="2"/>
  <c r="J34" i="2"/>
  <c r="K34" i="2"/>
  <c r="L34" i="2"/>
  <c r="M34" i="2"/>
  <c r="H35" i="2"/>
  <c r="I35" i="2"/>
  <c r="J35" i="2"/>
  <c r="K35" i="2"/>
  <c r="L35" i="2"/>
  <c r="M35" i="2"/>
  <c r="H36" i="2"/>
  <c r="I36" i="2"/>
  <c r="J36" i="2"/>
  <c r="K36" i="2"/>
  <c r="L36" i="2"/>
  <c r="M36" i="2"/>
  <c r="H37" i="2"/>
  <c r="I37" i="2"/>
  <c r="J37" i="2"/>
  <c r="K37" i="2"/>
  <c r="L37" i="2"/>
  <c r="M37" i="2"/>
  <c r="H38" i="2"/>
  <c r="I38" i="2"/>
  <c r="J38" i="2"/>
  <c r="K38" i="2"/>
  <c r="L38" i="2"/>
  <c r="M38" i="2"/>
  <c r="H39" i="2"/>
  <c r="I39" i="2"/>
  <c r="J39" i="2"/>
  <c r="K39" i="2"/>
  <c r="L39" i="2"/>
  <c r="M39" i="2"/>
  <c r="H40" i="2"/>
  <c r="I40" i="2"/>
  <c r="J40" i="2"/>
  <c r="K40" i="2"/>
  <c r="L40" i="2"/>
  <c r="M40" i="2"/>
  <c r="H41" i="2"/>
  <c r="I41" i="2"/>
  <c r="J41" i="2"/>
  <c r="K41" i="2"/>
  <c r="L41" i="2"/>
  <c r="M41" i="2"/>
  <c r="H42" i="2"/>
  <c r="I42" i="2"/>
  <c r="J42" i="2"/>
  <c r="K42" i="2"/>
  <c r="L42" i="2"/>
  <c r="M42" i="2"/>
  <c r="H43" i="2"/>
  <c r="I43" i="2"/>
  <c r="J43" i="2"/>
  <c r="K43" i="2"/>
  <c r="L43" i="2"/>
  <c r="M43" i="2"/>
  <c r="H44" i="2"/>
  <c r="I44" i="2"/>
  <c r="J44" i="2"/>
  <c r="K44" i="2"/>
  <c r="L44" i="2"/>
  <c r="M44" i="2"/>
  <c r="H45" i="2"/>
  <c r="I45" i="2"/>
  <c r="J45" i="2"/>
  <c r="K45" i="2"/>
  <c r="L45" i="2"/>
  <c r="M45" i="2"/>
  <c r="H46" i="2"/>
  <c r="I46" i="2"/>
  <c r="J46" i="2"/>
  <c r="K46" i="2"/>
  <c r="L46" i="2"/>
  <c r="M46" i="2"/>
  <c r="H47" i="2"/>
  <c r="I47" i="2"/>
  <c r="J47" i="2"/>
  <c r="K47" i="2"/>
  <c r="L47" i="2"/>
  <c r="M47" i="2"/>
  <c r="H48" i="2"/>
  <c r="I48" i="2"/>
  <c r="J48" i="2"/>
  <c r="K48" i="2"/>
  <c r="L48" i="2"/>
  <c r="M48" i="2"/>
  <c r="H49" i="2"/>
  <c r="I49" i="2"/>
  <c r="J49" i="2"/>
  <c r="K49" i="2"/>
  <c r="L49" i="2"/>
  <c r="M49" i="2"/>
  <c r="H50" i="2"/>
  <c r="I50" i="2"/>
  <c r="J50" i="2"/>
  <c r="K50" i="2"/>
  <c r="L50" i="2"/>
  <c r="M50" i="2"/>
  <c r="H51" i="2"/>
  <c r="I51" i="2"/>
  <c r="J51" i="2"/>
  <c r="K51" i="2"/>
  <c r="L51" i="2"/>
  <c r="M51" i="2"/>
  <c r="H52" i="2"/>
  <c r="I52" i="2"/>
  <c r="J52" i="2"/>
  <c r="K52" i="2"/>
  <c r="L52" i="2"/>
  <c r="M52" i="2"/>
  <c r="H53" i="2"/>
  <c r="I53" i="2"/>
  <c r="J53" i="2"/>
  <c r="K53" i="2"/>
  <c r="L53" i="2"/>
  <c r="M53" i="2"/>
  <c r="H54" i="2"/>
  <c r="I54" i="2"/>
  <c r="J54" i="2"/>
  <c r="K54" i="2"/>
  <c r="L54" i="2"/>
  <c r="M54" i="2"/>
  <c r="H55" i="2"/>
  <c r="I55" i="2"/>
  <c r="J55" i="2"/>
  <c r="K55" i="2"/>
  <c r="L55" i="2"/>
  <c r="M55" i="2"/>
  <c r="H56" i="2"/>
  <c r="I56" i="2"/>
  <c r="J56" i="2"/>
  <c r="K56" i="2"/>
  <c r="L56" i="2"/>
  <c r="M56" i="2"/>
  <c r="H57" i="2"/>
  <c r="I57" i="2"/>
  <c r="J57" i="2"/>
  <c r="K57" i="2"/>
  <c r="L57" i="2"/>
  <c r="M57" i="2"/>
  <c r="H58" i="2"/>
  <c r="I58" i="2"/>
  <c r="J58" i="2"/>
  <c r="K58" i="2"/>
  <c r="L58" i="2"/>
  <c r="M58" i="2"/>
  <c r="H59" i="2"/>
  <c r="I59" i="2"/>
  <c r="J59" i="2"/>
  <c r="K59" i="2"/>
  <c r="L59" i="2"/>
  <c r="M59" i="2"/>
  <c r="H60" i="2"/>
  <c r="I60" i="2"/>
  <c r="J60" i="2"/>
  <c r="K60" i="2"/>
  <c r="L60" i="2"/>
  <c r="M60" i="2"/>
  <c r="H61" i="2"/>
  <c r="I61" i="2"/>
  <c r="J61" i="2"/>
  <c r="K61" i="2"/>
  <c r="L61" i="2"/>
  <c r="M61" i="2"/>
  <c r="H62" i="2"/>
  <c r="I62" i="2"/>
  <c r="J62" i="2"/>
  <c r="K62" i="2"/>
  <c r="L62" i="2"/>
  <c r="M62" i="2"/>
  <c r="H63" i="2"/>
  <c r="I63" i="2"/>
  <c r="J63" i="2"/>
  <c r="K63" i="2"/>
  <c r="L63" i="2"/>
  <c r="M63" i="2"/>
  <c r="H64" i="2"/>
  <c r="I64" i="2"/>
  <c r="J64" i="2"/>
  <c r="K64" i="2"/>
  <c r="L64" i="2"/>
  <c r="M64" i="2"/>
  <c r="H65" i="2"/>
  <c r="I65" i="2"/>
  <c r="J65" i="2"/>
  <c r="K65" i="2"/>
  <c r="L65" i="2"/>
  <c r="M65" i="2"/>
  <c r="H66" i="2"/>
  <c r="I66" i="2"/>
  <c r="J66" i="2"/>
  <c r="K66" i="2"/>
  <c r="L66" i="2"/>
  <c r="M66" i="2"/>
  <c r="H67" i="2"/>
  <c r="I67" i="2"/>
  <c r="J67" i="2"/>
  <c r="K67" i="2"/>
  <c r="L67" i="2"/>
  <c r="M67" i="2"/>
  <c r="H68" i="2"/>
  <c r="I68" i="2"/>
  <c r="J68" i="2"/>
  <c r="K68" i="2"/>
  <c r="L68" i="2"/>
  <c r="M68" i="2"/>
  <c r="H69" i="2"/>
  <c r="I69" i="2"/>
  <c r="J69" i="2"/>
  <c r="K69" i="2"/>
  <c r="L69" i="2"/>
  <c r="M69" i="2"/>
  <c r="H70" i="2"/>
  <c r="I70" i="2"/>
  <c r="J70" i="2"/>
  <c r="K70" i="2"/>
  <c r="L70" i="2"/>
  <c r="M70" i="2"/>
  <c r="H71" i="2"/>
  <c r="I71" i="2"/>
  <c r="J71" i="2"/>
  <c r="K71" i="2"/>
  <c r="L71" i="2"/>
  <c r="M71" i="2"/>
  <c r="H72" i="2"/>
  <c r="I72" i="2"/>
  <c r="J72" i="2"/>
  <c r="K72" i="2"/>
  <c r="L72" i="2"/>
  <c r="M72" i="2"/>
  <c r="H73" i="2"/>
  <c r="I73" i="2"/>
  <c r="J73" i="2"/>
  <c r="K73" i="2"/>
  <c r="L73" i="2"/>
  <c r="M73" i="2"/>
  <c r="H74" i="2"/>
  <c r="I74" i="2"/>
  <c r="J74" i="2"/>
  <c r="K74" i="2"/>
  <c r="L74" i="2"/>
  <c r="M74" i="2"/>
  <c r="H75" i="2"/>
  <c r="I75" i="2"/>
  <c r="J75" i="2"/>
  <c r="K75" i="2"/>
  <c r="L75" i="2"/>
  <c r="M75" i="2"/>
  <c r="H76" i="2"/>
  <c r="I76" i="2"/>
  <c r="J76" i="2"/>
  <c r="K76" i="2"/>
  <c r="L76" i="2"/>
  <c r="M76" i="2"/>
  <c r="H77" i="2"/>
  <c r="I77" i="2"/>
  <c r="J77" i="2"/>
  <c r="K77" i="2"/>
  <c r="L77" i="2"/>
  <c r="M77" i="2"/>
  <c r="H78" i="2"/>
  <c r="I78" i="2"/>
  <c r="J78" i="2"/>
  <c r="K78" i="2"/>
  <c r="L78" i="2"/>
  <c r="M78" i="2"/>
  <c r="H79" i="2"/>
  <c r="I79" i="2"/>
  <c r="J79" i="2"/>
  <c r="K79" i="2"/>
  <c r="L79" i="2"/>
  <c r="M79" i="2"/>
  <c r="H80" i="2"/>
  <c r="I80" i="2"/>
  <c r="J80" i="2"/>
  <c r="K80" i="2"/>
  <c r="L80" i="2"/>
  <c r="M80" i="2"/>
  <c r="H81" i="2"/>
  <c r="I81" i="2"/>
  <c r="J81" i="2"/>
  <c r="K81" i="2"/>
  <c r="L81" i="2"/>
  <c r="M81" i="2"/>
  <c r="H82" i="2"/>
  <c r="I82" i="2"/>
  <c r="J82" i="2"/>
  <c r="K82" i="2"/>
  <c r="L82" i="2"/>
  <c r="M82" i="2"/>
  <c r="H83" i="2"/>
  <c r="I83" i="2"/>
  <c r="J83" i="2"/>
  <c r="K83" i="2"/>
  <c r="L83" i="2"/>
  <c r="M83" i="2"/>
  <c r="H84" i="2"/>
  <c r="I84" i="2"/>
  <c r="J84" i="2"/>
  <c r="K84" i="2"/>
  <c r="L84" i="2"/>
  <c r="M84" i="2"/>
  <c r="H85" i="2"/>
  <c r="I85" i="2"/>
  <c r="J85" i="2"/>
  <c r="K85" i="2"/>
  <c r="L85" i="2"/>
  <c r="M85" i="2"/>
  <c r="H86" i="2"/>
  <c r="I86" i="2"/>
  <c r="J86" i="2"/>
  <c r="K86" i="2"/>
  <c r="L86" i="2"/>
  <c r="M86" i="2"/>
  <c r="H87" i="2"/>
  <c r="I87" i="2"/>
  <c r="J87" i="2"/>
  <c r="K87" i="2"/>
  <c r="L87" i="2"/>
  <c r="M87" i="2"/>
  <c r="H88" i="2"/>
  <c r="I88" i="2"/>
  <c r="J88" i="2"/>
  <c r="K88" i="2"/>
  <c r="L88" i="2"/>
  <c r="M88" i="2"/>
  <c r="H89" i="2"/>
  <c r="I89" i="2"/>
  <c r="J89" i="2"/>
  <c r="K89" i="2"/>
  <c r="L89" i="2"/>
  <c r="M89" i="2"/>
  <c r="H90" i="2"/>
  <c r="I90" i="2"/>
  <c r="J90" i="2"/>
  <c r="K90" i="2"/>
  <c r="L90" i="2"/>
  <c r="M90" i="2"/>
  <c r="H91" i="2"/>
  <c r="I91" i="2"/>
  <c r="J91" i="2"/>
  <c r="K91" i="2"/>
  <c r="L91" i="2"/>
  <c r="M91" i="2"/>
  <c r="H92" i="2"/>
  <c r="I92" i="2"/>
  <c r="J92" i="2"/>
  <c r="K92" i="2"/>
  <c r="L92" i="2"/>
  <c r="M92" i="2"/>
  <c r="H93" i="2"/>
  <c r="I93" i="2"/>
  <c r="J93" i="2"/>
  <c r="K93" i="2"/>
  <c r="L93" i="2"/>
  <c r="M93" i="2"/>
  <c r="H94" i="2"/>
  <c r="I94" i="2"/>
  <c r="J94" i="2"/>
  <c r="K94" i="2"/>
  <c r="L94" i="2"/>
  <c r="M94" i="2"/>
  <c r="H95" i="2"/>
  <c r="I95" i="2"/>
  <c r="J95" i="2"/>
  <c r="K95" i="2"/>
  <c r="L95" i="2"/>
  <c r="M95" i="2"/>
  <c r="H96" i="2"/>
  <c r="I96" i="2"/>
  <c r="J96" i="2"/>
  <c r="K96" i="2"/>
  <c r="L96" i="2"/>
  <c r="M96" i="2"/>
  <c r="H97" i="2"/>
  <c r="I97" i="2"/>
  <c r="J97" i="2"/>
  <c r="K97" i="2"/>
  <c r="L97" i="2"/>
  <c r="M97" i="2"/>
  <c r="H98" i="2"/>
  <c r="I98" i="2"/>
  <c r="J98" i="2"/>
  <c r="K98" i="2"/>
  <c r="L98" i="2"/>
  <c r="M98" i="2"/>
  <c r="H99" i="2"/>
  <c r="I99" i="2"/>
  <c r="J99" i="2"/>
  <c r="K99" i="2"/>
  <c r="L99" i="2"/>
  <c r="M99" i="2"/>
  <c r="H100" i="2"/>
  <c r="I100" i="2"/>
  <c r="J100" i="2"/>
  <c r="K100" i="2"/>
  <c r="L100" i="2"/>
  <c r="M100" i="2"/>
  <c r="H101" i="2"/>
  <c r="I101" i="2"/>
  <c r="J101" i="2"/>
  <c r="K101" i="2"/>
  <c r="L101" i="2"/>
  <c r="M101" i="2"/>
  <c r="H102" i="2"/>
  <c r="I102" i="2"/>
  <c r="J102" i="2"/>
  <c r="K102" i="2"/>
  <c r="L102" i="2"/>
  <c r="M102" i="2"/>
  <c r="H103" i="2"/>
  <c r="I103" i="2"/>
  <c r="J103" i="2"/>
  <c r="K103" i="2"/>
  <c r="L103" i="2"/>
  <c r="M103" i="2"/>
  <c r="H104" i="2"/>
  <c r="I104" i="2"/>
  <c r="J104" i="2"/>
  <c r="K104" i="2"/>
  <c r="L104" i="2"/>
  <c r="M104" i="2"/>
  <c r="H105" i="2"/>
  <c r="I105" i="2"/>
  <c r="J105" i="2"/>
  <c r="K105" i="2"/>
  <c r="L105" i="2"/>
  <c r="M105" i="2"/>
  <c r="H106" i="2"/>
  <c r="I106" i="2"/>
  <c r="J106" i="2"/>
  <c r="K106" i="2"/>
  <c r="L106" i="2"/>
  <c r="M106" i="2"/>
  <c r="H107" i="2"/>
  <c r="I107" i="2"/>
  <c r="J107" i="2"/>
  <c r="K107" i="2"/>
  <c r="L107" i="2"/>
  <c r="M107" i="2"/>
  <c r="H108" i="2"/>
  <c r="I108" i="2"/>
  <c r="J108" i="2"/>
  <c r="K108" i="2"/>
  <c r="L108" i="2"/>
  <c r="M108" i="2"/>
  <c r="H109" i="2"/>
  <c r="I109" i="2"/>
  <c r="J109" i="2"/>
  <c r="K109" i="2"/>
  <c r="L109" i="2"/>
  <c r="M109" i="2"/>
  <c r="H110" i="2"/>
  <c r="I110" i="2"/>
  <c r="J110" i="2"/>
  <c r="K110" i="2"/>
  <c r="L110" i="2"/>
  <c r="M110" i="2"/>
  <c r="H111" i="2"/>
  <c r="I111" i="2"/>
  <c r="J111" i="2"/>
  <c r="K111" i="2"/>
  <c r="L111" i="2"/>
  <c r="M111" i="2"/>
  <c r="H112" i="2"/>
  <c r="I112" i="2"/>
  <c r="J112" i="2"/>
  <c r="K112" i="2"/>
  <c r="L112" i="2"/>
  <c r="M112" i="2"/>
  <c r="H113" i="2"/>
  <c r="I113" i="2"/>
  <c r="J113" i="2"/>
  <c r="K113" i="2"/>
  <c r="L113" i="2"/>
  <c r="M113" i="2"/>
  <c r="H114" i="2"/>
  <c r="I114" i="2"/>
  <c r="J114" i="2"/>
  <c r="K114" i="2"/>
  <c r="L114" i="2"/>
  <c r="M114" i="2"/>
  <c r="H115" i="2"/>
  <c r="I115" i="2"/>
  <c r="J115" i="2"/>
  <c r="K115" i="2"/>
  <c r="L115" i="2"/>
  <c r="M115" i="2"/>
  <c r="H116" i="2"/>
  <c r="I116" i="2"/>
  <c r="J116" i="2"/>
  <c r="K116" i="2"/>
  <c r="L116" i="2"/>
  <c r="M116" i="2"/>
  <c r="H117" i="2"/>
  <c r="I117" i="2"/>
  <c r="J117" i="2"/>
  <c r="K117" i="2"/>
  <c r="L117" i="2"/>
  <c r="M117" i="2"/>
  <c r="H118" i="2"/>
  <c r="I118" i="2"/>
  <c r="J118" i="2"/>
  <c r="K118" i="2"/>
  <c r="L118" i="2"/>
  <c r="M118" i="2"/>
  <c r="H119" i="2"/>
  <c r="I119" i="2"/>
  <c r="J119" i="2"/>
  <c r="K119" i="2"/>
  <c r="L119" i="2"/>
  <c r="M119" i="2"/>
  <c r="H120" i="2"/>
  <c r="I120" i="2"/>
  <c r="J120" i="2"/>
  <c r="K120" i="2"/>
  <c r="L120" i="2"/>
  <c r="M120" i="2"/>
  <c r="H121" i="2"/>
  <c r="I121" i="2"/>
  <c r="J121" i="2"/>
  <c r="K121" i="2"/>
  <c r="L121" i="2"/>
  <c r="M121" i="2"/>
  <c r="H122" i="2"/>
  <c r="I122" i="2"/>
  <c r="J122" i="2"/>
  <c r="K122" i="2"/>
  <c r="L122" i="2"/>
  <c r="M122" i="2"/>
  <c r="H123" i="2"/>
  <c r="I123" i="2"/>
  <c r="J123" i="2"/>
  <c r="K123" i="2"/>
  <c r="L123" i="2"/>
  <c r="M123" i="2"/>
  <c r="H124" i="2"/>
  <c r="I124" i="2"/>
  <c r="J124" i="2"/>
  <c r="K124" i="2"/>
  <c r="L124" i="2"/>
  <c r="M124" i="2"/>
  <c r="H125" i="2"/>
  <c r="I125" i="2"/>
  <c r="J125" i="2"/>
  <c r="K125" i="2"/>
  <c r="L125" i="2"/>
  <c r="M125" i="2"/>
  <c r="H126" i="2"/>
  <c r="I126" i="2"/>
  <c r="J126" i="2"/>
  <c r="K126" i="2"/>
  <c r="L126" i="2"/>
  <c r="M126" i="2"/>
  <c r="H127" i="2"/>
  <c r="I127" i="2"/>
  <c r="J127" i="2"/>
  <c r="K127" i="2"/>
  <c r="L127" i="2"/>
  <c r="M127" i="2"/>
  <c r="H128" i="2"/>
  <c r="I128" i="2"/>
  <c r="J128" i="2"/>
  <c r="K128" i="2"/>
  <c r="L128" i="2"/>
  <c r="M128" i="2"/>
  <c r="H129" i="2"/>
  <c r="I129" i="2"/>
  <c r="J129" i="2"/>
  <c r="K129" i="2"/>
  <c r="L129" i="2"/>
  <c r="M129" i="2"/>
  <c r="H130" i="2"/>
  <c r="I130" i="2"/>
  <c r="J130" i="2"/>
  <c r="K130" i="2"/>
  <c r="L130" i="2"/>
  <c r="M130" i="2"/>
  <c r="H131" i="2"/>
  <c r="I131" i="2"/>
  <c r="J131" i="2"/>
  <c r="K131" i="2"/>
  <c r="L131" i="2"/>
  <c r="M131" i="2"/>
  <c r="H132" i="2"/>
  <c r="I132" i="2"/>
  <c r="J132" i="2"/>
  <c r="K132" i="2"/>
  <c r="L132" i="2"/>
  <c r="M132" i="2"/>
  <c r="H133" i="2"/>
  <c r="I133" i="2"/>
  <c r="J133" i="2"/>
  <c r="K133" i="2"/>
  <c r="L133" i="2"/>
  <c r="M133" i="2"/>
  <c r="H134" i="2"/>
  <c r="I134" i="2"/>
  <c r="J134" i="2"/>
  <c r="K134" i="2"/>
  <c r="L134" i="2"/>
  <c r="M134" i="2"/>
  <c r="H135" i="2"/>
  <c r="I135" i="2"/>
  <c r="J135" i="2"/>
  <c r="K135" i="2"/>
  <c r="L135" i="2"/>
  <c r="M135" i="2"/>
  <c r="H136" i="2"/>
  <c r="I136" i="2"/>
  <c r="J136" i="2"/>
  <c r="K136" i="2"/>
  <c r="L136" i="2"/>
  <c r="M136" i="2"/>
  <c r="H137" i="2"/>
  <c r="I137" i="2"/>
  <c r="J137" i="2"/>
  <c r="K137" i="2"/>
  <c r="L137" i="2"/>
  <c r="M137" i="2"/>
  <c r="H138" i="2"/>
  <c r="I138" i="2"/>
  <c r="J138" i="2"/>
  <c r="K138" i="2"/>
  <c r="L138" i="2"/>
  <c r="M138" i="2"/>
  <c r="H139" i="2"/>
  <c r="I139" i="2"/>
  <c r="J139" i="2"/>
  <c r="K139" i="2"/>
  <c r="L139" i="2"/>
  <c r="M139" i="2"/>
  <c r="H140" i="2"/>
  <c r="I140" i="2"/>
  <c r="J140" i="2"/>
  <c r="K140" i="2"/>
  <c r="L140" i="2"/>
  <c r="M140" i="2"/>
  <c r="H141" i="2"/>
  <c r="I141" i="2"/>
  <c r="J141" i="2"/>
  <c r="K141" i="2"/>
  <c r="L141" i="2"/>
  <c r="M141" i="2"/>
  <c r="H142" i="2"/>
  <c r="I142" i="2"/>
  <c r="J142" i="2"/>
  <c r="K142" i="2"/>
  <c r="L142" i="2"/>
  <c r="M142" i="2"/>
  <c r="H143" i="2"/>
  <c r="I143" i="2"/>
  <c r="J143" i="2"/>
  <c r="K143" i="2"/>
  <c r="L143" i="2"/>
  <c r="M143" i="2"/>
  <c r="H144" i="2"/>
  <c r="I144" i="2"/>
  <c r="J144" i="2"/>
  <c r="K144" i="2"/>
  <c r="L144" i="2"/>
  <c r="M144" i="2"/>
  <c r="H145" i="2"/>
  <c r="I145" i="2"/>
  <c r="J145" i="2"/>
  <c r="K145" i="2"/>
  <c r="L145" i="2"/>
  <c r="M145" i="2"/>
  <c r="H146" i="2"/>
  <c r="I146" i="2"/>
  <c r="J146" i="2"/>
  <c r="K146" i="2"/>
  <c r="L146" i="2"/>
  <c r="M146" i="2"/>
  <c r="H147" i="2"/>
  <c r="I147" i="2"/>
  <c r="J147" i="2"/>
  <c r="K147" i="2"/>
  <c r="L147" i="2"/>
  <c r="M147" i="2"/>
  <c r="H148" i="2"/>
  <c r="I148" i="2"/>
  <c r="J148" i="2"/>
  <c r="K148" i="2"/>
  <c r="L148" i="2"/>
  <c r="M148" i="2"/>
  <c r="H149" i="2"/>
  <c r="I149" i="2"/>
  <c r="J149" i="2"/>
  <c r="K149" i="2"/>
  <c r="L149" i="2"/>
  <c r="M149" i="2"/>
  <c r="H150" i="2"/>
  <c r="I150" i="2"/>
  <c r="J150" i="2"/>
  <c r="K150" i="2"/>
  <c r="L150" i="2"/>
  <c r="M150" i="2"/>
  <c r="H151" i="2"/>
  <c r="I151" i="2"/>
  <c r="J151" i="2"/>
  <c r="K151" i="2"/>
  <c r="L151" i="2"/>
  <c r="M151" i="2"/>
  <c r="H152" i="2"/>
  <c r="I152" i="2"/>
  <c r="J152" i="2"/>
  <c r="K152" i="2"/>
  <c r="L152" i="2"/>
  <c r="M152" i="2"/>
  <c r="H153" i="2"/>
  <c r="I153" i="2"/>
  <c r="J153" i="2"/>
  <c r="K153" i="2"/>
  <c r="L153" i="2"/>
  <c r="M153" i="2"/>
  <c r="H154" i="2"/>
  <c r="I154" i="2"/>
  <c r="J154" i="2"/>
  <c r="K154" i="2"/>
  <c r="L154" i="2"/>
  <c r="M154" i="2"/>
  <c r="H155" i="2"/>
  <c r="I155" i="2"/>
  <c r="J155" i="2"/>
  <c r="K155" i="2"/>
  <c r="L155" i="2"/>
  <c r="M155" i="2"/>
  <c r="H156" i="2"/>
  <c r="I156" i="2"/>
  <c r="J156" i="2"/>
  <c r="K156" i="2"/>
  <c r="L156" i="2"/>
  <c r="M156" i="2"/>
  <c r="H157" i="2"/>
  <c r="I157" i="2"/>
  <c r="J157" i="2"/>
  <c r="K157" i="2"/>
  <c r="L157" i="2"/>
  <c r="M157" i="2"/>
  <c r="H158" i="2"/>
  <c r="I158" i="2"/>
  <c r="J158" i="2"/>
  <c r="K158" i="2"/>
  <c r="L158" i="2"/>
  <c r="M158" i="2"/>
  <c r="H159" i="2"/>
  <c r="I159" i="2"/>
  <c r="J159" i="2"/>
  <c r="K159" i="2"/>
  <c r="L159" i="2"/>
  <c r="M159" i="2"/>
  <c r="H160" i="2"/>
  <c r="I160" i="2"/>
  <c r="J160" i="2"/>
  <c r="K160" i="2"/>
  <c r="L160" i="2"/>
  <c r="M160" i="2"/>
  <c r="H161" i="2"/>
  <c r="I161" i="2"/>
  <c r="J161" i="2"/>
  <c r="K161" i="2"/>
  <c r="L161" i="2"/>
  <c r="M161" i="2"/>
  <c r="H162" i="2"/>
  <c r="I162" i="2"/>
  <c r="J162" i="2"/>
  <c r="K162" i="2"/>
  <c r="L162" i="2"/>
  <c r="M162" i="2"/>
  <c r="H163" i="2"/>
  <c r="I163" i="2"/>
  <c r="J163" i="2"/>
  <c r="K163" i="2"/>
  <c r="L163" i="2"/>
  <c r="M163" i="2"/>
  <c r="H164" i="2"/>
  <c r="I164" i="2"/>
  <c r="J164" i="2"/>
  <c r="K164" i="2"/>
  <c r="L164" i="2"/>
  <c r="M164" i="2"/>
  <c r="H165" i="2"/>
  <c r="I165" i="2"/>
  <c r="J165" i="2"/>
  <c r="K165" i="2"/>
  <c r="L165" i="2"/>
  <c r="M165" i="2"/>
  <c r="H166" i="2"/>
  <c r="I166" i="2"/>
  <c r="J166" i="2"/>
  <c r="K166" i="2"/>
  <c r="L166" i="2"/>
  <c r="M166" i="2"/>
  <c r="H167" i="2"/>
  <c r="I167" i="2"/>
  <c r="J167" i="2"/>
  <c r="K167" i="2"/>
  <c r="L167" i="2"/>
  <c r="M167" i="2"/>
  <c r="H168" i="2"/>
  <c r="I168" i="2"/>
  <c r="J168" i="2"/>
  <c r="K168" i="2"/>
  <c r="L168" i="2"/>
  <c r="M168" i="2"/>
  <c r="H169" i="2"/>
  <c r="I169" i="2"/>
  <c r="J169" i="2"/>
  <c r="K169" i="2"/>
  <c r="L169" i="2"/>
  <c r="M169" i="2"/>
  <c r="H170" i="2"/>
  <c r="I170" i="2"/>
  <c r="J170" i="2"/>
  <c r="K170" i="2"/>
  <c r="L170" i="2"/>
  <c r="M170" i="2"/>
  <c r="H171" i="2"/>
  <c r="I171" i="2"/>
  <c r="J171" i="2"/>
  <c r="K171" i="2"/>
  <c r="L171" i="2"/>
  <c r="M171" i="2"/>
  <c r="H172" i="2"/>
  <c r="I172" i="2"/>
  <c r="J172" i="2"/>
  <c r="K172" i="2"/>
  <c r="L172" i="2"/>
  <c r="M172" i="2"/>
  <c r="H173" i="2"/>
  <c r="I173" i="2"/>
  <c r="J173" i="2"/>
  <c r="K173" i="2"/>
  <c r="L173" i="2"/>
  <c r="M173" i="2"/>
  <c r="H174" i="2"/>
  <c r="I174" i="2"/>
  <c r="J174" i="2"/>
  <c r="K174" i="2"/>
  <c r="L174" i="2"/>
  <c r="M174" i="2"/>
  <c r="H175" i="2"/>
  <c r="I175" i="2"/>
  <c r="J175" i="2"/>
  <c r="K175" i="2"/>
  <c r="L175" i="2"/>
  <c r="M175" i="2"/>
  <c r="H176" i="2"/>
  <c r="I176" i="2"/>
  <c r="J176" i="2"/>
  <c r="K176" i="2"/>
  <c r="L176" i="2"/>
  <c r="M176" i="2"/>
  <c r="H177" i="2"/>
  <c r="I177" i="2"/>
  <c r="J177" i="2"/>
  <c r="K177" i="2"/>
  <c r="L177" i="2"/>
  <c r="M177" i="2"/>
  <c r="H178" i="2"/>
  <c r="I178" i="2"/>
  <c r="J178" i="2"/>
  <c r="K178" i="2"/>
  <c r="L178" i="2"/>
  <c r="M178" i="2"/>
  <c r="H179" i="2"/>
  <c r="I179" i="2"/>
  <c r="J179" i="2"/>
  <c r="K179" i="2"/>
  <c r="L179" i="2"/>
  <c r="M179" i="2"/>
  <c r="H180" i="2"/>
  <c r="I180" i="2"/>
  <c r="J180" i="2"/>
  <c r="K180" i="2"/>
  <c r="L180" i="2"/>
  <c r="M180" i="2"/>
  <c r="H181" i="2"/>
  <c r="I181" i="2"/>
  <c r="J181" i="2"/>
  <c r="K181" i="2"/>
  <c r="L181" i="2"/>
  <c r="M181" i="2"/>
  <c r="H182" i="2"/>
  <c r="I182" i="2"/>
  <c r="J182" i="2"/>
  <c r="K182" i="2"/>
  <c r="L182" i="2"/>
  <c r="M182" i="2"/>
  <c r="H183" i="2"/>
  <c r="I183" i="2"/>
  <c r="J183" i="2"/>
  <c r="K183" i="2"/>
  <c r="L183" i="2"/>
  <c r="M183" i="2"/>
  <c r="H184" i="2"/>
  <c r="I184" i="2"/>
  <c r="J184" i="2"/>
  <c r="K184" i="2"/>
  <c r="L184" i="2"/>
  <c r="M184" i="2"/>
  <c r="H185" i="2"/>
  <c r="I185" i="2"/>
  <c r="J185" i="2"/>
  <c r="K185" i="2"/>
  <c r="L185" i="2"/>
  <c r="M185" i="2"/>
  <c r="H186" i="2"/>
  <c r="I186" i="2"/>
  <c r="J186" i="2"/>
  <c r="K186" i="2"/>
  <c r="L186" i="2"/>
  <c r="M186" i="2"/>
  <c r="H187" i="2"/>
  <c r="I187" i="2"/>
  <c r="J187" i="2"/>
  <c r="K187" i="2"/>
  <c r="L187" i="2"/>
  <c r="M187" i="2"/>
  <c r="H188" i="2"/>
  <c r="I188" i="2"/>
  <c r="J188" i="2"/>
  <c r="K188" i="2"/>
  <c r="L188" i="2"/>
  <c r="M188" i="2"/>
  <c r="H189" i="2"/>
  <c r="I189" i="2"/>
  <c r="J189" i="2"/>
  <c r="K189" i="2"/>
  <c r="L189" i="2"/>
  <c r="M189" i="2"/>
  <c r="H190" i="2"/>
  <c r="I190" i="2"/>
  <c r="J190" i="2"/>
  <c r="K190" i="2"/>
  <c r="L190" i="2"/>
  <c r="M190" i="2"/>
  <c r="H191" i="2"/>
  <c r="I191" i="2"/>
  <c r="J191" i="2"/>
  <c r="K191" i="2"/>
  <c r="L191" i="2"/>
  <c r="M191" i="2"/>
  <c r="H192" i="2"/>
  <c r="I192" i="2"/>
  <c r="J192" i="2"/>
  <c r="K192" i="2"/>
  <c r="L192" i="2"/>
  <c r="M192" i="2"/>
  <c r="H193" i="2"/>
  <c r="I193" i="2"/>
  <c r="J193" i="2"/>
  <c r="K193" i="2"/>
  <c r="L193" i="2"/>
  <c r="M193" i="2"/>
  <c r="H194" i="2"/>
  <c r="I194" i="2"/>
  <c r="J194" i="2"/>
  <c r="K194" i="2"/>
  <c r="L194" i="2"/>
  <c r="M194" i="2"/>
  <c r="H195" i="2"/>
  <c r="I195" i="2"/>
  <c r="J195" i="2"/>
  <c r="K195" i="2"/>
  <c r="L195" i="2"/>
  <c r="M195" i="2"/>
  <c r="H196" i="2"/>
  <c r="I196" i="2"/>
  <c r="J196" i="2"/>
  <c r="K196" i="2"/>
  <c r="L196" i="2"/>
  <c r="M196" i="2"/>
  <c r="H197" i="2"/>
  <c r="I197" i="2"/>
  <c r="J197" i="2"/>
  <c r="K197" i="2"/>
  <c r="L197" i="2"/>
  <c r="M197" i="2"/>
  <c r="H198" i="2"/>
  <c r="I198" i="2"/>
  <c r="J198" i="2"/>
  <c r="K198" i="2"/>
  <c r="L198" i="2"/>
  <c r="M198" i="2"/>
  <c r="H199" i="2"/>
  <c r="I199" i="2"/>
  <c r="J199" i="2"/>
  <c r="K199" i="2"/>
  <c r="L199" i="2"/>
  <c r="M199" i="2"/>
  <c r="H200" i="2"/>
  <c r="I200" i="2"/>
  <c r="J200" i="2"/>
  <c r="K200" i="2"/>
  <c r="L200" i="2"/>
  <c r="M200" i="2"/>
  <c r="H201" i="2"/>
  <c r="I201" i="2"/>
  <c r="J201" i="2"/>
  <c r="K201" i="2"/>
  <c r="L201" i="2"/>
  <c r="M201" i="2"/>
  <c r="H202" i="2"/>
  <c r="I202" i="2"/>
  <c r="J202" i="2"/>
  <c r="K202" i="2"/>
  <c r="L202" i="2"/>
  <c r="M202" i="2"/>
  <c r="H203" i="2"/>
  <c r="I203" i="2"/>
  <c r="J203" i="2"/>
  <c r="K203" i="2"/>
  <c r="L203" i="2"/>
  <c r="M203" i="2"/>
  <c r="H204" i="2"/>
  <c r="I204" i="2"/>
  <c r="J204" i="2"/>
  <c r="K204" i="2"/>
  <c r="L204" i="2"/>
  <c r="M204" i="2"/>
  <c r="H205" i="2"/>
  <c r="I205" i="2"/>
  <c r="J205" i="2"/>
  <c r="K205" i="2"/>
  <c r="L205" i="2"/>
  <c r="M205" i="2"/>
  <c r="H206" i="2"/>
  <c r="I206" i="2"/>
  <c r="J206" i="2"/>
  <c r="K206" i="2"/>
  <c r="L206" i="2"/>
  <c r="M206" i="2"/>
  <c r="H207" i="2"/>
  <c r="I207" i="2"/>
  <c r="J207" i="2"/>
  <c r="K207" i="2"/>
  <c r="L207" i="2"/>
  <c r="M207" i="2"/>
  <c r="H208" i="2"/>
  <c r="I208" i="2"/>
  <c r="J208" i="2"/>
  <c r="K208" i="2"/>
  <c r="L208" i="2"/>
  <c r="M208" i="2"/>
  <c r="H209" i="2"/>
  <c r="I209" i="2"/>
  <c r="J209" i="2"/>
  <c r="K209" i="2"/>
  <c r="L209" i="2"/>
  <c r="M209" i="2"/>
  <c r="H210" i="2"/>
  <c r="I210" i="2"/>
  <c r="J210" i="2"/>
  <c r="K210" i="2"/>
  <c r="L210" i="2"/>
  <c r="M210" i="2"/>
  <c r="H211" i="2"/>
  <c r="I211" i="2"/>
  <c r="J211" i="2"/>
  <c r="K211" i="2"/>
  <c r="L211" i="2"/>
  <c r="M211" i="2"/>
  <c r="H212" i="2"/>
  <c r="I212" i="2"/>
  <c r="J212" i="2"/>
  <c r="K212" i="2"/>
  <c r="L212" i="2"/>
  <c r="M212" i="2"/>
  <c r="H213" i="2"/>
  <c r="I213" i="2"/>
  <c r="J213" i="2"/>
  <c r="K213" i="2"/>
  <c r="L213" i="2"/>
  <c r="M213" i="2"/>
  <c r="H214" i="2"/>
  <c r="I214" i="2"/>
  <c r="J214" i="2"/>
  <c r="K214" i="2"/>
  <c r="L214" i="2"/>
  <c r="M214" i="2"/>
  <c r="H215" i="2"/>
  <c r="I215" i="2"/>
  <c r="J215" i="2"/>
  <c r="K215" i="2"/>
  <c r="L215" i="2"/>
  <c r="M215" i="2"/>
  <c r="H216" i="2"/>
  <c r="I216" i="2"/>
  <c r="J216" i="2"/>
  <c r="K216" i="2"/>
  <c r="L216" i="2"/>
  <c r="M216" i="2"/>
  <c r="H217" i="2"/>
  <c r="I217" i="2"/>
  <c r="J217" i="2"/>
  <c r="K217" i="2"/>
  <c r="L217" i="2"/>
  <c r="M217" i="2"/>
  <c r="H218" i="2"/>
  <c r="I218" i="2"/>
  <c r="J218" i="2"/>
  <c r="K218" i="2"/>
  <c r="L218" i="2"/>
  <c r="M218" i="2"/>
  <c r="H219" i="2"/>
  <c r="I219" i="2"/>
  <c r="J219" i="2"/>
  <c r="K219" i="2"/>
  <c r="L219" i="2"/>
  <c r="M219" i="2"/>
  <c r="H220" i="2"/>
  <c r="I220" i="2"/>
  <c r="J220" i="2"/>
  <c r="K220" i="2"/>
  <c r="L220" i="2"/>
  <c r="M220" i="2"/>
  <c r="H221" i="2"/>
  <c r="I221" i="2"/>
  <c r="J221" i="2"/>
  <c r="K221" i="2"/>
  <c r="L221" i="2"/>
  <c r="M221" i="2"/>
  <c r="H222" i="2"/>
  <c r="I222" i="2"/>
  <c r="J222" i="2"/>
  <c r="K222" i="2"/>
  <c r="L222" i="2"/>
  <c r="M222" i="2"/>
  <c r="H223" i="2"/>
  <c r="I223" i="2"/>
  <c r="J223" i="2"/>
  <c r="K223" i="2"/>
  <c r="L223" i="2"/>
  <c r="M223" i="2"/>
  <c r="H224" i="2"/>
  <c r="I224" i="2"/>
  <c r="J224" i="2"/>
  <c r="K224" i="2"/>
  <c r="L224" i="2"/>
  <c r="M224" i="2"/>
  <c r="H225" i="2"/>
  <c r="I225" i="2"/>
  <c r="J225" i="2"/>
  <c r="K225" i="2"/>
  <c r="L225" i="2"/>
  <c r="M225" i="2"/>
  <c r="H226" i="2"/>
  <c r="I226" i="2"/>
  <c r="J226" i="2"/>
  <c r="K226" i="2"/>
  <c r="L226" i="2"/>
  <c r="M226" i="2"/>
  <c r="H227" i="2"/>
  <c r="I227" i="2"/>
  <c r="J227" i="2"/>
  <c r="K227" i="2"/>
  <c r="L227" i="2"/>
  <c r="M227" i="2"/>
  <c r="H228" i="2"/>
  <c r="I228" i="2"/>
  <c r="J228" i="2"/>
  <c r="K228" i="2"/>
  <c r="L228" i="2"/>
  <c r="M228" i="2"/>
  <c r="H229" i="2"/>
  <c r="I229" i="2"/>
  <c r="J229" i="2"/>
  <c r="K229" i="2"/>
  <c r="L229" i="2"/>
  <c r="M229" i="2"/>
  <c r="H230" i="2"/>
  <c r="I230" i="2"/>
  <c r="J230" i="2"/>
  <c r="K230" i="2"/>
  <c r="L230" i="2"/>
  <c r="M230" i="2"/>
  <c r="H231" i="2"/>
  <c r="I231" i="2"/>
  <c r="J231" i="2"/>
  <c r="K231" i="2"/>
  <c r="L231" i="2"/>
  <c r="M231" i="2"/>
  <c r="H232" i="2"/>
  <c r="I232" i="2"/>
  <c r="J232" i="2"/>
  <c r="K232" i="2"/>
  <c r="L232" i="2"/>
  <c r="M232" i="2"/>
  <c r="H233" i="2"/>
  <c r="I233" i="2"/>
  <c r="J233" i="2"/>
  <c r="K233" i="2"/>
  <c r="L233" i="2"/>
  <c r="M233" i="2"/>
  <c r="H234" i="2"/>
  <c r="I234" i="2"/>
  <c r="J234" i="2"/>
  <c r="K234" i="2"/>
  <c r="L234" i="2"/>
  <c r="M234" i="2"/>
  <c r="H235" i="2"/>
  <c r="I235" i="2"/>
  <c r="J235" i="2"/>
  <c r="K235" i="2"/>
  <c r="L235" i="2"/>
  <c r="M235" i="2"/>
  <c r="H236" i="2"/>
  <c r="I236" i="2"/>
  <c r="J236" i="2"/>
  <c r="K236" i="2"/>
  <c r="L236" i="2"/>
  <c r="M236" i="2"/>
  <c r="H237" i="2"/>
  <c r="I237" i="2"/>
  <c r="J237" i="2"/>
  <c r="K237" i="2"/>
  <c r="L237" i="2"/>
  <c r="M237" i="2"/>
  <c r="H238" i="2"/>
  <c r="I238" i="2"/>
  <c r="J238" i="2"/>
  <c r="K238" i="2"/>
  <c r="L238" i="2"/>
  <c r="M238" i="2"/>
  <c r="H239" i="2"/>
  <c r="I239" i="2"/>
  <c r="J239" i="2"/>
  <c r="K239" i="2"/>
  <c r="L239" i="2"/>
  <c r="M239" i="2"/>
  <c r="H240" i="2"/>
  <c r="I240" i="2"/>
  <c r="J240" i="2"/>
  <c r="K240" i="2"/>
  <c r="L240" i="2"/>
  <c r="M240" i="2"/>
  <c r="H241" i="2"/>
  <c r="I241" i="2"/>
  <c r="J241" i="2"/>
  <c r="K241" i="2"/>
  <c r="L241" i="2"/>
  <c r="M241" i="2"/>
  <c r="H242" i="2"/>
  <c r="I242" i="2"/>
  <c r="J242" i="2"/>
  <c r="K242" i="2"/>
  <c r="L242" i="2"/>
  <c r="M242" i="2"/>
  <c r="H243" i="2"/>
  <c r="I243" i="2"/>
  <c r="J243" i="2"/>
  <c r="K243" i="2"/>
  <c r="L243" i="2"/>
  <c r="M243" i="2"/>
  <c r="H244" i="2"/>
  <c r="I244" i="2"/>
  <c r="J244" i="2"/>
  <c r="K244" i="2"/>
  <c r="L244" i="2"/>
  <c r="M244" i="2"/>
  <c r="H245" i="2"/>
  <c r="I245" i="2"/>
  <c r="J245" i="2"/>
  <c r="K245" i="2"/>
  <c r="L245" i="2"/>
  <c r="M245" i="2"/>
  <c r="H246" i="2"/>
  <c r="I246" i="2"/>
  <c r="J246" i="2"/>
  <c r="K246" i="2"/>
  <c r="L246" i="2"/>
  <c r="M246" i="2"/>
  <c r="H247" i="2"/>
  <c r="I247" i="2"/>
  <c r="J247" i="2"/>
  <c r="K247" i="2"/>
  <c r="L247" i="2"/>
  <c r="M247" i="2"/>
  <c r="H248" i="2"/>
  <c r="I248" i="2"/>
  <c r="J248" i="2"/>
  <c r="K248" i="2"/>
  <c r="L248" i="2"/>
  <c r="M248" i="2"/>
  <c r="H249" i="2"/>
  <c r="I249" i="2"/>
  <c r="J249" i="2"/>
  <c r="K249" i="2"/>
  <c r="L249" i="2"/>
  <c r="M249" i="2"/>
  <c r="H250" i="2"/>
  <c r="I250" i="2"/>
  <c r="J250" i="2"/>
  <c r="K250" i="2"/>
  <c r="L250" i="2"/>
  <c r="M250" i="2"/>
  <c r="H251" i="2"/>
  <c r="I251" i="2"/>
  <c r="J251" i="2"/>
  <c r="K251" i="2"/>
  <c r="L251" i="2"/>
  <c r="M251" i="2"/>
  <c r="H252" i="2"/>
  <c r="I252" i="2"/>
  <c r="J252" i="2"/>
  <c r="K252" i="2"/>
  <c r="L252" i="2"/>
  <c r="M252" i="2"/>
  <c r="H253" i="2"/>
  <c r="I253" i="2"/>
  <c r="J253" i="2"/>
  <c r="K253" i="2"/>
  <c r="L253" i="2"/>
  <c r="M253" i="2"/>
  <c r="H254" i="2"/>
  <c r="I254" i="2"/>
  <c r="J254" i="2"/>
  <c r="K254" i="2"/>
  <c r="L254" i="2"/>
  <c r="M254" i="2"/>
  <c r="H255" i="2"/>
  <c r="I255" i="2"/>
  <c r="J255" i="2"/>
  <c r="K255" i="2"/>
  <c r="L255" i="2"/>
  <c r="M255" i="2"/>
  <c r="H256" i="2"/>
  <c r="I256" i="2"/>
  <c r="J256" i="2"/>
  <c r="K256" i="2"/>
  <c r="L256" i="2"/>
  <c r="M256" i="2"/>
  <c r="H257" i="2"/>
  <c r="I257" i="2"/>
  <c r="J257" i="2"/>
  <c r="K257" i="2"/>
  <c r="L257" i="2"/>
  <c r="M257" i="2"/>
  <c r="H258" i="2"/>
  <c r="I258" i="2"/>
  <c r="J258" i="2"/>
  <c r="K258" i="2"/>
  <c r="L258" i="2"/>
  <c r="M258" i="2"/>
  <c r="H259" i="2"/>
  <c r="I259" i="2"/>
  <c r="J259" i="2"/>
  <c r="K259" i="2"/>
  <c r="L259" i="2"/>
  <c r="M259" i="2"/>
  <c r="H260" i="2"/>
  <c r="I260" i="2"/>
  <c r="J260" i="2"/>
  <c r="K260" i="2"/>
  <c r="L260" i="2"/>
  <c r="M260" i="2"/>
  <c r="H261" i="2"/>
  <c r="I261" i="2"/>
  <c r="J261" i="2"/>
  <c r="K261" i="2"/>
  <c r="L261" i="2"/>
  <c r="M261" i="2"/>
  <c r="H262" i="2"/>
  <c r="I262" i="2"/>
  <c r="J262" i="2"/>
  <c r="K262" i="2"/>
  <c r="L262" i="2"/>
  <c r="M262" i="2"/>
  <c r="H263" i="2"/>
  <c r="I263" i="2"/>
  <c r="J263" i="2"/>
  <c r="K263" i="2"/>
  <c r="L263" i="2"/>
  <c r="M263" i="2"/>
  <c r="H264" i="2"/>
  <c r="I264" i="2"/>
  <c r="J264" i="2"/>
  <c r="K264" i="2"/>
  <c r="L264" i="2"/>
  <c r="M264" i="2"/>
  <c r="H265" i="2"/>
  <c r="I265" i="2"/>
  <c r="J265" i="2"/>
  <c r="K265" i="2"/>
  <c r="L265" i="2"/>
  <c r="M265" i="2"/>
  <c r="H266" i="2"/>
  <c r="I266" i="2"/>
  <c r="J266" i="2"/>
  <c r="K266" i="2"/>
  <c r="L266" i="2"/>
  <c r="M266" i="2"/>
  <c r="H267" i="2"/>
  <c r="I267" i="2"/>
  <c r="J267" i="2"/>
  <c r="K267" i="2"/>
  <c r="L267" i="2"/>
  <c r="M267" i="2"/>
  <c r="H268" i="2"/>
  <c r="I268" i="2"/>
  <c r="J268" i="2"/>
  <c r="K268" i="2"/>
  <c r="L268" i="2"/>
  <c r="M268" i="2"/>
  <c r="H269" i="2"/>
  <c r="I269" i="2"/>
  <c r="J269" i="2"/>
  <c r="K269" i="2"/>
  <c r="L269" i="2"/>
  <c r="M269" i="2"/>
  <c r="H270" i="2"/>
  <c r="I270" i="2"/>
  <c r="J270" i="2"/>
  <c r="K270" i="2"/>
  <c r="L270" i="2"/>
  <c r="M270" i="2"/>
  <c r="H271" i="2"/>
  <c r="I271" i="2"/>
  <c r="J271" i="2"/>
  <c r="K271" i="2"/>
  <c r="L271" i="2"/>
  <c r="M271" i="2"/>
  <c r="H272" i="2"/>
  <c r="I272" i="2"/>
  <c r="J272" i="2"/>
  <c r="K272" i="2"/>
  <c r="L272" i="2"/>
  <c r="M272" i="2"/>
  <c r="H273" i="2"/>
  <c r="I273" i="2"/>
  <c r="J273" i="2"/>
  <c r="K273" i="2"/>
  <c r="L273" i="2"/>
  <c r="M273" i="2"/>
  <c r="H274" i="2"/>
  <c r="I274" i="2"/>
  <c r="J274" i="2"/>
  <c r="K274" i="2"/>
  <c r="L274" i="2"/>
  <c r="M274" i="2"/>
  <c r="H275" i="2"/>
  <c r="I275" i="2"/>
  <c r="J275" i="2"/>
  <c r="K275" i="2"/>
  <c r="L275" i="2"/>
  <c r="M275" i="2"/>
  <c r="H276" i="2"/>
  <c r="I276" i="2"/>
  <c r="J276" i="2"/>
  <c r="K276" i="2"/>
  <c r="L276" i="2"/>
  <c r="M276" i="2"/>
  <c r="H277" i="2"/>
  <c r="I277" i="2"/>
  <c r="J277" i="2"/>
  <c r="K277" i="2"/>
  <c r="L277" i="2"/>
  <c r="M277" i="2"/>
  <c r="H278" i="2"/>
  <c r="I278" i="2"/>
  <c r="J278" i="2"/>
  <c r="K278" i="2"/>
  <c r="L278" i="2"/>
  <c r="M278" i="2"/>
  <c r="H279" i="2"/>
  <c r="I279" i="2"/>
  <c r="J279" i="2"/>
  <c r="K279" i="2"/>
  <c r="L279" i="2"/>
  <c r="M279" i="2"/>
  <c r="H280" i="2"/>
  <c r="I280" i="2"/>
  <c r="J280" i="2"/>
  <c r="K280" i="2"/>
  <c r="L280" i="2"/>
  <c r="M280" i="2"/>
  <c r="H281" i="2"/>
  <c r="I281" i="2"/>
  <c r="J281" i="2"/>
  <c r="K281" i="2"/>
  <c r="L281" i="2"/>
  <c r="M281" i="2"/>
  <c r="H282" i="2"/>
  <c r="I282" i="2"/>
  <c r="J282" i="2"/>
  <c r="K282" i="2"/>
  <c r="L282" i="2"/>
  <c r="M282" i="2"/>
  <c r="H283" i="2"/>
  <c r="I283" i="2"/>
  <c r="J283" i="2"/>
  <c r="K283" i="2"/>
  <c r="L283" i="2"/>
  <c r="M283" i="2"/>
  <c r="H284" i="2"/>
  <c r="I284" i="2"/>
  <c r="J284" i="2"/>
  <c r="K284" i="2"/>
  <c r="L284" i="2"/>
  <c r="M284" i="2"/>
  <c r="H285" i="2"/>
  <c r="I285" i="2"/>
  <c r="J285" i="2"/>
  <c r="K285" i="2"/>
  <c r="L285" i="2"/>
  <c r="M285" i="2"/>
  <c r="H286" i="2"/>
  <c r="I286" i="2"/>
  <c r="J286" i="2"/>
  <c r="K286" i="2"/>
  <c r="L286" i="2"/>
  <c r="M286" i="2"/>
  <c r="H287" i="2"/>
  <c r="I287" i="2"/>
  <c r="J287" i="2"/>
  <c r="K287" i="2"/>
  <c r="L287" i="2"/>
  <c r="M287" i="2"/>
  <c r="H288" i="2"/>
  <c r="I288" i="2"/>
  <c r="J288" i="2"/>
  <c r="K288" i="2"/>
  <c r="L288" i="2"/>
  <c r="M288" i="2"/>
  <c r="H289" i="2"/>
  <c r="I289" i="2"/>
  <c r="J289" i="2"/>
  <c r="K289" i="2"/>
  <c r="L289" i="2"/>
  <c r="M289" i="2"/>
  <c r="H290" i="2"/>
  <c r="I290" i="2"/>
  <c r="J290" i="2"/>
  <c r="K290" i="2"/>
  <c r="L290" i="2"/>
  <c r="M290" i="2"/>
  <c r="H291" i="2"/>
  <c r="I291" i="2"/>
  <c r="J291" i="2"/>
  <c r="K291" i="2"/>
  <c r="L291" i="2"/>
  <c r="M291" i="2"/>
  <c r="H292" i="2"/>
  <c r="I292" i="2"/>
  <c r="J292" i="2"/>
  <c r="K292" i="2"/>
  <c r="L292" i="2"/>
  <c r="M292" i="2"/>
  <c r="H293" i="2"/>
  <c r="I293" i="2"/>
  <c r="J293" i="2"/>
  <c r="K293" i="2"/>
  <c r="L293" i="2"/>
  <c r="M293" i="2"/>
  <c r="H294" i="2"/>
  <c r="I294" i="2"/>
  <c r="J294" i="2"/>
  <c r="K294" i="2"/>
  <c r="L294" i="2"/>
  <c r="M294" i="2"/>
  <c r="H295" i="2"/>
  <c r="I295" i="2"/>
  <c r="J295" i="2"/>
  <c r="K295" i="2"/>
  <c r="L295" i="2"/>
  <c r="M295" i="2"/>
  <c r="H296" i="2"/>
  <c r="I296" i="2"/>
  <c r="J296" i="2"/>
  <c r="K296" i="2"/>
  <c r="L296" i="2"/>
  <c r="M296" i="2"/>
  <c r="H297" i="2"/>
  <c r="I297" i="2"/>
  <c r="J297" i="2"/>
  <c r="K297" i="2"/>
  <c r="L297" i="2"/>
  <c r="M297" i="2"/>
  <c r="H298" i="2"/>
  <c r="I298" i="2"/>
  <c r="J298" i="2"/>
  <c r="K298" i="2"/>
  <c r="L298" i="2"/>
  <c r="M298" i="2"/>
  <c r="H299" i="2"/>
  <c r="I299" i="2"/>
  <c r="J299" i="2"/>
  <c r="K299" i="2"/>
  <c r="L299" i="2"/>
  <c r="M299" i="2"/>
  <c r="H300" i="2"/>
  <c r="I300" i="2"/>
  <c r="J300" i="2"/>
  <c r="K300" i="2"/>
  <c r="L300" i="2"/>
  <c r="M300" i="2"/>
  <c r="H301" i="2"/>
  <c r="I301" i="2"/>
  <c r="J301" i="2"/>
  <c r="K301" i="2"/>
  <c r="L301" i="2"/>
  <c r="M301" i="2"/>
  <c r="H302" i="2"/>
  <c r="I302" i="2"/>
  <c r="J302" i="2"/>
  <c r="K302" i="2"/>
  <c r="L302" i="2"/>
  <c r="M302" i="2"/>
  <c r="H303" i="2"/>
  <c r="I303" i="2"/>
  <c r="J303" i="2"/>
  <c r="K303" i="2"/>
  <c r="L303" i="2"/>
  <c r="M303" i="2"/>
  <c r="H304" i="2"/>
  <c r="I304" i="2"/>
  <c r="J304" i="2"/>
  <c r="K304" i="2"/>
  <c r="L304" i="2"/>
  <c r="M304" i="2"/>
  <c r="H305" i="2"/>
  <c r="I305" i="2"/>
  <c r="J305" i="2"/>
  <c r="K305" i="2"/>
  <c r="L305" i="2"/>
  <c r="M305" i="2"/>
  <c r="H306" i="2"/>
  <c r="I306" i="2"/>
  <c r="J306" i="2"/>
  <c r="K306" i="2"/>
  <c r="L306" i="2"/>
  <c r="M306" i="2"/>
  <c r="H307" i="2"/>
  <c r="I307" i="2"/>
  <c r="J307" i="2"/>
  <c r="K307" i="2"/>
  <c r="L307" i="2"/>
  <c r="M307" i="2"/>
  <c r="H308" i="2"/>
  <c r="I308" i="2"/>
  <c r="J308" i="2"/>
  <c r="K308" i="2"/>
  <c r="L308" i="2"/>
  <c r="M308" i="2"/>
  <c r="H309" i="2"/>
  <c r="I309" i="2"/>
  <c r="J309" i="2"/>
  <c r="K309" i="2"/>
  <c r="L309" i="2"/>
  <c r="M309" i="2"/>
  <c r="H310" i="2"/>
  <c r="I310" i="2"/>
  <c r="J310" i="2"/>
  <c r="K310" i="2"/>
  <c r="L310" i="2"/>
  <c r="M310" i="2"/>
  <c r="H311" i="2"/>
  <c r="I311" i="2"/>
  <c r="J311" i="2"/>
  <c r="K311" i="2"/>
  <c r="L311" i="2"/>
  <c r="M311" i="2"/>
  <c r="H312" i="2"/>
  <c r="I312" i="2"/>
  <c r="J312" i="2"/>
  <c r="K312" i="2"/>
  <c r="L312" i="2"/>
  <c r="M312" i="2"/>
  <c r="H313" i="2"/>
  <c r="I313" i="2"/>
  <c r="J313" i="2"/>
  <c r="K313" i="2"/>
  <c r="L313" i="2"/>
  <c r="M313" i="2"/>
  <c r="H314" i="2"/>
  <c r="I314" i="2"/>
  <c r="J314" i="2"/>
  <c r="K314" i="2"/>
  <c r="L314" i="2"/>
  <c r="M314" i="2"/>
  <c r="H315" i="2"/>
  <c r="I315" i="2"/>
  <c r="J315" i="2"/>
  <c r="K315" i="2"/>
  <c r="L315" i="2"/>
  <c r="M315" i="2"/>
  <c r="H316" i="2"/>
  <c r="I316" i="2"/>
  <c r="J316" i="2"/>
  <c r="K316" i="2"/>
  <c r="L316" i="2"/>
  <c r="M316" i="2"/>
  <c r="H317" i="2"/>
  <c r="I317" i="2"/>
  <c r="J317" i="2"/>
  <c r="K317" i="2"/>
  <c r="L317" i="2"/>
  <c r="M317" i="2"/>
  <c r="H318" i="2"/>
  <c r="I318" i="2"/>
  <c r="J318" i="2"/>
  <c r="K318" i="2"/>
  <c r="L318" i="2"/>
  <c r="M318" i="2"/>
  <c r="H319" i="2"/>
  <c r="I319" i="2"/>
  <c r="J319" i="2"/>
  <c r="K319" i="2"/>
  <c r="L319" i="2"/>
  <c r="M319" i="2"/>
  <c r="H320" i="2"/>
  <c r="I320" i="2"/>
  <c r="J320" i="2"/>
  <c r="K320" i="2"/>
  <c r="L320" i="2"/>
  <c r="M320" i="2"/>
  <c r="H321" i="2"/>
  <c r="I321" i="2"/>
  <c r="J321" i="2"/>
  <c r="K321" i="2"/>
  <c r="L321" i="2"/>
  <c r="M321" i="2"/>
  <c r="H322" i="2"/>
  <c r="I322" i="2"/>
  <c r="J322" i="2"/>
  <c r="K322" i="2"/>
  <c r="L322" i="2"/>
  <c r="M322" i="2"/>
  <c r="H323" i="2"/>
  <c r="I323" i="2"/>
  <c r="J323" i="2"/>
  <c r="K323" i="2"/>
  <c r="L323" i="2"/>
  <c r="M323" i="2"/>
  <c r="H324" i="2"/>
  <c r="I324" i="2"/>
  <c r="J324" i="2"/>
  <c r="K324" i="2"/>
  <c r="L324" i="2"/>
  <c r="M324" i="2"/>
  <c r="H325" i="2"/>
  <c r="I325" i="2"/>
  <c r="J325" i="2"/>
  <c r="K325" i="2"/>
  <c r="L325" i="2"/>
  <c r="M325" i="2"/>
  <c r="H326" i="2"/>
  <c r="I326" i="2"/>
  <c r="J326" i="2"/>
  <c r="K326" i="2"/>
  <c r="L326" i="2"/>
  <c r="M326" i="2"/>
  <c r="H327" i="2"/>
  <c r="I327" i="2"/>
  <c r="J327" i="2"/>
  <c r="K327" i="2"/>
  <c r="L327" i="2"/>
  <c r="M327" i="2"/>
  <c r="H328" i="2"/>
  <c r="I328" i="2"/>
  <c r="J328" i="2"/>
  <c r="K328" i="2"/>
  <c r="L328" i="2"/>
  <c r="M328" i="2"/>
  <c r="H329" i="2"/>
  <c r="I329" i="2"/>
  <c r="J329" i="2"/>
  <c r="K329" i="2"/>
  <c r="L329" i="2"/>
  <c r="M329" i="2"/>
  <c r="H330" i="2"/>
  <c r="I330" i="2"/>
  <c r="J330" i="2"/>
  <c r="K330" i="2"/>
  <c r="L330" i="2"/>
  <c r="M330" i="2"/>
  <c r="H331" i="2"/>
  <c r="I331" i="2"/>
  <c r="J331" i="2"/>
  <c r="K331" i="2"/>
  <c r="L331" i="2"/>
  <c r="M331" i="2"/>
  <c r="H332" i="2"/>
  <c r="I332" i="2"/>
  <c r="J332" i="2"/>
  <c r="K332" i="2"/>
  <c r="L332" i="2"/>
  <c r="M332" i="2"/>
  <c r="H333" i="2"/>
  <c r="I333" i="2"/>
  <c r="J333" i="2"/>
  <c r="K333" i="2"/>
  <c r="L333" i="2"/>
  <c r="M333" i="2"/>
  <c r="H334" i="2"/>
  <c r="I334" i="2"/>
  <c r="J334" i="2"/>
  <c r="K334" i="2"/>
  <c r="L334" i="2"/>
  <c r="M334" i="2"/>
  <c r="H335" i="2"/>
  <c r="I335" i="2"/>
  <c r="J335" i="2"/>
  <c r="K335" i="2"/>
  <c r="L335" i="2"/>
  <c r="M335" i="2"/>
  <c r="H336" i="2"/>
  <c r="I336" i="2"/>
  <c r="J336" i="2"/>
  <c r="K336" i="2"/>
  <c r="L336" i="2"/>
  <c r="M336" i="2"/>
  <c r="H337" i="2"/>
  <c r="I337" i="2"/>
  <c r="J337" i="2"/>
  <c r="K337" i="2"/>
  <c r="L337" i="2"/>
  <c r="M337" i="2"/>
  <c r="H338" i="2"/>
  <c r="I338" i="2"/>
  <c r="J338" i="2"/>
  <c r="K338" i="2"/>
  <c r="L338" i="2"/>
  <c r="M338" i="2"/>
  <c r="H339" i="2"/>
  <c r="I339" i="2"/>
  <c r="J339" i="2"/>
  <c r="K339" i="2"/>
  <c r="L339" i="2"/>
  <c r="M339" i="2"/>
  <c r="H340" i="2"/>
  <c r="I340" i="2"/>
  <c r="J340" i="2"/>
  <c r="K340" i="2"/>
  <c r="L340" i="2"/>
  <c r="M340" i="2"/>
  <c r="H341" i="2"/>
  <c r="I341" i="2"/>
  <c r="J341" i="2"/>
  <c r="K341" i="2"/>
  <c r="L341" i="2"/>
  <c r="M341" i="2"/>
  <c r="H342" i="2"/>
  <c r="I342" i="2"/>
  <c r="J342" i="2"/>
  <c r="K342" i="2"/>
  <c r="L342" i="2"/>
  <c r="M342" i="2"/>
  <c r="H343" i="2"/>
  <c r="I343" i="2"/>
  <c r="J343" i="2"/>
  <c r="K343" i="2"/>
  <c r="L343" i="2"/>
  <c r="M343" i="2"/>
  <c r="H344" i="2"/>
  <c r="I344" i="2"/>
  <c r="J344" i="2"/>
  <c r="K344" i="2"/>
  <c r="L344" i="2"/>
  <c r="M344" i="2"/>
  <c r="H345" i="2"/>
  <c r="I345" i="2"/>
  <c r="J345" i="2"/>
  <c r="K345" i="2"/>
  <c r="L345" i="2"/>
  <c r="M345" i="2"/>
  <c r="H346" i="2"/>
  <c r="I346" i="2"/>
  <c r="J346" i="2"/>
  <c r="K346" i="2"/>
  <c r="L346" i="2"/>
  <c r="M346" i="2"/>
  <c r="H347" i="2"/>
  <c r="I347" i="2"/>
  <c r="J347" i="2"/>
  <c r="K347" i="2"/>
  <c r="L347" i="2"/>
  <c r="M347" i="2"/>
  <c r="H348" i="2"/>
  <c r="I348" i="2"/>
  <c r="J348" i="2"/>
  <c r="K348" i="2"/>
  <c r="L348" i="2"/>
  <c r="M348" i="2"/>
  <c r="H349" i="2"/>
  <c r="I349" i="2"/>
  <c r="J349" i="2"/>
  <c r="K349" i="2"/>
  <c r="L349" i="2"/>
  <c r="M349" i="2"/>
  <c r="H350" i="2"/>
  <c r="I350" i="2"/>
  <c r="J350" i="2"/>
  <c r="K350" i="2"/>
  <c r="L350" i="2"/>
  <c r="M350" i="2"/>
  <c r="H351" i="2"/>
  <c r="I351" i="2"/>
  <c r="J351" i="2"/>
  <c r="K351" i="2"/>
  <c r="L351" i="2"/>
  <c r="M351" i="2"/>
  <c r="H352" i="2"/>
  <c r="I352" i="2"/>
  <c r="J352" i="2"/>
  <c r="K352" i="2"/>
  <c r="L352" i="2"/>
  <c r="M352" i="2"/>
  <c r="H353" i="2"/>
  <c r="I353" i="2"/>
  <c r="J353" i="2"/>
  <c r="K353" i="2"/>
  <c r="L353" i="2"/>
  <c r="M353" i="2"/>
  <c r="H354" i="2"/>
  <c r="I354" i="2"/>
  <c r="J354" i="2"/>
  <c r="K354" i="2"/>
  <c r="L354" i="2"/>
  <c r="M354" i="2"/>
  <c r="H355" i="2"/>
  <c r="I355" i="2"/>
  <c r="J355" i="2"/>
  <c r="K355" i="2"/>
  <c r="L355" i="2"/>
  <c r="M355" i="2"/>
  <c r="H356" i="2"/>
  <c r="I356" i="2"/>
  <c r="J356" i="2"/>
  <c r="K356" i="2"/>
  <c r="L356" i="2"/>
  <c r="M356" i="2"/>
  <c r="H357" i="2"/>
  <c r="I357" i="2"/>
  <c r="J357" i="2"/>
  <c r="K357" i="2"/>
  <c r="L357" i="2"/>
  <c r="M357" i="2"/>
  <c r="H358" i="2"/>
  <c r="I358" i="2"/>
  <c r="J358" i="2"/>
  <c r="K358" i="2"/>
  <c r="L358" i="2"/>
  <c r="M358" i="2"/>
  <c r="H359" i="2"/>
  <c r="I359" i="2"/>
  <c r="J359" i="2"/>
  <c r="K359" i="2"/>
  <c r="L359" i="2"/>
  <c r="M359" i="2"/>
  <c r="H360" i="2"/>
  <c r="I360" i="2"/>
  <c r="J360" i="2"/>
  <c r="K360" i="2"/>
  <c r="L360" i="2"/>
  <c r="M360" i="2"/>
  <c r="H361" i="2"/>
  <c r="I361" i="2"/>
  <c r="J361" i="2"/>
  <c r="K361" i="2"/>
  <c r="L361" i="2"/>
  <c r="M361" i="2"/>
  <c r="H362" i="2"/>
  <c r="I362" i="2"/>
  <c r="J362" i="2"/>
  <c r="K362" i="2"/>
  <c r="L362" i="2"/>
  <c r="M362" i="2"/>
  <c r="H363" i="2"/>
  <c r="I363" i="2"/>
  <c r="J363" i="2"/>
  <c r="K363" i="2"/>
  <c r="L363" i="2"/>
  <c r="M363" i="2"/>
  <c r="H364" i="2"/>
  <c r="I364" i="2"/>
  <c r="J364" i="2"/>
  <c r="K364" i="2"/>
  <c r="L364" i="2"/>
  <c r="M364" i="2"/>
  <c r="H365" i="2"/>
  <c r="I365" i="2"/>
  <c r="J365" i="2"/>
  <c r="K365" i="2"/>
  <c r="L365" i="2"/>
  <c r="M365" i="2"/>
  <c r="H366" i="2"/>
  <c r="I366" i="2"/>
  <c r="J366" i="2"/>
  <c r="K366" i="2"/>
  <c r="L366" i="2"/>
  <c r="M366" i="2"/>
  <c r="H367" i="2"/>
  <c r="I367" i="2"/>
  <c r="J367" i="2"/>
  <c r="K367" i="2"/>
  <c r="L367" i="2"/>
  <c r="M367" i="2"/>
  <c r="H368" i="2"/>
  <c r="I368" i="2"/>
  <c r="J368" i="2"/>
  <c r="K368" i="2"/>
  <c r="L368" i="2"/>
  <c r="M368" i="2"/>
  <c r="H369" i="2"/>
  <c r="I369" i="2"/>
  <c r="J369" i="2"/>
  <c r="K369" i="2"/>
  <c r="L369" i="2"/>
  <c r="M369" i="2"/>
  <c r="H370" i="2"/>
  <c r="I370" i="2"/>
  <c r="J370" i="2"/>
  <c r="K370" i="2"/>
  <c r="L370" i="2"/>
  <c r="M370" i="2"/>
  <c r="H371" i="2"/>
  <c r="I371" i="2"/>
  <c r="J371" i="2"/>
  <c r="K371" i="2"/>
  <c r="L371" i="2"/>
  <c r="M371" i="2"/>
  <c r="H372" i="2"/>
  <c r="I372" i="2"/>
  <c r="J372" i="2"/>
  <c r="K372" i="2"/>
  <c r="L372" i="2"/>
  <c r="M372" i="2"/>
  <c r="H373" i="2"/>
  <c r="I373" i="2"/>
  <c r="J373" i="2"/>
  <c r="K373" i="2"/>
  <c r="L373" i="2"/>
  <c r="M373" i="2"/>
  <c r="H374" i="2"/>
  <c r="I374" i="2"/>
  <c r="J374" i="2"/>
  <c r="K374" i="2"/>
  <c r="L374" i="2"/>
  <c r="M374" i="2"/>
  <c r="H375" i="2"/>
  <c r="I375" i="2"/>
  <c r="J375" i="2"/>
  <c r="K375" i="2"/>
  <c r="L375" i="2"/>
  <c r="M375" i="2"/>
  <c r="H376" i="2"/>
  <c r="I376" i="2"/>
  <c r="J376" i="2"/>
  <c r="K376" i="2"/>
  <c r="L376" i="2"/>
  <c r="M376" i="2"/>
  <c r="H377" i="2"/>
  <c r="I377" i="2"/>
  <c r="J377" i="2"/>
  <c r="K377" i="2"/>
  <c r="L377" i="2"/>
  <c r="M377" i="2"/>
  <c r="H378" i="2"/>
  <c r="I378" i="2"/>
  <c r="J378" i="2"/>
  <c r="K378" i="2"/>
  <c r="L378" i="2"/>
  <c r="M378" i="2"/>
  <c r="H379" i="2"/>
  <c r="I379" i="2"/>
  <c r="J379" i="2"/>
  <c r="K379" i="2"/>
  <c r="L379" i="2"/>
  <c r="M379" i="2"/>
  <c r="H380" i="2"/>
  <c r="I380" i="2"/>
  <c r="J380" i="2"/>
  <c r="K380" i="2"/>
  <c r="L380" i="2"/>
  <c r="M380" i="2"/>
  <c r="H381" i="2"/>
  <c r="I381" i="2"/>
  <c r="J381" i="2"/>
  <c r="K381" i="2"/>
  <c r="L381" i="2"/>
  <c r="M381" i="2"/>
  <c r="H382" i="2"/>
  <c r="I382" i="2"/>
  <c r="J382" i="2"/>
  <c r="K382" i="2"/>
  <c r="L382" i="2"/>
  <c r="M382" i="2"/>
  <c r="H383" i="2"/>
  <c r="I383" i="2"/>
  <c r="J383" i="2"/>
  <c r="K383" i="2"/>
  <c r="L383" i="2"/>
  <c r="M383" i="2"/>
  <c r="H384" i="2"/>
  <c r="I384" i="2"/>
  <c r="J384" i="2"/>
  <c r="K384" i="2"/>
  <c r="L384" i="2"/>
  <c r="M384" i="2"/>
  <c r="H385" i="2"/>
  <c r="I385" i="2"/>
  <c r="J385" i="2"/>
  <c r="K385" i="2"/>
  <c r="L385" i="2"/>
  <c r="M385" i="2"/>
  <c r="H386" i="2"/>
  <c r="I386" i="2"/>
  <c r="J386" i="2"/>
  <c r="K386" i="2"/>
  <c r="L386" i="2"/>
  <c r="M386" i="2"/>
  <c r="H387" i="2"/>
  <c r="I387" i="2"/>
  <c r="J387" i="2"/>
  <c r="K387" i="2"/>
  <c r="L387" i="2"/>
  <c r="M387" i="2"/>
  <c r="H388" i="2"/>
  <c r="I388" i="2"/>
  <c r="J388" i="2"/>
  <c r="K388" i="2"/>
  <c r="L388" i="2"/>
  <c r="M388" i="2"/>
  <c r="H389" i="2"/>
  <c r="I389" i="2"/>
  <c r="J389" i="2"/>
  <c r="K389" i="2"/>
  <c r="L389" i="2"/>
  <c r="M389" i="2"/>
  <c r="H390" i="2"/>
  <c r="I390" i="2"/>
  <c r="J390" i="2"/>
  <c r="K390" i="2"/>
  <c r="L390" i="2"/>
  <c r="M390" i="2"/>
  <c r="H391" i="2"/>
  <c r="I391" i="2"/>
  <c r="J391" i="2"/>
  <c r="K391" i="2"/>
  <c r="L391" i="2"/>
  <c r="M391" i="2"/>
  <c r="H392" i="2"/>
  <c r="I392" i="2"/>
  <c r="J392" i="2"/>
  <c r="K392" i="2"/>
  <c r="L392" i="2"/>
  <c r="M392" i="2"/>
  <c r="H393" i="2"/>
  <c r="I393" i="2"/>
  <c r="J393" i="2"/>
  <c r="K393" i="2"/>
  <c r="L393" i="2"/>
  <c r="M393" i="2"/>
  <c r="H394" i="2"/>
  <c r="I394" i="2"/>
  <c r="J394" i="2"/>
  <c r="K394" i="2"/>
  <c r="L394" i="2"/>
  <c r="M394" i="2"/>
  <c r="H395" i="2"/>
  <c r="I395" i="2"/>
  <c r="J395" i="2"/>
  <c r="K395" i="2"/>
  <c r="L395" i="2"/>
  <c r="M395" i="2"/>
  <c r="H396" i="2"/>
  <c r="I396" i="2"/>
  <c r="J396" i="2"/>
  <c r="K396" i="2"/>
  <c r="L396" i="2"/>
  <c r="M396" i="2"/>
  <c r="H397" i="2"/>
  <c r="I397" i="2"/>
  <c r="J397" i="2"/>
  <c r="K397" i="2"/>
  <c r="L397" i="2"/>
  <c r="M397" i="2"/>
  <c r="H398" i="2"/>
  <c r="I398" i="2"/>
  <c r="J398" i="2"/>
  <c r="K398" i="2"/>
  <c r="L398" i="2"/>
  <c r="M398" i="2"/>
  <c r="H399" i="2"/>
  <c r="I399" i="2"/>
  <c r="J399" i="2"/>
  <c r="K399" i="2"/>
  <c r="L399" i="2"/>
  <c r="M399" i="2"/>
  <c r="H400" i="2"/>
  <c r="I400" i="2"/>
  <c r="J400" i="2"/>
  <c r="K400" i="2"/>
  <c r="L400" i="2"/>
  <c r="M400" i="2"/>
  <c r="H401" i="2"/>
  <c r="I401" i="2"/>
  <c r="J401" i="2"/>
  <c r="K401" i="2"/>
  <c r="L401" i="2"/>
  <c r="M401" i="2"/>
  <c r="H402" i="2"/>
  <c r="I402" i="2"/>
  <c r="J402" i="2"/>
  <c r="K402" i="2"/>
  <c r="L402" i="2"/>
  <c r="M402" i="2"/>
  <c r="H403" i="2"/>
  <c r="I403" i="2"/>
  <c r="J403" i="2"/>
  <c r="K403" i="2"/>
  <c r="L403" i="2"/>
  <c r="M403" i="2"/>
  <c r="H404" i="2"/>
  <c r="I404" i="2"/>
  <c r="J404" i="2"/>
  <c r="K404" i="2"/>
  <c r="L404" i="2"/>
  <c r="M404" i="2"/>
  <c r="H405" i="2"/>
  <c r="I405" i="2"/>
  <c r="J405" i="2"/>
  <c r="K405" i="2"/>
  <c r="L405" i="2"/>
  <c r="M405" i="2"/>
  <c r="H406" i="2"/>
  <c r="I406" i="2"/>
  <c r="J406" i="2"/>
  <c r="K406" i="2"/>
  <c r="L406" i="2"/>
  <c r="M406" i="2"/>
  <c r="H407" i="2"/>
  <c r="I407" i="2"/>
  <c r="J407" i="2"/>
  <c r="K407" i="2"/>
  <c r="L407" i="2"/>
  <c r="M407" i="2"/>
  <c r="H408" i="2"/>
  <c r="I408" i="2"/>
  <c r="J408" i="2"/>
  <c r="K408" i="2"/>
  <c r="L408" i="2"/>
  <c r="M408" i="2"/>
  <c r="H409" i="2"/>
  <c r="I409" i="2"/>
  <c r="J409" i="2"/>
  <c r="K409" i="2"/>
  <c r="L409" i="2"/>
  <c r="M409" i="2"/>
  <c r="H410" i="2"/>
  <c r="I410" i="2"/>
  <c r="J410" i="2"/>
  <c r="K410" i="2"/>
  <c r="L410" i="2"/>
  <c r="M410" i="2"/>
  <c r="H411" i="2"/>
  <c r="I411" i="2"/>
  <c r="J411" i="2"/>
  <c r="K411" i="2"/>
  <c r="L411" i="2"/>
  <c r="M411" i="2"/>
  <c r="H412" i="2"/>
  <c r="I412" i="2"/>
  <c r="J412" i="2"/>
  <c r="K412" i="2"/>
  <c r="L412" i="2"/>
  <c r="M412" i="2"/>
  <c r="H413" i="2"/>
  <c r="I413" i="2"/>
  <c r="J413" i="2"/>
  <c r="K413" i="2"/>
  <c r="L413" i="2"/>
  <c r="M413" i="2"/>
  <c r="H414" i="2"/>
  <c r="I414" i="2"/>
  <c r="J414" i="2"/>
  <c r="K414" i="2"/>
  <c r="L414" i="2"/>
  <c r="M414" i="2"/>
  <c r="H415" i="2"/>
  <c r="I415" i="2"/>
  <c r="J415" i="2"/>
  <c r="K415" i="2"/>
  <c r="L415" i="2"/>
  <c r="M415" i="2"/>
  <c r="H416" i="2"/>
  <c r="I416" i="2"/>
  <c r="J416" i="2"/>
  <c r="K416" i="2"/>
  <c r="L416" i="2"/>
  <c r="M416" i="2"/>
  <c r="H417" i="2"/>
  <c r="I417" i="2"/>
  <c r="J417" i="2"/>
  <c r="K417" i="2"/>
  <c r="L417" i="2"/>
  <c r="M417" i="2"/>
  <c r="H418" i="2"/>
  <c r="I418" i="2"/>
  <c r="J418" i="2"/>
  <c r="K418" i="2"/>
  <c r="L418" i="2"/>
  <c r="M418" i="2"/>
  <c r="H419" i="2"/>
  <c r="I419" i="2"/>
  <c r="J419" i="2"/>
  <c r="K419" i="2"/>
  <c r="L419" i="2"/>
  <c r="M419" i="2"/>
  <c r="H420" i="2"/>
  <c r="I420" i="2"/>
  <c r="J420" i="2"/>
  <c r="K420" i="2"/>
  <c r="L420" i="2"/>
  <c r="M420" i="2"/>
  <c r="H421" i="2"/>
  <c r="I421" i="2"/>
  <c r="J421" i="2"/>
  <c r="K421" i="2"/>
  <c r="L421" i="2"/>
  <c r="M421" i="2"/>
  <c r="H422" i="2"/>
  <c r="I422" i="2"/>
  <c r="J422" i="2"/>
  <c r="K422" i="2"/>
  <c r="L422" i="2"/>
  <c r="M422" i="2"/>
  <c r="H423" i="2"/>
  <c r="I423" i="2"/>
  <c r="J423" i="2"/>
  <c r="K423" i="2"/>
  <c r="L423" i="2"/>
  <c r="M423" i="2"/>
  <c r="H424" i="2"/>
  <c r="I424" i="2"/>
  <c r="J424" i="2"/>
  <c r="K424" i="2"/>
  <c r="L424" i="2"/>
  <c r="M424" i="2"/>
  <c r="H425" i="2"/>
  <c r="I425" i="2"/>
  <c r="J425" i="2"/>
  <c r="K425" i="2"/>
  <c r="L425" i="2"/>
  <c r="M425" i="2"/>
  <c r="H426" i="2"/>
  <c r="I426" i="2"/>
  <c r="J426" i="2"/>
  <c r="K426" i="2"/>
  <c r="L426" i="2"/>
  <c r="M426" i="2"/>
  <c r="H427" i="2"/>
  <c r="I427" i="2"/>
  <c r="J427" i="2"/>
  <c r="K427" i="2"/>
  <c r="L427" i="2"/>
  <c r="M427" i="2"/>
  <c r="H428" i="2"/>
  <c r="I428" i="2"/>
  <c r="J428" i="2"/>
  <c r="K428" i="2"/>
  <c r="L428" i="2"/>
  <c r="M428" i="2"/>
  <c r="H429" i="2"/>
  <c r="I429" i="2"/>
  <c r="J429" i="2"/>
  <c r="K429" i="2"/>
  <c r="L429" i="2"/>
  <c r="M429" i="2"/>
  <c r="H430" i="2"/>
  <c r="I430" i="2"/>
  <c r="J430" i="2"/>
  <c r="K430" i="2"/>
  <c r="L430" i="2"/>
  <c r="M430" i="2"/>
  <c r="H431" i="2"/>
  <c r="I431" i="2"/>
  <c r="J431" i="2"/>
  <c r="K431" i="2"/>
  <c r="L431" i="2"/>
  <c r="M431" i="2"/>
  <c r="H432" i="2"/>
  <c r="I432" i="2"/>
  <c r="J432" i="2"/>
  <c r="K432" i="2"/>
  <c r="L432" i="2"/>
  <c r="M432" i="2"/>
  <c r="H433" i="2"/>
  <c r="I433" i="2"/>
  <c r="J433" i="2"/>
  <c r="K433" i="2"/>
  <c r="L433" i="2"/>
  <c r="M433" i="2"/>
  <c r="H434" i="2"/>
  <c r="I434" i="2"/>
  <c r="J434" i="2"/>
  <c r="K434" i="2"/>
  <c r="L434" i="2"/>
  <c r="M434" i="2"/>
  <c r="H435" i="2"/>
  <c r="I435" i="2"/>
  <c r="J435" i="2"/>
  <c r="K435" i="2"/>
  <c r="L435" i="2"/>
  <c r="M435" i="2"/>
  <c r="H436" i="2"/>
  <c r="I436" i="2"/>
  <c r="J436" i="2"/>
  <c r="K436" i="2"/>
  <c r="L436" i="2"/>
  <c r="M436" i="2"/>
  <c r="H437" i="2"/>
  <c r="I437" i="2"/>
  <c r="J437" i="2"/>
  <c r="K437" i="2"/>
  <c r="L437" i="2"/>
  <c r="M437" i="2"/>
  <c r="H438" i="2"/>
  <c r="I438" i="2"/>
  <c r="J438" i="2"/>
  <c r="K438" i="2"/>
  <c r="L438" i="2"/>
  <c r="M438" i="2"/>
  <c r="H439" i="2"/>
  <c r="I439" i="2"/>
  <c r="J439" i="2"/>
  <c r="K439" i="2"/>
  <c r="L439" i="2"/>
  <c r="M439" i="2"/>
  <c r="H440" i="2"/>
  <c r="I440" i="2"/>
  <c r="J440" i="2"/>
  <c r="K440" i="2"/>
  <c r="L440" i="2"/>
  <c r="M440" i="2"/>
  <c r="H441" i="2"/>
  <c r="I441" i="2"/>
  <c r="J441" i="2"/>
  <c r="K441" i="2"/>
  <c r="L441" i="2"/>
  <c r="M441" i="2"/>
  <c r="H442" i="2"/>
  <c r="I442" i="2"/>
  <c r="J442" i="2"/>
  <c r="K442" i="2"/>
  <c r="L442" i="2"/>
  <c r="M442" i="2"/>
  <c r="H443" i="2"/>
  <c r="I443" i="2"/>
  <c r="J443" i="2"/>
  <c r="K443" i="2"/>
  <c r="L443" i="2"/>
  <c r="M443" i="2"/>
  <c r="H444" i="2"/>
  <c r="I444" i="2"/>
  <c r="J444" i="2"/>
  <c r="K444" i="2"/>
  <c r="L444" i="2"/>
  <c r="M444" i="2"/>
  <c r="H445" i="2"/>
  <c r="I445" i="2"/>
  <c r="J445" i="2"/>
  <c r="K445" i="2"/>
  <c r="L445" i="2"/>
  <c r="M445" i="2"/>
  <c r="H446" i="2"/>
  <c r="I446" i="2"/>
  <c r="J446" i="2"/>
  <c r="K446" i="2"/>
  <c r="L446" i="2"/>
  <c r="M446" i="2"/>
  <c r="H447" i="2"/>
  <c r="I447" i="2"/>
  <c r="J447" i="2"/>
  <c r="K447" i="2"/>
  <c r="L447" i="2"/>
  <c r="M447" i="2"/>
  <c r="H448" i="2"/>
  <c r="I448" i="2"/>
  <c r="J448" i="2"/>
  <c r="K448" i="2"/>
  <c r="L448" i="2"/>
  <c r="M448" i="2"/>
  <c r="H449" i="2"/>
  <c r="I449" i="2"/>
  <c r="J449" i="2"/>
  <c r="K449" i="2"/>
  <c r="L449" i="2"/>
  <c r="M449" i="2"/>
  <c r="H450" i="2"/>
  <c r="I450" i="2"/>
  <c r="J450" i="2"/>
  <c r="K450" i="2"/>
  <c r="L450" i="2"/>
  <c r="M450" i="2"/>
  <c r="H451" i="2"/>
  <c r="I451" i="2"/>
  <c r="J451" i="2"/>
  <c r="K451" i="2"/>
  <c r="L451" i="2"/>
  <c r="M451" i="2"/>
  <c r="H452" i="2"/>
  <c r="I452" i="2"/>
  <c r="J452" i="2"/>
  <c r="K452" i="2"/>
  <c r="L452" i="2"/>
  <c r="M452" i="2"/>
  <c r="H453" i="2"/>
  <c r="I453" i="2"/>
  <c r="J453" i="2"/>
  <c r="K453" i="2"/>
  <c r="L453" i="2"/>
  <c r="M453" i="2"/>
  <c r="H454" i="2"/>
  <c r="I454" i="2"/>
  <c r="J454" i="2"/>
  <c r="K454" i="2"/>
  <c r="L454" i="2"/>
  <c r="M454" i="2"/>
  <c r="H455" i="2"/>
  <c r="I455" i="2"/>
  <c r="J455" i="2"/>
  <c r="K455" i="2"/>
  <c r="L455" i="2"/>
  <c r="M455" i="2"/>
  <c r="H456" i="2"/>
  <c r="I456" i="2"/>
  <c r="J456" i="2"/>
  <c r="K456" i="2"/>
  <c r="L456" i="2"/>
  <c r="M456" i="2"/>
  <c r="H457" i="2"/>
  <c r="I457" i="2"/>
  <c r="J457" i="2"/>
  <c r="K457" i="2"/>
  <c r="L457" i="2"/>
  <c r="M457" i="2"/>
  <c r="H458" i="2"/>
  <c r="I458" i="2"/>
  <c r="J458" i="2"/>
  <c r="K458" i="2"/>
  <c r="L458" i="2"/>
  <c r="M458" i="2"/>
  <c r="H459" i="2"/>
  <c r="I459" i="2"/>
  <c r="J459" i="2"/>
  <c r="K459" i="2"/>
  <c r="L459" i="2"/>
  <c r="M459" i="2"/>
  <c r="H460" i="2"/>
  <c r="I460" i="2"/>
  <c r="J460" i="2"/>
  <c r="K460" i="2"/>
  <c r="L460" i="2"/>
  <c r="M460" i="2"/>
  <c r="H461" i="2"/>
  <c r="I461" i="2"/>
  <c r="J461" i="2"/>
  <c r="K461" i="2"/>
  <c r="L461" i="2"/>
  <c r="M461" i="2"/>
  <c r="H462" i="2"/>
  <c r="I462" i="2"/>
  <c r="J462" i="2"/>
  <c r="K462" i="2"/>
  <c r="L462" i="2"/>
  <c r="M462" i="2"/>
  <c r="H463" i="2"/>
  <c r="I463" i="2"/>
  <c r="J463" i="2"/>
  <c r="K463" i="2"/>
  <c r="L463" i="2"/>
  <c r="M463" i="2"/>
  <c r="H464" i="2"/>
  <c r="I464" i="2"/>
  <c r="J464" i="2"/>
  <c r="K464" i="2"/>
  <c r="L464" i="2"/>
  <c r="M464" i="2"/>
  <c r="H465" i="2"/>
  <c r="I465" i="2"/>
  <c r="J465" i="2"/>
  <c r="K465" i="2"/>
  <c r="L465" i="2"/>
  <c r="M465" i="2"/>
  <c r="H466" i="2"/>
  <c r="I466" i="2"/>
  <c r="J466" i="2"/>
  <c r="K466" i="2"/>
  <c r="L466" i="2"/>
  <c r="M466" i="2"/>
  <c r="H467" i="2"/>
  <c r="I467" i="2"/>
  <c r="J467" i="2"/>
  <c r="K467" i="2"/>
  <c r="L467" i="2"/>
  <c r="M467" i="2"/>
  <c r="H468" i="2"/>
  <c r="I468" i="2"/>
  <c r="J468" i="2"/>
  <c r="K468" i="2"/>
  <c r="L468" i="2"/>
  <c r="M468" i="2"/>
  <c r="H469" i="2"/>
  <c r="I469" i="2"/>
  <c r="J469" i="2"/>
  <c r="K469" i="2"/>
  <c r="L469" i="2"/>
  <c r="M469" i="2"/>
  <c r="H470" i="2"/>
  <c r="I470" i="2"/>
  <c r="J470" i="2"/>
  <c r="K470" i="2"/>
  <c r="L470" i="2"/>
  <c r="M470" i="2"/>
  <c r="H471" i="2"/>
  <c r="I471" i="2"/>
  <c r="J471" i="2"/>
  <c r="K471" i="2"/>
  <c r="L471" i="2"/>
  <c r="M471" i="2"/>
  <c r="H472" i="2"/>
  <c r="I472" i="2"/>
  <c r="J472" i="2"/>
  <c r="K472" i="2"/>
  <c r="L472" i="2"/>
  <c r="M472" i="2"/>
  <c r="H473" i="2"/>
  <c r="I473" i="2"/>
  <c r="J473" i="2"/>
  <c r="K473" i="2"/>
  <c r="L473" i="2"/>
  <c r="M473" i="2"/>
  <c r="H474" i="2"/>
  <c r="I474" i="2"/>
  <c r="J474" i="2"/>
  <c r="K474" i="2"/>
  <c r="L474" i="2"/>
  <c r="M474" i="2"/>
  <c r="H475" i="2"/>
  <c r="I475" i="2"/>
  <c r="J475" i="2"/>
  <c r="K475" i="2"/>
  <c r="L475" i="2"/>
  <c r="M475" i="2"/>
  <c r="H476" i="2"/>
  <c r="I476" i="2"/>
  <c r="J476" i="2"/>
  <c r="K476" i="2"/>
  <c r="L476" i="2"/>
  <c r="M476" i="2"/>
  <c r="H477" i="2"/>
  <c r="I477" i="2"/>
  <c r="J477" i="2"/>
  <c r="K477" i="2"/>
  <c r="L477" i="2"/>
  <c r="M477" i="2"/>
  <c r="H478" i="2"/>
  <c r="I478" i="2"/>
  <c r="J478" i="2"/>
  <c r="K478" i="2"/>
  <c r="L478" i="2"/>
  <c r="M478" i="2"/>
  <c r="H479" i="2"/>
  <c r="I479" i="2"/>
  <c r="J479" i="2"/>
  <c r="K479" i="2"/>
  <c r="L479" i="2"/>
  <c r="M479" i="2"/>
  <c r="H480" i="2"/>
  <c r="I480" i="2"/>
  <c r="J480" i="2"/>
  <c r="K480" i="2"/>
  <c r="L480" i="2"/>
  <c r="M480" i="2"/>
  <c r="H481" i="2"/>
  <c r="I481" i="2"/>
  <c r="J481" i="2"/>
  <c r="K481" i="2"/>
  <c r="L481" i="2"/>
  <c r="M481" i="2"/>
  <c r="H482" i="2"/>
  <c r="I482" i="2"/>
  <c r="J482" i="2"/>
  <c r="K482" i="2"/>
  <c r="L482" i="2"/>
  <c r="M482" i="2"/>
  <c r="H483" i="2"/>
  <c r="I483" i="2"/>
  <c r="J483" i="2"/>
  <c r="K483" i="2"/>
  <c r="L483" i="2"/>
  <c r="M483" i="2"/>
  <c r="H484" i="2"/>
  <c r="I484" i="2"/>
  <c r="J484" i="2"/>
  <c r="K484" i="2"/>
  <c r="L484" i="2"/>
  <c r="M484" i="2"/>
  <c r="H485" i="2"/>
  <c r="I485" i="2"/>
  <c r="J485" i="2"/>
  <c r="K485" i="2"/>
  <c r="L485" i="2"/>
  <c r="M485" i="2"/>
  <c r="H486" i="2"/>
  <c r="I486" i="2"/>
  <c r="J486" i="2"/>
  <c r="K486" i="2"/>
  <c r="L486" i="2"/>
  <c r="M486" i="2"/>
  <c r="H487" i="2"/>
  <c r="I487" i="2"/>
  <c r="J487" i="2"/>
  <c r="K487" i="2"/>
  <c r="L487" i="2"/>
  <c r="M487" i="2"/>
  <c r="H488" i="2"/>
  <c r="I488" i="2"/>
  <c r="J488" i="2"/>
  <c r="K488" i="2"/>
  <c r="L488" i="2"/>
  <c r="M488" i="2"/>
  <c r="H489" i="2"/>
  <c r="I489" i="2"/>
  <c r="J489" i="2"/>
  <c r="K489" i="2"/>
  <c r="L489" i="2"/>
  <c r="M489" i="2"/>
  <c r="H490" i="2"/>
  <c r="I490" i="2"/>
  <c r="J490" i="2"/>
  <c r="K490" i="2"/>
  <c r="L490" i="2"/>
  <c r="M490" i="2"/>
  <c r="H491" i="2"/>
  <c r="I491" i="2"/>
  <c r="J491" i="2"/>
  <c r="K491" i="2"/>
  <c r="L491" i="2"/>
  <c r="M491" i="2"/>
  <c r="H492" i="2"/>
  <c r="I492" i="2"/>
  <c r="J492" i="2"/>
  <c r="K492" i="2"/>
  <c r="L492" i="2"/>
  <c r="M492" i="2"/>
  <c r="H493" i="2"/>
  <c r="I493" i="2"/>
  <c r="J493" i="2"/>
  <c r="K493" i="2"/>
  <c r="L493" i="2"/>
  <c r="M493" i="2"/>
  <c r="H494" i="2"/>
  <c r="I494" i="2"/>
  <c r="J494" i="2"/>
  <c r="K494" i="2"/>
  <c r="L494" i="2"/>
  <c r="M494" i="2"/>
  <c r="H495" i="2"/>
  <c r="I495" i="2"/>
  <c r="J495" i="2"/>
  <c r="K495" i="2"/>
  <c r="L495" i="2"/>
  <c r="M495" i="2"/>
  <c r="H496" i="2"/>
  <c r="I496" i="2"/>
  <c r="J496" i="2"/>
  <c r="K496" i="2"/>
  <c r="L496" i="2"/>
  <c r="M496" i="2"/>
  <c r="H497" i="2"/>
  <c r="I497" i="2"/>
  <c r="J497" i="2"/>
  <c r="K497" i="2"/>
  <c r="L497" i="2"/>
  <c r="M497" i="2"/>
  <c r="H498" i="2"/>
  <c r="I498" i="2"/>
  <c r="J498" i="2"/>
  <c r="K498" i="2"/>
  <c r="L498" i="2"/>
  <c r="M498" i="2"/>
  <c r="H499" i="2"/>
  <c r="I499" i="2"/>
  <c r="J499" i="2"/>
  <c r="K499" i="2"/>
  <c r="L499" i="2"/>
  <c r="M499" i="2"/>
  <c r="H500" i="2"/>
  <c r="I500" i="2"/>
  <c r="J500" i="2"/>
  <c r="K500" i="2"/>
  <c r="L500" i="2"/>
  <c r="M500" i="2"/>
  <c r="H501" i="2"/>
  <c r="I501" i="2"/>
  <c r="J501" i="2"/>
  <c r="K501" i="2"/>
  <c r="L501" i="2"/>
  <c r="M501" i="2"/>
  <c r="H502" i="2"/>
  <c r="I502" i="2"/>
  <c r="J502" i="2"/>
  <c r="K502" i="2"/>
  <c r="L502" i="2"/>
  <c r="M502" i="2"/>
  <c r="H503" i="2"/>
  <c r="I503" i="2"/>
  <c r="J503" i="2"/>
  <c r="K503" i="2"/>
  <c r="L503" i="2"/>
  <c r="M503" i="2"/>
  <c r="H504" i="2"/>
  <c r="I504" i="2"/>
  <c r="J504" i="2"/>
  <c r="K504" i="2"/>
  <c r="L504" i="2"/>
  <c r="M504" i="2"/>
  <c r="H505" i="2"/>
  <c r="I505" i="2"/>
  <c r="J505" i="2"/>
  <c r="K505" i="2"/>
  <c r="L505" i="2"/>
  <c r="M505" i="2"/>
  <c r="H506" i="2"/>
  <c r="I506" i="2"/>
  <c r="J506" i="2"/>
  <c r="K506" i="2"/>
  <c r="L506" i="2"/>
  <c r="M506" i="2"/>
  <c r="H507" i="2"/>
  <c r="I507" i="2"/>
  <c r="J507" i="2"/>
  <c r="K507" i="2"/>
  <c r="L507" i="2"/>
  <c r="M507" i="2"/>
  <c r="H508" i="2"/>
  <c r="I508" i="2"/>
  <c r="J508" i="2"/>
  <c r="K508" i="2"/>
  <c r="L508" i="2"/>
  <c r="M508" i="2"/>
  <c r="I5" i="2"/>
  <c r="J5" i="2"/>
  <c r="K5" i="2"/>
  <c r="L5" i="2"/>
  <c r="M5" i="2"/>
  <c r="H5" i="2"/>
  <c r="N5" i="2" s="1"/>
  <c r="N140" i="2" l="1"/>
  <c r="N136" i="2"/>
  <c r="N132" i="2"/>
  <c r="N128" i="2"/>
  <c r="E11" i="8"/>
  <c r="F11" i="8" s="1"/>
  <c r="N124" i="2"/>
  <c r="N120" i="2"/>
  <c r="N116" i="2"/>
  <c r="N112" i="2"/>
  <c r="N108" i="2"/>
  <c r="N104" i="2"/>
  <c r="N100" i="2"/>
  <c r="N96" i="2"/>
  <c r="N92" i="2"/>
  <c r="N88" i="2"/>
  <c r="N84" i="2"/>
  <c r="N80" i="2"/>
  <c r="N76" i="2"/>
  <c r="N72" i="2"/>
  <c r="N68" i="2"/>
  <c r="N64" i="2"/>
  <c r="N60" i="2"/>
  <c r="N56" i="2"/>
  <c r="N52" i="2"/>
  <c r="N48" i="2"/>
  <c r="N44" i="2"/>
  <c r="N40" i="2"/>
  <c r="N36" i="2"/>
  <c r="N32" i="2"/>
  <c r="N28" i="2"/>
  <c r="N24" i="2"/>
  <c r="N20" i="2"/>
  <c r="N16" i="2"/>
  <c r="N12" i="2"/>
  <c r="N8" i="2"/>
  <c r="AB16" i="9"/>
  <c r="AB17" i="9"/>
  <c r="AB18" i="9" s="1"/>
  <c r="Z17" i="9"/>
  <c r="Z18" i="9" s="1"/>
  <c r="Z15" i="9"/>
  <c r="Z16" i="9" s="1"/>
  <c r="AC16" i="9"/>
  <c r="AC17" i="9"/>
  <c r="AC18" i="9" s="1"/>
  <c r="AA16" i="9"/>
  <c r="AA17" i="9"/>
  <c r="AA18" i="9" s="1"/>
  <c r="AD16" i="9"/>
  <c r="AD17" i="9"/>
  <c r="AD18" i="9" s="1"/>
  <c r="N507" i="2"/>
  <c r="N503" i="2"/>
  <c r="N499" i="2"/>
  <c r="N495" i="2"/>
  <c r="N491" i="2"/>
  <c r="N487" i="2"/>
  <c r="N483" i="2"/>
  <c r="N479" i="2"/>
  <c r="N475" i="2"/>
  <c r="N471" i="2"/>
  <c r="N467" i="2"/>
  <c r="N463" i="2"/>
  <c r="N459" i="2"/>
  <c r="N455" i="2"/>
  <c r="N451" i="2"/>
  <c r="N447" i="2"/>
  <c r="N443" i="2"/>
  <c r="N439" i="2"/>
  <c r="N435" i="2"/>
  <c r="N431" i="2"/>
  <c r="N427" i="2"/>
  <c r="N423" i="2"/>
  <c r="N419" i="2"/>
  <c r="N415" i="2"/>
  <c r="N411" i="2"/>
  <c r="N407" i="2"/>
  <c r="N403" i="2"/>
  <c r="N399" i="2"/>
  <c r="N395" i="2"/>
  <c r="N391" i="2"/>
  <c r="N387" i="2"/>
  <c r="N383" i="2"/>
  <c r="N379" i="2"/>
  <c r="N375" i="2"/>
  <c r="N371" i="2"/>
  <c r="N367" i="2"/>
  <c r="N363" i="2"/>
  <c r="N359" i="2"/>
  <c r="N355" i="2"/>
  <c r="N351" i="2"/>
  <c r="N347" i="2"/>
  <c r="N343" i="2"/>
  <c r="N339" i="2"/>
  <c r="N335" i="2"/>
  <c r="N331" i="2"/>
  <c r="N327" i="2"/>
  <c r="N323" i="2"/>
  <c r="N319" i="2"/>
  <c r="N315" i="2"/>
  <c r="N311" i="2"/>
  <c r="N307" i="2"/>
  <c r="N303" i="2"/>
  <c r="N299" i="2"/>
  <c r="N295" i="2"/>
  <c r="N291" i="2"/>
  <c r="N287" i="2"/>
  <c r="N283" i="2"/>
  <c r="N279" i="2"/>
  <c r="N275" i="2"/>
  <c r="N271" i="2"/>
  <c r="N267" i="2"/>
  <c r="N263" i="2"/>
  <c r="N259" i="2"/>
  <c r="N255" i="2"/>
  <c r="N251" i="2"/>
  <c r="N247" i="2"/>
  <c r="N243" i="2"/>
  <c r="N239" i="2"/>
  <c r="N235" i="2"/>
  <c r="N231" i="2"/>
  <c r="N227" i="2"/>
  <c r="N223" i="2"/>
  <c r="N219" i="2"/>
  <c r="N215" i="2"/>
  <c r="N211" i="2"/>
  <c r="N207" i="2"/>
  <c r="N203" i="2"/>
  <c r="N199" i="2"/>
  <c r="N195" i="2"/>
  <c r="N191" i="2"/>
  <c r="N187" i="2"/>
  <c r="N183" i="2"/>
  <c r="N179" i="2"/>
  <c r="N175" i="2"/>
  <c r="N171" i="2"/>
  <c r="N167" i="2"/>
  <c r="N163" i="2"/>
  <c r="N159" i="2"/>
  <c r="N155" i="2"/>
  <c r="N151" i="2"/>
  <c r="N147" i="2"/>
  <c r="N143" i="2"/>
  <c r="N139" i="2"/>
  <c r="N135" i="2"/>
  <c r="N131" i="2"/>
  <c r="N127" i="2"/>
  <c r="N123" i="2"/>
  <c r="N119" i="2"/>
  <c r="N115" i="2"/>
  <c r="N111" i="2"/>
  <c r="N107" i="2"/>
  <c r="N103" i="2"/>
  <c r="N99" i="2"/>
  <c r="N95" i="2"/>
  <c r="N91" i="2"/>
  <c r="N87" i="2"/>
  <c r="N83" i="2"/>
  <c r="N79" i="2"/>
  <c r="N75" i="2"/>
  <c r="N71" i="2"/>
  <c r="N67" i="2"/>
  <c r="N63" i="2"/>
  <c r="N59" i="2"/>
  <c r="N55" i="2"/>
  <c r="N51" i="2"/>
  <c r="N47" i="2"/>
  <c r="N43" i="2"/>
  <c r="N39" i="2"/>
  <c r="N35" i="2"/>
  <c r="N31" i="2"/>
  <c r="N496" i="2"/>
  <c r="N476" i="2"/>
  <c r="N460" i="2"/>
  <c r="N444" i="2"/>
  <c r="N408" i="2"/>
  <c r="N388" i="2"/>
  <c r="N372" i="2"/>
  <c r="N360" i="2"/>
  <c r="N505" i="2"/>
  <c r="N489" i="2"/>
  <c r="N468" i="2"/>
  <c r="N452" i="2"/>
  <c r="N436" i="2"/>
  <c r="N404" i="2"/>
  <c r="N376" i="2"/>
  <c r="N497" i="2"/>
  <c r="N502" i="2"/>
  <c r="N494" i="2"/>
  <c r="N490" i="2"/>
  <c r="N478" i="2"/>
  <c r="N470" i="2"/>
  <c r="N462" i="2"/>
  <c r="N454" i="2"/>
  <c r="N442" i="2"/>
  <c r="N434" i="2"/>
  <c r="N426" i="2"/>
  <c r="N418" i="2"/>
  <c r="N410" i="2"/>
  <c r="N402" i="2"/>
  <c r="N394" i="2"/>
  <c r="N386" i="2"/>
  <c r="N382" i="2"/>
  <c r="N378" i="2"/>
  <c r="N374" i="2"/>
  <c r="N370" i="2"/>
  <c r="N366" i="2"/>
  <c r="N362" i="2"/>
  <c r="N358" i="2"/>
  <c r="N354" i="2"/>
  <c r="N350" i="2"/>
  <c r="N346" i="2"/>
  <c r="N504" i="2"/>
  <c r="N464" i="2"/>
  <c r="N432" i="2"/>
  <c r="N420" i="2"/>
  <c r="N392" i="2"/>
  <c r="N364" i="2"/>
  <c r="N312" i="2"/>
  <c r="N493" i="2"/>
  <c r="N481" i="2"/>
  <c r="N506" i="2"/>
  <c r="N498" i="2"/>
  <c r="N486" i="2"/>
  <c r="N482" i="2"/>
  <c r="N474" i="2"/>
  <c r="N466" i="2"/>
  <c r="N458" i="2"/>
  <c r="N450" i="2"/>
  <c r="N446" i="2"/>
  <c r="N438" i="2"/>
  <c r="N430" i="2"/>
  <c r="N422" i="2"/>
  <c r="N414" i="2"/>
  <c r="N406" i="2"/>
  <c r="N398" i="2"/>
  <c r="N390" i="2"/>
  <c r="N27" i="2"/>
  <c r="N23" i="2"/>
  <c r="N19" i="2"/>
  <c r="N15" i="2"/>
  <c r="N488" i="2"/>
  <c r="N440" i="2"/>
  <c r="N396" i="2"/>
  <c r="N356" i="2"/>
  <c r="N336" i="2"/>
  <c r="N324" i="2"/>
  <c r="N316" i="2"/>
  <c r="N304" i="2"/>
  <c r="N296" i="2"/>
  <c r="N288" i="2"/>
  <c r="N276" i="2"/>
  <c r="N256" i="2"/>
  <c r="N240" i="2"/>
  <c r="N228" i="2"/>
  <c r="N212" i="2"/>
  <c r="N196" i="2"/>
  <c r="N184" i="2"/>
  <c r="N176" i="2"/>
  <c r="N164" i="2"/>
  <c r="N156" i="2"/>
  <c r="N148" i="2"/>
  <c r="N480" i="2"/>
  <c r="N456" i="2"/>
  <c r="N424" i="2"/>
  <c r="N400" i="2"/>
  <c r="N380" i="2"/>
  <c r="N368" i="2"/>
  <c r="N344" i="2"/>
  <c r="N332" i="2"/>
  <c r="N320" i="2"/>
  <c r="N292" i="2"/>
  <c r="N280" i="2"/>
  <c r="N268" i="2"/>
  <c r="N260" i="2"/>
  <c r="N252" i="2"/>
  <c r="N244" i="2"/>
  <c r="N232" i="2"/>
  <c r="N220" i="2"/>
  <c r="N208" i="2"/>
  <c r="N200" i="2"/>
  <c r="N188" i="2"/>
  <c r="N180" i="2"/>
  <c r="N172" i="2"/>
  <c r="N160" i="2"/>
  <c r="N152" i="2"/>
  <c r="N500" i="2"/>
  <c r="N484" i="2"/>
  <c r="N472" i="2"/>
  <c r="N412" i="2"/>
  <c r="N384" i="2"/>
  <c r="N352" i="2"/>
  <c r="N340" i="2"/>
  <c r="N328" i="2"/>
  <c r="N308" i="2"/>
  <c r="N300" i="2"/>
  <c r="N284" i="2"/>
  <c r="N272" i="2"/>
  <c r="N264" i="2"/>
  <c r="N248" i="2"/>
  <c r="N236" i="2"/>
  <c r="N224" i="2"/>
  <c r="N216" i="2"/>
  <c r="N204" i="2"/>
  <c r="N192" i="2"/>
  <c r="N168" i="2"/>
  <c r="N144" i="2"/>
  <c r="N508" i="2"/>
  <c r="N492" i="2"/>
  <c r="N448" i="2"/>
  <c r="N428" i="2"/>
  <c r="N416" i="2"/>
  <c r="N348" i="2"/>
  <c r="N501" i="2"/>
  <c r="N485" i="2"/>
  <c r="N477" i="2"/>
  <c r="N473" i="2"/>
  <c r="N469" i="2"/>
  <c r="N465" i="2"/>
  <c r="N461" i="2"/>
  <c r="N457" i="2"/>
  <c r="N453" i="2"/>
  <c r="N449" i="2"/>
  <c r="N445" i="2"/>
  <c r="N441" i="2"/>
  <c r="N437" i="2"/>
  <c r="N433" i="2"/>
  <c r="N429" i="2"/>
  <c r="N425" i="2"/>
  <c r="N421" i="2"/>
  <c r="N417" i="2"/>
  <c r="N413" i="2"/>
  <c r="N409" i="2"/>
  <c r="N405" i="2"/>
  <c r="N401" i="2"/>
  <c r="N397" i="2"/>
  <c r="N393" i="2"/>
  <c r="N389" i="2"/>
  <c r="N385" i="2"/>
  <c r="N381" i="2"/>
  <c r="N377" i="2"/>
  <c r="N373" i="2"/>
  <c r="N369" i="2"/>
  <c r="N365" i="2"/>
  <c r="N361" i="2"/>
  <c r="N357" i="2"/>
  <c r="N353" i="2"/>
  <c r="N349" i="2"/>
  <c r="N345" i="2"/>
  <c r="N341" i="2"/>
  <c r="N337" i="2"/>
  <c r="N333" i="2"/>
  <c r="N329" i="2"/>
  <c r="N325" i="2"/>
  <c r="N321" i="2"/>
  <c r="N317" i="2"/>
  <c r="N313" i="2"/>
  <c r="N309" i="2"/>
  <c r="N305" i="2"/>
  <c r="N301" i="2"/>
  <c r="N342" i="2"/>
  <c r="N338" i="2"/>
  <c r="N334" i="2"/>
  <c r="N330" i="2"/>
  <c r="N326" i="2"/>
  <c r="N322" i="2"/>
  <c r="N318" i="2"/>
  <c r="N314" i="2"/>
  <c r="N310" i="2"/>
  <c r="N306" i="2"/>
  <c r="N302" i="2"/>
  <c r="N298" i="2"/>
  <c r="N294" i="2"/>
  <c r="N290" i="2"/>
  <c r="N286" i="2"/>
  <c r="N282" i="2"/>
  <c r="N278" i="2"/>
  <c r="N274" i="2"/>
  <c r="N270" i="2"/>
  <c r="N266" i="2"/>
  <c r="N262" i="2"/>
  <c r="N258" i="2"/>
  <c r="N254" i="2"/>
  <c r="N250" i="2"/>
  <c r="N246" i="2"/>
  <c r="N242" i="2"/>
  <c r="N238" i="2"/>
  <c r="N234" i="2"/>
  <c r="N230" i="2"/>
  <c r="N226" i="2"/>
  <c r="N222" i="2"/>
  <c r="N218" i="2"/>
  <c r="N214" i="2"/>
  <c r="N210" i="2"/>
  <c r="N206" i="2"/>
  <c r="N202" i="2"/>
  <c r="N198" i="2"/>
  <c r="N194" i="2"/>
  <c r="N190" i="2"/>
  <c r="N186" i="2"/>
  <c r="N182" i="2"/>
  <c r="N178" i="2"/>
  <c r="N174" i="2"/>
  <c r="N170" i="2"/>
  <c r="N166" i="2"/>
  <c r="N162" i="2"/>
  <c r="N158" i="2"/>
  <c r="N154" i="2"/>
  <c r="N150" i="2"/>
  <c r="N146" i="2"/>
  <c r="N142" i="2"/>
  <c r="N138" i="2"/>
  <c r="N134" i="2"/>
  <c r="N130" i="2"/>
  <c r="N126" i="2"/>
  <c r="N122" i="2"/>
  <c r="N118" i="2"/>
  <c r="N114" i="2"/>
  <c r="N110" i="2"/>
  <c r="N106" i="2"/>
  <c r="N102" i="2"/>
  <c r="N98" i="2"/>
  <c r="N94" i="2"/>
  <c r="N90" i="2"/>
  <c r="N86" i="2"/>
  <c r="N82" i="2"/>
  <c r="N78" i="2"/>
  <c r="N74" i="2"/>
  <c r="N70" i="2"/>
  <c r="N66" i="2"/>
  <c r="N62" i="2"/>
  <c r="N58" i="2"/>
  <c r="N54" i="2"/>
  <c r="N50" i="2"/>
  <c r="N46" i="2"/>
  <c r="N42" i="2"/>
  <c r="N38" i="2"/>
  <c r="N34" i="2"/>
  <c r="N30" i="2"/>
  <c r="N26" i="2"/>
  <c r="N22" i="2"/>
  <c r="N18" i="2"/>
  <c r="N14" i="2"/>
  <c r="N10" i="2"/>
  <c r="N6" i="2"/>
  <c r="N11" i="2"/>
  <c r="N7" i="2"/>
  <c r="N297" i="2"/>
  <c r="N293" i="2"/>
  <c r="N289" i="2"/>
  <c r="N285" i="2"/>
  <c r="N281" i="2"/>
  <c r="N277" i="2"/>
  <c r="N273" i="2"/>
  <c r="N269" i="2"/>
  <c r="N265" i="2"/>
  <c r="N261" i="2"/>
  <c r="N257" i="2"/>
  <c r="N253" i="2"/>
  <c r="N249" i="2"/>
  <c r="N245" i="2"/>
  <c r="N241" i="2"/>
  <c r="N237" i="2"/>
  <c r="N233" i="2"/>
  <c r="N229" i="2"/>
  <c r="N225" i="2"/>
  <c r="N221" i="2"/>
  <c r="N217" i="2"/>
  <c r="N213" i="2"/>
  <c r="N209" i="2"/>
  <c r="N205" i="2"/>
  <c r="N201" i="2"/>
  <c r="N197" i="2"/>
  <c r="N193" i="2"/>
  <c r="N189" i="2"/>
  <c r="N185" i="2"/>
  <c r="N181" i="2"/>
  <c r="N177" i="2"/>
  <c r="N173" i="2"/>
  <c r="N169" i="2"/>
  <c r="N165" i="2"/>
  <c r="N161" i="2"/>
  <c r="N157" i="2"/>
  <c r="N153" i="2"/>
  <c r="N149" i="2"/>
  <c r="N145" i="2"/>
  <c r="N141" i="2"/>
  <c r="N137" i="2"/>
  <c r="N133" i="2"/>
  <c r="N129" i="2"/>
  <c r="N125" i="2"/>
  <c r="N121" i="2"/>
  <c r="N117" i="2"/>
  <c r="N113" i="2"/>
  <c r="N109" i="2"/>
  <c r="N105" i="2"/>
  <c r="N101" i="2"/>
  <c r="N97" i="2"/>
  <c r="N93" i="2"/>
  <c r="N89" i="2"/>
  <c r="N85" i="2"/>
  <c r="N81" i="2"/>
  <c r="N77" i="2"/>
  <c r="N73" i="2"/>
  <c r="N69" i="2"/>
  <c r="N65" i="2"/>
  <c r="N61" i="2"/>
  <c r="N57" i="2"/>
  <c r="N53" i="2"/>
  <c r="N49" i="2"/>
  <c r="N45" i="2"/>
  <c r="N41" i="2"/>
  <c r="N37" i="2"/>
  <c r="N33" i="2"/>
  <c r="N29" i="2"/>
  <c r="N25" i="2"/>
  <c r="N21" i="2"/>
  <c r="N17" i="2"/>
  <c r="N13" i="2"/>
  <c r="N9" i="2"/>
  <c r="Q13" i="1"/>
  <c r="V13" i="1"/>
  <c r="U13" i="1"/>
  <c r="T13" i="1"/>
  <c r="S13" i="1"/>
  <c r="R13" i="1"/>
  <c r="M508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" i="1"/>
  <c r="J5" i="1"/>
  <c r="K5" i="1"/>
  <c r="L5" i="1"/>
  <c r="V23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" i="1"/>
  <c r="Q27" i="1" l="1" a="1"/>
  <c r="Q27" i="1" s="1"/>
  <c r="Q14" i="1"/>
  <c r="C3" i="11" a="1"/>
  <c r="C3" i="11" s="1"/>
  <c r="C11" i="11" s="1" a="1"/>
  <c r="C11" i="11" s="1"/>
  <c r="C12" i="11" s="1"/>
  <c r="Q11" i="1"/>
  <c r="Q12" i="1"/>
  <c r="U23" i="1"/>
  <c r="U11" i="1"/>
  <c r="U12" i="1"/>
  <c r="V11" i="1"/>
  <c r="V12" i="1"/>
  <c r="T21" i="1"/>
  <c r="T11" i="1"/>
  <c r="T12" i="1"/>
  <c r="R22" i="1"/>
  <c r="R12" i="1"/>
  <c r="R11" i="1"/>
  <c r="S22" i="1"/>
  <c r="S11" i="1"/>
  <c r="S12" i="1"/>
  <c r="Q21" i="1"/>
  <c r="Q22" i="1"/>
  <c r="U21" i="1"/>
  <c r="S23" i="1"/>
  <c r="V22" i="1"/>
  <c r="R23" i="1"/>
  <c r="T40" i="1"/>
  <c r="U22" i="1"/>
  <c r="S21" i="1"/>
  <c r="Q24" i="1"/>
  <c r="T41" i="1"/>
  <c r="T22" i="1"/>
  <c r="R21" i="1"/>
  <c r="V24" i="1"/>
  <c r="Q23" i="1"/>
  <c r="U24" i="1"/>
  <c r="S15" i="1"/>
  <c r="S16" i="1" s="1"/>
  <c r="S39" i="1"/>
  <c r="S40" i="1"/>
  <c r="T24" i="1"/>
  <c r="S41" i="1"/>
  <c r="R41" i="1"/>
  <c r="Q37" i="1"/>
  <c r="R38" i="1"/>
  <c r="R39" i="1"/>
  <c r="R40" i="1"/>
  <c r="Q20" i="1"/>
  <c r="V20" i="1"/>
  <c r="Q19" i="1"/>
  <c r="Q41" i="1"/>
  <c r="U20" i="1"/>
  <c r="S24" i="1"/>
  <c r="Q40" i="1"/>
  <c r="Q38" i="1"/>
  <c r="Q39" i="1"/>
  <c r="V19" i="1"/>
  <c r="U41" i="1"/>
  <c r="V21" i="1"/>
  <c r="T23" i="1"/>
  <c r="R24" i="1"/>
  <c r="T20" i="1"/>
  <c r="U19" i="1"/>
  <c r="S20" i="1"/>
  <c r="T19" i="1"/>
  <c r="R20" i="1"/>
  <c r="U14" i="1"/>
  <c r="S19" i="1"/>
  <c r="R19" i="1"/>
  <c r="V14" i="1"/>
  <c r="T14" i="1"/>
  <c r="S14" i="1"/>
  <c r="R14" i="1"/>
  <c r="Q17" i="1" l="1"/>
  <c r="Q18" i="1" s="1"/>
  <c r="Q15" i="1"/>
  <c r="C13" i="11"/>
  <c r="I13" i="11" s="1"/>
  <c r="C14" i="11"/>
  <c r="I14" i="11" s="1"/>
  <c r="S17" i="1"/>
  <c r="S18" i="1" s="1"/>
  <c r="T15" i="1"/>
  <c r="T16" i="1" s="1"/>
  <c r="T17" i="1"/>
  <c r="T18" i="1" s="1"/>
  <c r="R15" i="1"/>
  <c r="R16" i="1" s="1"/>
  <c r="R17" i="1"/>
  <c r="R18" i="1" s="1"/>
  <c r="V15" i="1"/>
  <c r="V16" i="1" s="1"/>
  <c r="V17" i="1"/>
  <c r="V18" i="1" s="1"/>
  <c r="U15" i="1"/>
  <c r="U16" i="1" s="1"/>
  <c r="U17" i="1"/>
  <c r="U18" i="1" s="1"/>
  <c r="Q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<sst xmlns="http://schemas.openxmlformats.org/spreadsheetml/2006/main" count="305" uniqueCount="108">
  <si>
    <t>Market data</t>
  </si>
  <si>
    <t>Stock 1</t>
  </si>
  <si>
    <t>Stock 2</t>
  </si>
  <si>
    <t>Stock 3</t>
  </si>
  <si>
    <t>Stock 4</t>
  </si>
  <si>
    <t>Stock 5</t>
  </si>
  <si>
    <t>Stock 6</t>
  </si>
  <si>
    <t>Date</t>
  </si>
  <si>
    <t>AAPL_Adj_Close</t>
  </si>
  <si>
    <t>AMZN_Adj_Close</t>
  </si>
  <si>
    <t>MSFT_Adj_Close</t>
  </si>
  <si>
    <t>NFLX_Adj_Close</t>
  </si>
  <si>
    <t>PG_Adj_Close</t>
  </si>
  <si>
    <t>Price_GBP</t>
  </si>
  <si>
    <t>Log-returns of stocks and exchange rate</t>
  </si>
  <si>
    <t>Arithmetic returns of stocks</t>
  </si>
  <si>
    <t>Apple</t>
  </si>
  <si>
    <t>Amazon</t>
  </si>
  <si>
    <t>Microsoft</t>
  </si>
  <si>
    <t>Netflix</t>
  </si>
  <si>
    <t>Procter&amp;Gamble</t>
  </si>
  <si>
    <t>Exchange rate</t>
  </si>
  <si>
    <t>sigma</t>
  </si>
  <si>
    <t>t_N-1_97.5%</t>
  </si>
  <si>
    <t>autocorr_1day_lag</t>
  </si>
  <si>
    <t>VaR1%_1day</t>
  </si>
  <si>
    <t>VaR1%_10day</t>
  </si>
  <si>
    <t>min</t>
  </si>
  <si>
    <t>max</t>
  </si>
  <si>
    <t>q_5%</t>
  </si>
  <si>
    <t>q_95%</t>
  </si>
  <si>
    <t>skewness</t>
  </si>
  <si>
    <t>kurtosis</t>
  </si>
  <si>
    <t>Сovariance (Σ)</t>
  </si>
  <si>
    <t>stock1</t>
  </si>
  <si>
    <t>stock2</t>
  </si>
  <si>
    <t>stock3</t>
  </si>
  <si>
    <t>stock4</t>
  </si>
  <si>
    <t>stock5</t>
  </si>
  <si>
    <t>stock6</t>
  </si>
  <si>
    <t>Cross-correlation (C)</t>
  </si>
  <si>
    <t>ES_1day</t>
  </si>
  <si>
    <t>ES_10day</t>
  </si>
  <si>
    <t>mu</t>
  </si>
  <si>
    <t>Subportfolio structure:</t>
  </si>
  <si>
    <t>R_sprt</t>
  </si>
  <si>
    <t>α</t>
  </si>
  <si>
    <t>Variance of the prt</t>
  </si>
  <si>
    <t>h, days</t>
  </si>
  <si>
    <t>sigma of the prt, %</t>
  </si>
  <si>
    <t>sqrt</t>
  </si>
  <si>
    <t>1 day VaR prt, 1%</t>
  </si>
  <si>
    <r>
      <t>-q_α=q_(1-</t>
    </r>
    <r>
      <rPr>
        <sz val="11"/>
        <color theme="1"/>
        <rFont val="Calibri"/>
        <family val="2"/>
        <charset val="204"/>
      </rPr>
      <t>α) for N(0,1)</t>
    </r>
  </si>
  <si>
    <t>10 days VaR prt, 1%</t>
  </si>
  <si>
    <t>1 day ES prt, 1%</t>
  </si>
  <si>
    <r>
      <t>ES_</t>
    </r>
    <r>
      <rPr>
        <sz val="11"/>
        <color theme="1"/>
        <rFont val="Calibri"/>
        <family val="2"/>
        <charset val="204"/>
      </rPr>
      <t>α for N(0,1)</t>
    </r>
  </si>
  <si>
    <t>10 days ES prt, 1%</t>
  </si>
  <si>
    <t>1 day log-returns</t>
  </si>
  <si>
    <t>1-day log returns</t>
  </si>
  <si>
    <t>VAR 1day (widening)</t>
  </si>
  <si>
    <t>Hit indicator</t>
  </si>
  <si>
    <t>VAR 1day (rolling window)</t>
  </si>
  <si>
    <t>VaR 10days</t>
  </si>
  <si>
    <t>ES 1day (widening)</t>
  </si>
  <si>
    <t>ES 1day (rolling window)</t>
  </si>
  <si>
    <t>ES 10days</t>
  </si>
  <si>
    <t>Good day!</t>
  </si>
  <si>
    <t>Backtesting horizon, previous trading days</t>
  </si>
  <si>
    <t>Minimum data requirement, length of window for model estimation</t>
  </si>
  <si>
    <t>α (for VaR)</t>
  </si>
  <si>
    <t>ε (for HypothesisTest)</t>
  </si>
  <si>
    <t>Now</t>
  </si>
  <si>
    <t>Standard (Binomial) Coverage Test</t>
  </si>
  <si>
    <t xml:space="preserve">Hit, number </t>
  </si>
  <si>
    <t>Probabilty to get hit number up to observed one</t>
  </si>
  <si>
    <t>VaR 1day widening approach 252</t>
  </si>
  <si>
    <t>VaR 1day rolling-window approach 252</t>
  </si>
  <si>
    <t>Conclusion:</t>
  </si>
  <si>
    <t>Let's the same only for currency</t>
  </si>
  <si>
    <t>Realized return</t>
  </si>
  <si>
    <t>Returns</t>
  </si>
  <si>
    <t>ES 1day</t>
  </si>
  <si>
    <t>ES 10day</t>
  </si>
  <si>
    <t>Mean</t>
  </si>
  <si>
    <t>Sigma</t>
  </si>
  <si>
    <t>*Calculate VaR and ES using formulas from Inputs +Graphs</t>
  </si>
  <si>
    <t>*Use Arithmetic returns of stock 6 as realized return</t>
  </si>
  <si>
    <t>VaR 1day</t>
  </si>
  <si>
    <t>VaR 1 day 252</t>
  </si>
  <si>
    <t>Exch Cur</t>
  </si>
  <si>
    <t>foreign currency</t>
  </si>
  <si>
    <t>domestic currency</t>
  </si>
  <si>
    <t xml:space="preserve">Prices in </t>
  </si>
  <si>
    <t>RUB/GBP</t>
  </si>
  <si>
    <t>Maybe, something went wrong and now prices are very high in dometic currency</t>
  </si>
  <si>
    <t>Log-returns of stocks</t>
  </si>
  <si>
    <t>&lt; then max (sigma_i)=2,27%  =&gt; everything's ok</t>
  </si>
  <si>
    <t>Notes</t>
  </si>
  <si>
    <t xml:space="preserve">*use rolling window data approach </t>
  </si>
  <si>
    <t>* also calculated windening data approach but graphs and futher calculations (currency, stock (domestic) are based only on rolling window approach</t>
  </si>
  <si>
    <t xml:space="preserve">*rolling window  approach provide more accuracy for estimation </t>
  </si>
  <si>
    <t>VaR estimate is not the best measure of risk. There are several drawbacks of this method.
* Focused on the manageable risks near the center of the distribution and ignored the tails
* VaR is not subadditive:VaR of a combined portfolio can be larger than the sum of the VaRs of its components. 
* Not consistent with the principle of diversification;
* There are different approaches to VaR calculations that lead to different results. Sometimes it is complicated to choose which one is better.</t>
  </si>
  <si>
    <t xml:space="preserve"> Process: the estimation sample is rolled over all data, yet the duration of the window is held unchanged. </t>
  </si>
  <si>
    <t>In other words, the actual number of exceptions is less then the desired confidence level =&gt; model can be accurate</t>
  </si>
  <si>
    <t>Not cross critical value in the left tail</t>
  </si>
  <si>
    <t>Not reject H_0 that VaR is successful on 95% confidence levels</t>
  </si>
  <si>
    <t>This file is about stocks and bonds.                                                              On each sheet with "+ Graphs" you can find 2 graphs. Also you can find some comments next to tables.                                                                                       Best regards, our team=)</t>
  </si>
  <si>
    <t>*don't use a recalibration approach in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</si>
</sst>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0%"/>
    <numFmt numFmtId="166" formatCode="0.0000%"/>
    <numFmt numFmtId="167" formatCode="0.00000000000"/>
    <numFmt numFmtId="168" formatCode="0.00000%"/>
    <numFmt numFmtId="169" formatCode="0.0000"/>
  </numFmts>
  <fonts count="2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0070C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rgb="FFA6E3B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B4E4E8"/>
      </patternFill>
    </fill>
    <fill>
      <patternFill patternType="solid">
        <fgColor theme="8" tint="0.39997558519241921"/>
        <bgColor rgb="FFB6D7A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rgb="FFA6E3B6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4" fillId="0" borderId="0"/>
    <xf numFmtId="0" fontId="1" fillId="0" borderId="0"/>
    <xf numFmtId="9" fontId="1" fillId="0" borderId="0" applyFont="0" applyFill="0" applyBorder="0" applyAlignment="0" applyProtection="0"/>
  </cellStyleXfs>
  <cellXfs count="245">
    <xf numFmtId="0" fontId="0" fillId="0" borderId="0" xfId="0"/>
    <xf numFmtId="14" fontId="5" fillId="0" borderId="0" xfId="0" applyNumberFormat="1" applyFont="1"/>
    <xf numFmtId="165" fontId="0" fillId="0" borderId="0" xfId="1" applyNumberFormat="1" applyFont="1"/>
    <xf numFmtId="0" fontId="0" fillId="6" borderId="4" xfId="0" applyFill="1" applyBorder="1"/>
    <xf numFmtId="0" fontId="0" fillId="6" borderId="8" xfId="0" applyFill="1" applyBorder="1"/>
    <xf numFmtId="0" fontId="0" fillId="6" borderId="12" xfId="0" applyFill="1" applyBorder="1"/>
    <xf numFmtId="14" fontId="0" fillId="12" borderId="16" xfId="0" applyNumberFormat="1" applyFill="1" applyBorder="1"/>
    <xf numFmtId="0" fontId="0" fillId="12" borderId="16" xfId="0" applyFill="1" applyBorder="1"/>
    <xf numFmtId="0" fontId="0" fillId="12" borderId="17" xfId="0" applyFill="1" applyBorder="1"/>
    <xf numFmtId="0" fontId="0" fillId="0" borderId="18" xfId="0" applyBorder="1"/>
    <xf numFmtId="0" fontId="3" fillId="0" borderId="19" xfId="0" applyFont="1" applyBorder="1"/>
    <xf numFmtId="0" fontId="3" fillId="6" borderId="20" xfId="0" applyFont="1" applyFill="1" applyBorder="1"/>
    <xf numFmtId="0" fontId="3" fillId="6" borderId="23" xfId="0" applyFont="1" applyFill="1" applyBorder="1"/>
    <xf numFmtId="0" fontId="3" fillId="6" borderId="24" xfId="0" applyFont="1" applyFill="1" applyBorder="1"/>
    <xf numFmtId="0" fontId="3" fillId="12" borderId="25" xfId="0" applyFont="1" applyFill="1" applyBorder="1"/>
    <xf numFmtId="0" fontId="0" fillId="12" borderId="25" xfId="0" applyFill="1" applyBorder="1"/>
    <xf numFmtId="0" fontId="3" fillId="12" borderId="26" xfId="0" applyFont="1" applyFill="1" applyBorder="1"/>
    <xf numFmtId="0" fontId="0" fillId="12" borderId="26" xfId="0" applyFill="1" applyBorder="1"/>
    <xf numFmtId="0" fontId="0" fillId="0" borderId="27" xfId="0" applyBorder="1"/>
    <xf numFmtId="0" fontId="3" fillId="0" borderId="27" xfId="0" applyFont="1" applyBorder="1"/>
    <xf numFmtId="0" fontId="3" fillId="0" borderId="28" xfId="0" applyFont="1" applyBorder="1"/>
    <xf numFmtId="0" fontId="3" fillId="6" borderId="29" xfId="0" applyFont="1" applyFill="1" applyBorder="1"/>
    <xf numFmtId="0" fontId="3" fillId="6" borderId="8" xfId="0" applyFont="1" applyFill="1" applyBorder="1"/>
    <xf numFmtId="0" fontId="3" fillId="6" borderId="12" xfId="0" applyFont="1" applyFill="1" applyBorder="1"/>
    <xf numFmtId="0" fontId="0" fillId="0" borderId="17" xfId="0" applyBorder="1"/>
    <xf numFmtId="0" fontId="0" fillId="0" borderId="0" xfId="0" applyBorder="1"/>
    <xf numFmtId="165" fontId="0" fillId="0" borderId="17" xfId="1" applyNumberFormat="1" applyFont="1" applyBorder="1"/>
    <xf numFmtId="165" fontId="0" fillId="0" borderId="0" xfId="1" applyNumberFormat="1" applyFont="1" applyBorder="1"/>
    <xf numFmtId="0" fontId="4" fillId="8" borderId="10" xfId="0" applyFont="1" applyFill="1" applyBorder="1"/>
    <xf numFmtId="0" fontId="4" fillId="8" borderId="9" xfId="0" applyFont="1" applyFill="1" applyBorder="1"/>
    <xf numFmtId="0" fontId="4" fillId="9" borderId="13" xfId="0" applyFont="1" applyFill="1" applyBorder="1"/>
    <xf numFmtId="0" fontId="4" fillId="9" borderId="14" xfId="0" applyFont="1" applyFill="1" applyBorder="1"/>
    <xf numFmtId="0" fontId="4" fillId="9" borderId="33" xfId="0" applyFont="1" applyFill="1" applyBorder="1"/>
    <xf numFmtId="0" fontId="4" fillId="8" borderId="11" xfId="0" applyFont="1" applyFill="1" applyBorder="1"/>
    <xf numFmtId="0" fontId="4" fillId="9" borderId="15" xfId="0" applyFont="1" applyFill="1" applyBorder="1"/>
    <xf numFmtId="0" fontId="4" fillId="5" borderId="10" xfId="0" applyFont="1" applyFill="1" applyBorder="1"/>
    <xf numFmtId="0" fontId="4" fillId="5" borderId="9" xfId="0" applyFont="1" applyFill="1" applyBorder="1"/>
    <xf numFmtId="0" fontId="4" fillId="5" borderId="32" xfId="0" applyFont="1" applyFill="1" applyBorder="1"/>
    <xf numFmtId="0" fontId="4" fillId="6" borderId="13" xfId="0" applyFont="1" applyFill="1" applyBorder="1"/>
    <xf numFmtId="0" fontId="4" fillId="6" borderId="14" xfId="0" applyFont="1" applyFill="1" applyBorder="1"/>
    <xf numFmtId="0" fontId="4" fillId="6" borderId="33" xfId="0" applyFont="1" applyFill="1" applyBorder="1"/>
    <xf numFmtId="14" fontId="4" fillId="2" borderId="18" xfId="0" applyNumberFormat="1" applyFont="1" applyFill="1" applyBorder="1"/>
    <xf numFmtId="14" fontId="5" fillId="13" borderId="0" xfId="0" applyNumberFormat="1" applyFont="1" applyFill="1"/>
    <xf numFmtId="10" fontId="0" fillId="6" borderId="34" xfId="0" applyNumberFormat="1" applyFill="1" applyBorder="1"/>
    <xf numFmtId="10" fontId="0" fillId="6" borderId="23" xfId="0" applyNumberFormat="1" applyFill="1" applyBorder="1"/>
    <xf numFmtId="0" fontId="0" fillId="6" borderId="23" xfId="0" applyFill="1" applyBorder="1"/>
    <xf numFmtId="0" fontId="0" fillId="6" borderId="24" xfId="0" applyFill="1" applyBorder="1"/>
    <xf numFmtId="10" fontId="0" fillId="6" borderId="35" xfId="0" applyNumberFormat="1" applyFill="1" applyBorder="1"/>
    <xf numFmtId="0" fontId="0" fillId="6" borderId="35" xfId="0" applyFill="1" applyBorder="1"/>
    <xf numFmtId="0" fontId="0" fillId="6" borderId="36" xfId="0" applyFill="1" applyBorder="1"/>
    <xf numFmtId="9" fontId="0" fillId="6" borderId="34" xfId="0" applyNumberFormat="1" applyFill="1" applyBorder="1"/>
    <xf numFmtId="165" fontId="0" fillId="6" borderId="23" xfId="3" applyNumberFormat="1" applyFont="1" applyFill="1" applyBorder="1"/>
    <xf numFmtId="165" fontId="0" fillId="6" borderId="24" xfId="3" applyNumberFormat="1" applyFont="1" applyFill="1" applyBorder="1"/>
    <xf numFmtId="0" fontId="0" fillId="6" borderId="34" xfId="0" applyFill="1" applyBorder="1"/>
    <xf numFmtId="9" fontId="0" fillId="6" borderId="23" xfId="0" applyNumberFormat="1" applyFill="1" applyBorder="1"/>
    <xf numFmtId="0" fontId="0" fillId="6" borderId="38" xfId="0" applyFill="1" applyBorder="1"/>
    <xf numFmtId="0" fontId="0" fillId="6" borderId="39" xfId="0" applyFill="1" applyBorder="1"/>
    <xf numFmtId="9" fontId="0" fillId="6" borderId="24" xfId="0" applyNumberFormat="1" applyFill="1" applyBorder="1"/>
    <xf numFmtId="9" fontId="0" fillId="6" borderId="40" xfId="0" applyNumberFormat="1" applyFill="1" applyBorder="1"/>
    <xf numFmtId="14" fontId="0" fillId="6" borderId="21" xfId="0" applyNumberFormat="1" applyFill="1" applyBorder="1"/>
    <xf numFmtId="0" fontId="0" fillId="6" borderId="21" xfId="0" applyNumberFormat="1" applyFill="1" applyBorder="1"/>
    <xf numFmtId="0" fontId="0" fillId="6" borderId="10" xfId="0" applyNumberFormat="1" applyFill="1" applyBorder="1"/>
    <xf numFmtId="0" fontId="0" fillId="6" borderId="32" xfId="0" applyNumberFormat="1" applyFill="1" applyBorder="1"/>
    <xf numFmtId="0" fontId="0" fillId="6" borderId="22" xfId="0" applyNumberFormat="1" applyFill="1" applyBorder="1"/>
    <xf numFmtId="0" fontId="0" fillId="6" borderId="14" xfId="0" applyNumberFormat="1" applyFill="1" applyBorder="1"/>
    <xf numFmtId="0" fontId="0" fillId="6" borderId="33" xfId="0" applyNumberFormat="1" applyFill="1" applyBorder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4" fillId="10" borderId="41" xfId="0" applyFont="1" applyFill="1" applyBorder="1"/>
    <xf numFmtId="0" fontId="2" fillId="10" borderId="42" xfId="2" applyFill="1" applyBorder="1"/>
    <xf numFmtId="0" fontId="4" fillId="10" borderId="43" xfId="0" applyFont="1" applyFill="1" applyBorder="1"/>
    <xf numFmtId="0" fontId="2" fillId="10" borderId="44" xfId="2" applyFill="1" applyBorder="1"/>
    <xf numFmtId="0" fontId="4" fillId="10" borderId="45" xfId="0" applyFont="1" applyFill="1" applyBorder="1"/>
    <xf numFmtId="0" fontId="2" fillId="10" borderId="46" xfId="2" applyFill="1" applyBorder="1"/>
    <xf numFmtId="0" fontId="8" fillId="0" borderId="0" xfId="4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15" borderId="18" xfId="0" applyFont="1" applyFill="1" applyBorder="1"/>
    <xf numFmtId="164" fontId="2" fillId="14" borderId="5" xfId="4" applyNumberFormat="1" applyFill="1" applyBorder="1" applyAlignment="1">
      <alignment horizontal="center" vertical="center"/>
    </xf>
    <xf numFmtId="164" fontId="2" fillId="14" borderId="9" xfId="4" applyNumberFormat="1" applyFill="1" applyBorder="1" applyAlignment="1">
      <alignment horizontal="center" vertical="center"/>
    </xf>
    <xf numFmtId="164" fontId="2" fillId="14" borderId="13" xfId="4" applyNumberFormat="1" applyFill="1" applyBorder="1" applyAlignment="1">
      <alignment horizontal="center" vertical="center"/>
    </xf>
    <xf numFmtId="0" fontId="2" fillId="14" borderId="31" xfId="2" applyFill="1" applyBorder="1"/>
    <xf numFmtId="0" fontId="2" fillId="14" borderId="32" xfId="2" applyFill="1" applyBorder="1"/>
    <xf numFmtId="0" fontId="2" fillId="14" borderId="33" xfId="2" applyFill="1" applyBorder="1"/>
    <xf numFmtId="0" fontId="0" fillId="0" borderId="51" xfId="0" applyBorder="1"/>
    <xf numFmtId="0" fontId="0" fillId="0" borderId="53" xfId="0" applyBorder="1"/>
    <xf numFmtId="0" fontId="0" fillId="0" borderId="16" xfId="0" applyBorder="1"/>
    <xf numFmtId="0" fontId="2" fillId="0" borderId="0" xfId="4"/>
    <xf numFmtId="0" fontId="2" fillId="9" borderId="18" xfId="4" applyFill="1" applyBorder="1"/>
    <xf numFmtId="0" fontId="3" fillId="0" borderId="19" xfId="4" applyFont="1" applyBorder="1"/>
    <xf numFmtId="0" fontId="3" fillId="0" borderId="54" xfId="4" applyFont="1" applyBorder="1"/>
    <xf numFmtId="166" fontId="2" fillId="0" borderId="0" xfId="1" applyNumberFormat="1" applyFont="1" applyBorder="1"/>
    <xf numFmtId="0" fontId="3" fillId="0" borderId="57" xfId="4" applyFont="1" applyBorder="1"/>
    <xf numFmtId="164" fontId="2" fillId="14" borderId="18" xfId="4" applyNumberFormat="1" applyFill="1" applyBorder="1"/>
    <xf numFmtId="164" fontId="2" fillId="14" borderId="28" xfId="4" applyNumberFormat="1" applyFill="1" applyBorder="1"/>
    <xf numFmtId="164" fontId="2" fillId="0" borderId="28" xfId="4" applyNumberFormat="1" applyBorder="1"/>
    <xf numFmtId="164" fontId="2" fillId="0" borderId="0" xfId="4" applyNumberFormat="1"/>
    <xf numFmtId="164" fontId="2" fillId="0" borderId="0" xfId="5" applyNumberFormat="1" applyFont="1" applyFill="1" applyBorder="1"/>
    <xf numFmtId="0" fontId="9" fillId="0" borderId="18" xfId="4" applyFont="1" applyBorder="1" applyAlignment="1">
      <alignment horizontal="center"/>
    </xf>
    <xf numFmtId="9" fontId="10" fillId="0" borderId="18" xfId="4" applyNumberFormat="1" applyFont="1" applyBorder="1" applyAlignment="1">
      <alignment horizontal="center"/>
    </xf>
    <xf numFmtId="0" fontId="11" fillId="9" borderId="4" xfId="4" applyFont="1" applyFill="1" applyBorder="1"/>
    <xf numFmtId="167" fontId="2" fillId="0" borderId="34" xfId="5" applyNumberFormat="1" applyFont="1" applyBorder="1" applyAlignment="1"/>
    <xf numFmtId="0" fontId="2" fillId="9" borderId="34" xfId="4" applyFill="1" applyBorder="1"/>
    <xf numFmtId="0" fontId="2" fillId="0" borderId="55" xfId="4" applyBorder="1"/>
    <xf numFmtId="0" fontId="11" fillId="9" borderId="8" xfId="4" applyFont="1" applyFill="1" applyBorder="1" applyAlignment="1">
      <alignment vertical="center"/>
    </xf>
    <xf numFmtId="165" fontId="2" fillId="0" borderId="23" xfId="5" applyNumberFormat="1" applyFont="1" applyBorder="1" applyAlignment="1">
      <alignment vertical="center"/>
    </xf>
    <xf numFmtId="0" fontId="0" fillId="9" borderId="54" xfId="0" applyFill="1" applyBorder="1"/>
    <xf numFmtId="0" fontId="0" fillId="0" borderId="44" xfId="0" applyBorder="1"/>
    <xf numFmtId="0" fontId="11" fillId="9" borderId="8" xfId="4" applyFont="1" applyFill="1" applyBorder="1"/>
    <xf numFmtId="168" fontId="2" fillId="0" borderId="23" xfId="5" applyNumberFormat="1" applyFont="1" applyBorder="1" applyAlignment="1"/>
    <xf numFmtId="169" fontId="0" fillId="0" borderId="58" xfId="0" applyNumberFormat="1" applyBorder="1"/>
    <xf numFmtId="0" fontId="2" fillId="9" borderId="23" xfId="4" applyFill="1" applyBorder="1"/>
    <xf numFmtId="166" fontId="2" fillId="0" borderId="39" xfId="5" applyNumberFormat="1" applyFont="1" applyBorder="1"/>
    <xf numFmtId="0" fontId="11" fillId="9" borderId="12" xfId="4" applyFont="1" applyFill="1" applyBorder="1"/>
    <xf numFmtId="168" fontId="2" fillId="0" borderId="24" xfId="5" applyNumberFormat="1" applyFont="1" applyBorder="1" applyAlignment="1"/>
    <xf numFmtId="169" fontId="2" fillId="0" borderId="57" xfId="4" applyNumberFormat="1" applyBorder="1"/>
    <xf numFmtId="0" fontId="11" fillId="9" borderId="24" xfId="4" applyFont="1" applyFill="1" applyBorder="1"/>
    <xf numFmtId="166" fontId="2" fillId="0" borderId="40" xfId="5" applyNumberFormat="1" applyFont="1" applyBorder="1"/>
    <xf numFmtId="0" fontId="3" fillId="0" borderId="58" xfId="4" applyFont="1" applyBorder="1"/>
    <xf numFmtId="0" fontId="8" fillId="0" borderId="18" xfId="4" applyFont="1" applyBorder="1"/>
    <xf numFmtId="164" fontId="2" fillId="14" borderId="34" xfId="4" applyNumberFormat="1" applyFill="1" applyBorder="1"/>
    <xf numFmtId="164" fontId="2" fillId="14" borderId="23" xfId="4" applyNumberFormat="1" applyFill="1" applyBorder="1"/>
    <xf numFmtId="164" fontId="2" fillId="14" borderId="24" xfId="4" applyNumberFormat="1" applyFill="1" applyBorder="1"/>
    <xf numFmtId="0" fontId="14" fillId="0" borderId="0" xfId="6"/>
    <xf numFmtId="0" fontId="6" fillId="0" borderId="0" xfId="6" applyFont="1"/>
    <xf numFmtId="0" fontId="15" fillId="0" borderId="0" xfId="6" applyFont="1" applyAlignment="1">
      <alignment wrapText="1"/>
    </xf>
    <xf numFmtId="0" fontId="15" fillId="0" borderId="59" xfId="6" applyFont="1" applyBorder="1" applyAlignment="1">
      <alignment wrapText="1"/>
    </xf>
    <xf numFmtId="0" fontId="13" fillId="9" borderId="10" xfId="6" applyFont="1" applyFill="1" applyBorder="1" applyAlignment="1">
      <alignment vertical="center"/>
    </xf>
    <xf numFmtId="0" fontId="13" fillId="9" borderId="2" xfId="6" applyFont="1" applyFill="1" applyBorder="1" applyAlignment="1">
      <alignment vertical="center"/>
    </xf>
    <xf numFmtId="0" fontId="13" fillId="0" borderId="10" xfId="6" applyFont="1" applyBorder="1" applyAlignment="1">
      <alignment vertical="center"/>
    </xf>
    <xf numFmtId="165" fontId="0" fillId="0" borderId="0" xfId="0" applyNumberFormat="1"/>
    <xf numFmtId="0" fontId="8" fillId="0" borderId="18" xfId="4" applyFont="1" applyBorder="1" applyAlignment="1">
      <alignment horizontal="center"/>
    </xf>
    <xf numFmtId="164" fontId="2" fillId="14" borderId="34" xfId="4" applyNumberFormat="1" applyFill="1" applyBorder="1" applyAlignment="1">
      <alignment horizontal="center"/>
    </xf>
    <xf numFmtId="164" fontId="2" fillId="14" borderId="23" xfId="4" applyNumberFormat="1" applyFill="1" applyBorder="1" applyAlignment="1">
      <alignment horizontal="center"/>
    </xf>
    <xf numFmtId="164" fontId="2" fillId="14" borderId="24" xfId="4" applyNumberFormat="1" applyFill="1" applyBorder="1" applyAlignment="1">
      <alignment horizontal="center"/>
    </xf>
    <xf numFmtId="0" fontId="0" fillId="14" borderId="0" xfId="0" applyFill="1"/>
    <xf numFmtId="168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9" fontId="0" fillId="0" borderId="10" xfId="0" applyNumberFormat="1" applyBorder="1" applyAlignment="1">
      <alignment horizontal="left" vertical="top"/>
    </xf>
    <xf numFmtId="14" fontId="5" fillId="0" borderId="60" xfId="0" applyNumberFormat="1" applyFont="1" applyBorder="1" applyAlignment="1">
      <alignment horizontal="left" vertical="top" wrapText="1"/>
    </xf>
    <xf numFmtId="0" fontId="5" fillId="0" borderId="6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4" fontId="5" fillId="0" borderId="21" xfId="0" applyNumberFormat="1" applyFont="1" applyBorder="1" applyAlignment="1">
      <alignment horizontal="left" vertical="top"/>
    </xf>
    <xf numFmtId="0" fontId="18" fillId="0" borderId="0" xfId="0" applyFont="1"/>
    <xf numFmtId="0" fontId="19" fillId="0" borderId="0" xfId="0" applyFont="1"/>
    <xf numFmtId="0" fontId="18" fillId="18" borderId="10" xfId="0" applyFont="1" applyFill="1" applyBorder="1" applyAlignment="1">
      <alignment horizontal="center"/>
    </xf>
    <xf numFmtId="0" fontId="18" fillId="9" borderId="10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18" fillId="9" borderId="10" xfId="0" applyFont="1" applyFill="1" applyBorder="1"/>
    <xf numFmtId="0" fontId="19" fillId="0" borderId="17" xfId="0" applyFont="1" applyFill="1" applyBorder="1"/>
    <xf numFmtId="0" fontId="0" fillId="0" borderId="0" xfId="0" applyFont="1"/>
    <xf numFmtId="165" fontId="19" fillId="0" borderId="0" xfId="0" applyNumberFormat="1" applyFont="1"/>
    <xf numFmtId="14" fontId="5" fillId="0" borderId="0" xfId="0" applyNumberFormat="1" applyFont="1" applyBorder="1"/>
    <xf numFmtId="0" fontId="4" fillId="2" borderId="14" xfId="0" applyFont="1" applyFill="1" applyBorder="1"/>
    <xf numFmtId="0" fontId="4" fillId="24" borderId="13" xfId="0" applyFont="1" applyFill="1" applyBorder="1"/>
    <xf numFmtId="0" fontId="4" fillId="24" borderId="14" xfId="0" applyFont="1" applyFill="1" applyBorder="1"/>
    <xf numFmtId="0" fontId="3" fillId="0" borderId="0" xfId="0" applyFont="1"/>
    <xf numFmtId="0" fontId="4" fillId="21" borderId="5" xfId="0" applyFont="1" applyFill="1" applyBorder="1"/>
    <xf numFmtId="0" fontId="4" fillId="21" borderId="6" xfId="0" applyFont="1" applyFill="1" applyBorder="1"/>
    <xf numFmtId="0" fontId="4" fillId="11" borderId="5" xfId="0" applyFont="1" applyFill="1" applyBorder="1"/>
    <xf numFmtId="0" fontId="4" fillId="11" borderId="6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31" xfId="0" applyFont="1" applyFill="1" applyBorder="1"/>
    <xf numFmtId="0" fontId="4" fillId="21" borderId="7" xfId="0" applyFont="1" applyFill="1" applyBorder="1"/>
    <xf numFmtId="0" fontId="4" fillId="2" borderId="15" xfId="0" applyFont="1" applyFill="1" applyBorder="1"/>
    <xf numFmtId="0" fontId="4" fillId="26" borderId="34" xfId="0" applyFont="1" applyFill="1" applyBorder="1"/>
    <xf numFmtId="0" fontId="4" fillId="27" borderId="24" xfId="0" applyFont="1" applyFill="1" applyBorder="1"/>
    <xf numFmtId="0" fontId="4" fillId="15" borderId="28" xfId="0" applyFont="1" applyFill="1" applyBorder="1"/>
    <xf numFmtId="0" fontId="4" fillId="8" borderId="30" xfId="0" applyFont="1" applyFill="1" applyBorder="1"/>
    <xf numFmtId="0" fontId="4" fillId="8" borderId="25" xfId="0" applyFont="1" applyFill="1" applyBorder="1"/>
    <xf numFmtId="0" fontId="4" fillId="8" borderId="37" xfId="0" applyFont="1" applyFill="1" applyBorder="1"/>
    <xf numFmtId="166" fontId="0" fillId="0" borderId="0" xfId="1" applyNumberFormat="1" applyFont="1" applyBorder="1"/>
    <xf numFmtId="166" fontId="0" fillId="0" borderId="52" xfId="1" applyNumberFormat="1" applyFont="1" applyBorder="1"/>
    <xf numFmtId="166" fontId="0" fillId="0" borderId="17" xfId="1" applyNumberFormat="1" applyFont="1" applyBorder="1"/>
    <xf numFmtId="0" fontId="0" fillId="0" borderId="62" xfId="0" applyBorder="1"/>
    <xf numFmtId="0" fontId="0" fillId="0" borderId="56" xfId="0" applyBorder="1"/>
    <xf numFmtId="0" fontId="4" fillId="2" borderId="22" xfId="0" applyFont="1" applyFill="1" applyBorder="1"/>
    <xf numFmtId="0" fontId="7" fillId="16" borderId="63" xfId="0" applyFont="1" applyFill="1" applyBorder="1"/>
    <xf numFmtId="14" fontId="5" fillId="0" borderId="52" xfId="0" applyNumberFormat="1" applyFont="1" applyBorder="1"/>
    <xf numFmtId="14" fontId="5" fillId="13" borderId="52" xfId="0" applyNumberFormat="1" applyFont="1" applyFill="1" applyBorder="1"/>
    <xf numFmtId="0" fontId="0" fillId="0" borderId="0" xfId="1" applyNumberFormat="1" applyFont="1" applyFill="1" applyBorder="1"/>
    <xf numFmtId="165" fontId="0" fillId="0" borderId="17" xfId="1" applyNumberFormat="1" applyFont="1" applyFill="1" applyBorder="1"/>
    <xf numFmtId="10" fontId="0" fillId="6" borderId="39" xfId="0" applyNumberFormat="1" applyFill="1" applyBorder="1"/>
    <xf numFmtId="0" fontId="3" fillId="6" borderId="4" xfId="0" applyFont="1" applyFill="1" applyBorder="1"/>
    <xf numFmtId="0" fontId="3" fillId="12" borderId="0" xfId="0" applyFont="1" applyFill="1" applyBorder="1"/>
    <xf numFmtId="0" fontId="0" fillId="12" borderId="0" xfId="0" applyFill="1" applyBorder="1"/>
    <xf numFmtId="166" fontId="0" fillId="0" borderId="0" xfId="0" applyNumberFormat="1"/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Alignment="1">
      <alignment vertical="top"/>
    </xf>
    <xf numFmtId="0" fontId="0" fillId="5" borderId="18" xfId="0" applyFill="1" applyBorder="1" applyAlignment="1">
      <alignment wrapText="1"/>
    </xf>
    <xf numFmtId="0" fontId="0" fillId="5" borderId="18" xfId="0" applyFill="1" applyBorder="1"/>
    <xf numFmtId="0" fontId="0" fillId="9" borderId="0" xfId="0" applyFill="1" applyAlignment="1">
      <alignment horizontal="left" vertical="top" wrapText="1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7" fillId="4" borderId="6" xfId="0" applyFont="1" applyFill="1" applyBorder="1"/>
    <xf numFmtId="0" fontId="7" fillId="4" borderId="31" xfId="0" applyFont="1" applyFill="1" applyBorder="1"/>
    <xf numFmtId="14" fontId="4" fillId="7" borderId="5" xfId="0" applyNumberFormat="1" applyFont="1" applyFill="1" applyBorder="1" applyAlignment="1">
      <alignment horizontal="center"/>
    </xf>
    <xf numFmtId="14" fontId="4" fillId="7" borderId="6" xfId="0" applyNumberFormat="1" applyFont="1" applyFill="1" applyBorder="1" applyAlignment="1">
      <alignment horizontal="center"/>
    </xf>
    <xf numFmtId="14" fontId="4" fillId="7" borderId="7" xfId="0" applyNumberFormat="1" applyFont="1" applyFill="1" applyBorder="1" applyAlignment="1">
      <alignment horizontal="center"/>
    </xf>
    <xf numFmtId="0" fontId="3" fillId="3" borderId="47" xfId="0" applyFont="1" applyFill="1" applyBorder="1" applyAlignment="1">
      <alignment horizontal="center"/>
    </xf>
    <xf numFmtId="0" fontId="7" fillId="4" borderId="48" xfId="0" applyFont="1" applyFill="1" applyBorder="1"/>
    <xf numFmtId="0" fontId="7" fillId="4" borderId="49" xfId="0" applyFont="1" applyFill="1" applyBorder="1"/>
    <xf numFmtId="0" fontId="8" fillId="0" borderId="0" xfId="4" applyFont="1" applyBorder="1" applyAlignment="1">
      <alignment horizontal="center" vertical="center"/>
    </xf>
    <xf numFmtId="0" fontId="8" fillId="0" borderId="50" xfId="4" applyFont="1" applyBorder="1" applyAlignment="1">
      <alignment horizontal="center"/>
    </xf>
    <xf numFmtId="0" fontId="2" fillId="9" borderId="41" xfId="4" quotePrefix="1" applyFill="1" applyBorder="1" applyAlignment="1">
      <alignment horizontal="center"/>
    </xf>
    <xf numFmtId="0" fontId="2" fillId="9" borderId="42" xfId="4" quotePrefix="1" applyFill="1" applyBorder="1" applyAlignment="1">
      <alignment horizontal="center"/>
    </xf>
    <xf numFmtId="0" fontId="2" fillId="9" borderId="45" xfId="4" applyFill="1" applyBorder="1" applyAlignment="1">
      <alignment horizontal="center"/>
    </xf>
    <xf numFmtId="0" fontId="2" fillId="9" borderId="46" xfId="4" applyFill="1" applyBorder="1" applyAlignment="1">
      <alignment horizontal="center"/>
    </xf>
    <xf numFmtId="0" fontId="13" fillId="0" borderId="10" xfId="6" applyFont="1" applyBorder="1" applyAlignment="1">
      <alignment horizontal="center" vertical="center"/>
    </xf>
    <xf numFmtId="0" fontId="14" fillId="0" borderId="59" xfId="0" applyFont="1" applyBorder="1" applyAlignment="1">
      <alignment horizontal="center" wrapText="1"/>
    </xf>
    <xf numFmtId="0" fontId="14" fillId="0" borderId="6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5" fillId="16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5" fillId="17" borderId="1" xfId="0" applyFont="1" applyFill="1" applyBorder="1" applyAlignment="1">
      <alignment horizontal="left" vertical="top"/>
    </xf>
    <xf numFmtId="10" fontId="5" fillId="0" borderId="1" xfId="0" applyNumberFormat="1" applyFont="1" applyBorder="1" applyAlignment="1">
      <alignment horizontal="center" vertical="top"/>
    </xf>
    <xf numFmtId="10" fontId="5" fillId="0" borderId="3" xfId="0" applyNumberFormat="1" applyFont="1" applyBorder="1" applyAlignment="1">
      <alignment horizontal="center" vertical="top"/>
    </xf>
    <xf numFmtId="0" fontId="17" fillId="0" borderId="1" xfId="0" applyFont="1" applyBorder="1" applyAlignment="1">
      <alignment horizontal="left" vertical="top"/>
    </xf>
    <xf numFmtId="10" fontId="0" fillId="9" borderId="10" xfId="0" applyNumberFormat="1" applyFill="1" applyBorder="1" applyAlignment="1">
      <alignment horizontal="left" vertical="center"/>
    </xf>
    <xf numFmtId="10" fontId="0" fillId="9" borderId="10" xfId="0" applyNumberFormat="1" applyFill="1" applyBorder="1" applyAlignment="1">
      <alignment horizontal="left" vertical="top"/>
    </xf>
    <xf numFmtId="10" fontId="9" fillId="0" borderId="10" xfId="0" applyNumberFormat="1" applyFont="1" applyBorder="1" applyAlignment="1">
      <alignment horizontal="left" vertical="top"/>
    </xf>
    <xf numFmtId="0" fontId="16" fillId="0" borderId="26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8" fillId="19" borderId="27" xfId="0" applyFont="1" applyFill="1" applyBorder="1" applyAlignment="1">
      <alignment horizontal="center"/>
    </xf>
    <xf numFmtId="0" fontId="7" fillId="20" borderId="19" xfId="0" applyFont="1" applyFill="1" applyBorder="1"/>
    <xf numFmtId="0" fontId="7" fillId="20" borderId="28" xfId="0" applyFont="1" applyFill="1" applyBorder="1"/>
    <xf numFmtId="0" fontId="18" fillId="22" borderId="27" xfId="0" applyFont="1" applyFill="1" applyBorder="1" applyAlignment="1">
      <alignment horizontal="center"/>
    </xf>
    <xf numFmtId="0" fontId="7" fillId="23" borderId="19" xfId="0" applyFont="1" applyFill="1" applyBorder="1"/>
    <xf numFmtId="0" fontId="7" fillId="23" borderId="28" xfId="0" applyFont="1" applyFill="1" applyBorder="1"/>
    <xf numFmtId="0" fontId="18" fillId="25" borderId="27" xfId="0" applyFont="1" applyFill="1" applyBorder="1" applyAlignment="1">
      <alignment horizontal="center"/>
    </xf>
    <xf numFmtId="0" fontId="7" fillId="4" borderId="19" xfId="0" applyFont="1" applyFill="1" applyBorder="1"/>
    <xf numFmtId="0" fontId="7" fillId="4" borderId="28" xfId="0" applyFont="1" applyFill="1" applyBorder="1"/>
    <xf numFmtId="0" fontId="3" fillId="28" borderId="27" xfId="0" applyFont="1" applyFill="1" applyBorder="1" applyAlignment="1">
      <alignment horizontal="center"/>
    </xf>
    <xf numFmtId="0" fontId="3" fillId="28" borderId="19" xfId="0" applyFont="1" applyFill="1" applyBorder="1" applyAlignment="1">
      <alignment horizontal="center"/>
    </xf>
    <xf numFmtId="0" fontId="3" fillId="28" borderId="28" xfId="0" applyFont="1" applyFill="1" applyBorder="1" applyAlignment="1">
      <alignment horizontal="center"/>
    </xf>
  </cellXfs>
  <cellStyles count="9">
    <cellStyle name="Обычный" xfId="0" builtinId="0"/>
    <cellStyle name="Обычный 2" xfId="2" xr:uid="{8A99CBF8-7837-45E3-B3F3-9BBDBF477D11}"/>
    <cellStyle name="Обычный 3" xfId="4" xr:uid="{4BD1234D-3355-4C3C-A63C-E95F3108A179}"/>
    <cellStyle name="Обычный 4" xfId="6" xr:uid="{07945E95-9463-4FDE-BE03-5FE3CF60F931}"/>
    <cellStyle name="Обычный 5" xfId="7" xr:uid="{40173ED8-C750-614C-93C7-E25F48E04673}"/>
    <cellStyle name="Процентный" xfId="1" builtinId="5"/>
    <cellStyle name="Процентный 2" xfId="3" xr:uid="{A8180229-8978-40B5-8F18-4A82762300D4}"/>
    <cellStyle name="Процентный 3" xfId="5" xr:uid="{913D87E7-28E9-4E97-9DE0-638815FF9929}"/>
    <cellStyle name="Процентный 4" xfId="8" xr:uid="{29AFE1AA-7CC2-E747-BDFC-EDC59AF2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20681828997315"/>
          <c:y val="3.8515406162464988E-2"/>
          <c:w val="0.72756344787445493"/>
          <c:h val="0.80747094113235851"/>
        </c:manualLayout>
      </c:layout>
      <c:lineChart>
        <c:grouping val="standard"/>
        <c:varyColors val="0"/>
        <c:ser>
          <c:idx val="0"/>
          <c:order val="0"/>
          <c:tx>
            <c:strRef>
              <c:f>'Inputs + Graphs'!$B$2</c:f>
              <c:strCache>
                <c:ptCount val="1"/>
                <c:pt idx="0">
                  <c:v>Stock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[1]Inputs!$A$3:$A$507</c:f>
              <c:numCache>
                <c:formatCode>General</c:formatCode>
                <c:ptCount val="505"/>
                <c:pt idx="0">
                  <c:v>42401</c:v>
                </c:pt>
                <c:pt idx="1">
                  <c:v>42402</c:v>
                </c:pt>
                <c:pt idx="2">
                  <c:v>42403</c:v>
                </c:pt>
                <c:pt idx="3">
                  <c:v>42404</c:v>
                </c:pt>
                <c:pt idx="4">
                  <c:v>42405</c:v>
                </c:pt>
                <c:pt idx="5">
                  <c:v>42408</c:v>
                </c:pt>
                <c:pt idx="6">
                  <c:v>42409</c:v>
                </c:pt>
                <c:pt idx="7">
                  <c:v>42410</c:v>
                </c:pt>
                <c:pt idx="8">
                  <c:v>42411</c:v>
                </c:pt>
                <c:pt idx="9">
                  <c:v>42412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42457</c:v>
                </c:pt>
                <c:pt idx="39">
                  <c:v>42458</c:v>
                </c:pt>
                <c:pt idx="40">
                  <c:v>42459</c:v>
                </c:pt>
                <c:pt idx="41">
                  <c:v>42460</c:v>
                </c:pt>
                <c:pt idx="42">
                  <c:v>42461</c:v>
                </c:pt>
                <c:pt idx="43">
                  <c:v>42464</c:v>
                </c:pt>
                <c:pt idx="44">
                  <c:v>42465</c:v>
                </c:pt>
                <c:pt idx="45">
                  <c:v>42466</c:v>
                </c:pt>
                <c:pt idx="46">
                  <c:v>42467</c:v>
                </c:pt>
                <c:pt idx="47">
                  <c:v>42468</c:v>
                </c:pt>
                <c:pt idx="48">
                  <c:v>42471</c:v>
                </c:pt>
                <c:pt idx="49">
                  <c:v>42472</c:v>
                </c:pt>
                <c:pt idx="50">
                  <c:v>42473</c:v>
                </c:pt>
                <c:pt idx="51">
                  <c:v>42474</c:v>
                </c:pt>
                <c:pt idx="52">
                  <c:v>42475</c:v>
                </c:pt>
                <c:pt idx="53">
                  <c:v>42478</c:v>
                </c:pt>
                <c:pt idx="54">
                  <c:v>42479</c:v>
                </c:pt>
                <c:pt idx="55">
                  <c:v>42480</c:v>
                </c:pt>
                <c:pt idx="56">
                  <c:v>42481</c:v>
                </c:pt>
                <c:pt idx="57">
                  <c:v>42482</c:v>
                </c:pt>
                <c:pt idx="58">
                  <c:v>42485</c:v>
                </c:pt>
                <c:pt idx="59">
                  <c:v>42486</c:v>
                </c:pt>
                <c:pt idx="60">
                  <c:v>42487</c:v>
                </c:pt>
                <c:pt idx="61">
                  <c:v>42488</c:v>
                </c:pt>
                <c:pt idx="62">
                  <c:v>42489</c:v>
                </c:pt>
                <c:pt idx="63">
                  <c:v>42492</c:v>
                </c:pt>
                <c:pt idx="64">
                  <c:v>42493</c:v>
                </c:pt>
                <c:pt idx="65">
                  <c:v>42494</c:v>
                </c:pt>
                <c:pt idx="66">
                  <c:v>42495</c:v>
                </c:pt>
                <c:pt idx="67">
                  <c:v>42496</c:v>
                </c:pt>
                <c:pt idx="68">
                  <c:v>42499</c:v>
                </c:pt>
                <c:pt idx="69">
                  <c:v>42500</c:v>
                </c:pt>
                <c:pt idx="70">
                  <c:v>42501</c:v>
                </c:pt>
                <c:pt idx="71">
                  <c:v>42502</c:v>
                </c:pt>
                <c:pt idx="72">
                  <c:v>42503</c:v>
                </c:pt>
                <c:pt idx="73">
                  <c:v>42506</c:v>
                </c:pt>
                <c:pt idx="74">
                  <c:v>42507</c:v>
                </c:pt>
                <c:pt idx="75">
                  <c:v>42508</c:v>
                </c:pt>
                <c:pt idx="76">
                  <c:v>42509</c:v>
                </c:pt>
                <c:pt idx="77">
                  <c:v>42510</c:v>
                </c:pt>
                <c:pt idx="78">
                  <c:v>42513</c:v>
                </c:pt>
                <c:pt idx="79">
                  <c:v>42514</c:v>
                </c:pt>
                <c:pt idx="80">
                  <c:v>42515</c:v>
                </c:pt>
                <c:pt idx="81">
                  <c:v>42516</c:v>
                </c:pt>
                <c:pt idx="82">
                  <c:v>42517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42556</c:v>
                </c:pt>
                <c:pt idx="108">
                  <c:v>42557</c:v>
                </c:pt>
                <c:pt idx="109">
                  <c:v>42558</c:v>
                </c:pt>
                <c:pt idx="110">
                  <c:v>42559</c:v>
                </c:pt>
                <c:pt idx="111">
                  <c:v>42562</c:v>
                </c:pt>
                <c:pt idx="112">
                  <c:v>42563</c:v>
                </c:pt>
                <c:pt idx="113">
                  <c:v>42564</c:v>
                </c:pt>
                <c:pt idx="114">
                  <c:v>42565</c:v>
                </c:pt>
                <c:pt idx="115">
                  <c:v>42566</c:v>
                </c:pt>
                <c:pt idx="116">
                  <c:v>42569</c:v>
                </c:pt>
                <c:pt idx="117">
                  <c:v>42570</c:v>
                </c:pt>
                <c:pt idx="118">
                  <c:v>42571</c:v>
                </c:pt>
                <c:pt idx="119">
                  <c:v>42572</c:v>
                </c:pt>
                <c:pt idx="120">
                  <c:v>42573</c:v>
                </c:pt>
                <c:pt idx="121">
                  <c:v>42576</c:v>
                </c:pt>
                <c:pt idx="122">
                  <c:v>42577</c:v>
                </c:pt>
                <c:pt idx="123">
                  <c:v>42578</c:v>
                </c:pt>
                <c:pt idx="124">
                  <c:v>42579</c:v>
                </c:pt>
                <c:pt idx="125">
                  <c:v>42580</c:v>
                </c:pt>
                <c:pt idx="126">
                  <c:v>42583</c:v>
                </c:pt>
                <c:pt idx="127">
                  <c:v>42584</c:v>
                </c:pt>
                <c:pt idx="128">
                  <c:v>42585</c:v>
                </c:pt>
                <c:pt idx="129">
                  <c:v>42586</c:v>
                </c:pt>
                <c:pt idx="130">
                  <c:v>42587</c:v>
                </c:pt>
                <c:pt idx="131">
                  <c:v>42590</c:v>
                </c:pt>
                <c:pt idx="132">
                  <c:v>42591</c:v>
                </c:pt>
                <c:pt idx="133">
                  <c:v>42592</c:v>
                </c:pt>
                <c:pt idx="134">
                  <c:v>42593</c:v>
                </c:pt>
                <c:pt idx="135">
                  <c:v>42594</c:v>
                </c:pt>
                <c:pt idx="136">
                  <c:v>42597</c:v>
                </c:pt>
                <c:pt idx="137">
                  <c:v>42598</c:v>
                </c:pt>
                <c:pt idx="138">
                  <c:v>42599</c:v>
                </c:pt>
                <c:pt idx="139">
                  <c:v>42600</c:v>
                </c:pt>
                <c:pt idx="140">
                  <c:v>42601</c:v>
                </c:pt>
                <c:pt idx="141">
                  <c:v>42604</c:v>
                </c:pt>
                <c:pt idx="142">
                  <c:v>42605</c:v>
                </c:pt>
                <c:pt idx="143">
                  <c:v>42606</c:v>
                </c:pt>
                <c:pt idx="144">
                  <c:v>42607</c:v>
                </c:pt>
                <c:pt idx="145">
                  <c:v>42608</c:v>
                </c:pt>
                <c:pt idx="146">
                  <c:v>42611</c:v>
                </c:pt>
                <c:pt idx="147">
                  <c:v>42612</c:v>
                </c:pt>
                <c:pt idx="148">
                  <c:v>42613</c:v>
                </c:pt>
                <c:pt idx="149">
                  <c:v>42614</c:v>
                </c:pt>
                <c:pt idx="150">
                  <c:v>42615</c:v>
                </c:pt>
                <c:pt idx="151">
                  <c:v>42619</c:v>
                </c:pt>
                <c:pt idx="152">
                  <c:v>42620</c:v>
                </c:pt>
                <c:pt idx="153">
                  <c:v>42621</c:v>
                </c:pt>
                <c:pt idx="154">
                  <c:v>42622</c:v>
                </c:pt>
                <c:pt idx="155">
                  <c:v>42625</c:v>
                </c:pt>
                <c:pt idx="156">
                  <c:v>42626</c:v>
                </c:pt>
                <c:pt idx="157">
                  <c:v>42627</c:v>
                </c:pt>
                <c:pt idx="158">
                  <c:v>42628</c:v>
                </c:pt>
                <c:pt idx="159">
                  <c:v>42629</c:v>
                </c:pt>
                <c:pt idx="160">
                  <c:v>42632</c:v>
                </c:pt>
                <c:pt idx="161">
                  <c:v>42633</c:v>
                </c:pt>
                <c:pt idx="162">
                  <c:v>42634</c:v>
                </c:pt>
                <c:pt idx="163">
                  <c:v>42635</c:v>
                </c:pt>
                <c:pt idx="164">
                  <c:v>42636</c:v>
                </c:pt>
                <c:pt idx="165">
                  <c:v>42639</c:v>
                </c:pt>
                <c:pt idx="166">
                  <c:v>42640</c:v>
                </c:pt>
                <c:pt idx="167">
                  <c:v>42641</c:v>
                </c:pt>
                <c:pt idx="168">
                  <c:v>42642</c:v>
                </c:pt>
                <c:pt idx="169">
                  <c:v>42643</c:v>
                </c:pt>
                <c:pt idx="170">
                  <c:v>42646</c:v>
                </c:pt>
                <c:pt idx="171">
                  <c:v>42647</c:v>
                </c:pt>
                <c:pt idx="172">
                  <c:v>42648</c:v>
                </c:pt>
                <c:pt idx="173">
                  <c:v>42649</c:v>
                </c:pt>
                <c:pt idx="174">
                  <c:v>42650</c:v>
                </c:pt>
                <c:pt idx="175">
                  <c:v>42653</c:v>
                </c:pt>
                <c:pt idx="176">
                  <c:v>42654</c:v>
                </c:pt>
                <c:pt idx="177">
                  <c:v>42655</c:v>
                </c:pt>
                <c:pt idx="178">
                  <c:v>42656</c:v>
                </c:pt>
                <c:pt idx="179">
                  <c:v>42657</c:v>
                </c:pt>
                <c:pt idx="180">
                  <c:v>42660</c:v>
                </c:pt>
                <c:pt idx="181">
                  <c:v>42661</c:v>
                </c:pt>
                <c:pt idx="182">
                  <c:v>42662</c:v>
                </c:pt>
                <c:pt idx="183">
                  <c:v>42663</c:v>
                </c:pt>
                <c:pt idx="184">
                  <c:v>42664</c:v>
                </c:pt>
                <c:pt idx="185">
                  <c:v>42667</c:v>
                </c:pt>
                <c:pt idx="186">
                  <c:v>42668</c:v>
                </c:pt>
                <c:pt idx="187">
                  <c:v>42669</c:v>
                </c:pt>
                <c:pt idx="188">
                  <c:v>42670</c:v>
                </c:pt>
                <c:pt idx="189">
                  <c:v>42671</c:v>
                </c:pt>
                <c:pt idx="190">
                  <c:v>42674</c:v>
                </c:pt>
                <c:pt idx="191">
                  <c:v>42675</c:v>
                </c:pt>
                <c:pt idx="192">
                  <c:v>42676</c:v>
                </c:pt>
                <c:pt idx="193">
                  <c:v>42677</c:v>
                </c:pt>
                <c:pt idx="194">
                  <c:v>42678</c:v>
                </c:pt>
                <c:pt idx="195">
                  <c:v>42681</c:v>
                </c:pt>
                <c:pt idx="196">
                  <c:v>42682</c:v>
                </c:pt>
                <c:pt idx="197">
                  <c:v>42683</c:v>
                </c:pt>
                <c:pt idx="198">
                  <c:v>42684</c:v>
                </c:pt>
                <c:pt idx="199">
                  <c:v>42685</c:v>
                </c:pt>
                <c:pt idx="200">
                  <c:v>42688</c:v>
                </c:pt>
                <c:pt idx="201">
                  <c:v>42689</c:v>
                </c:pt>
                <c:pt idx="202">
                  <c:v>42690</c:v>
                </c:pt>
                <c:pt idx="203">
                  <c:v>42691</c:v>
                </c:pt>
                <c:pt idx="204">
                  <c:v>42692</c:v>
                </c:pt>
                <c:pt idx="205">
                  <c:v>42695</c:v>
                </c:pt>
                <c:pt idx="206">
                  <c:v>42696</c:v>
                </c:pt>
                <c:pt idx="207">
                  <c:v>42697</c:v>
                </c:pt>
                <c:pt idx="208">
                  <c:v>42699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42709</c:v>
                </c:pt>
                <c:pt idx="215">
                  <c:v>42710</c:v>
                </c:pt>
                <c:pt idx="216">
                  <c:v>42711</c:v>
                </c:pt>
                <c:pt idx="217">
                  <c:v>42712</c:v>
                </c:pt>
                <c:pt idx="218">
                  <c:v>42713</c:v>
                </c:pt>
                <c:pt idx="219">
                  <c:v>42716</c:v>
                </c:pt>
                <c:pt idx="220">
                  <c:v>42717</c:v>
                </c:pt>
                <c:pt idx="221">
                  <c:v>42718</c:v>
                </c:pt>
                <c:pt idx="222">
                  <c:v>42719</c:v>
                </c:pt>
                <c:pt idx="223">
                  <c:v>42720</c:v>
                </c:pt>
                <c:pt idx="224">
                  <c:v>42723</c:v>
                </c:pt>
                <c:pt idx="225">
                  <c:v>42724</c:v>
                </c:pt>
                <c:pt idx="226">
                  <c:v>42725</c:v>
                </c:pt>
                <c:pt idx="227">
                  <c:v>42726</c:v>
                </c:pt>
                <c:pt idx="228">
                  <c:v>42727</c:v>
                </c:pt>
                <c:pt idx="229">
                  <c:v>42731</c:v>
                </c:pt>
                <c:pt idx="230">
                  <c:v>42732</c:v>
                </c:pt>
                <c:pt idx="231">
                  <c:v>42733</c:v>
                </c:pt>
                <c:pt idx="232">
                  <c:v>42734</c:v>
                </c:pt>
                <c:pt idx="233">
                  <c:v>42738</c:v>
                </c:pt>
                <c:pt idx="234">
                  <c:v>42739</c:v>
                </c:pt>
                <c:pt idx="235">
                  <c:v>42740</c:v>
                </c:pt>
                <c:pt idx="236">
                  <c:v>42741</c:v>
                </c:pt>
                <c:pt idx="237">
                  <c:v>42744</c:v>
                </c:pt>
                <c:pt idx="238">
                  <c:v>42745</c:v>
                </c:pt>
                <c:pt idx="239">
                  <c:v>42746</c:v>
                </c:pt>
                <c:pt idx="240">
                  <c:v>42747</c:v>
                </c:pt>
                <c:pt idx="241">
                  <c:v>42748</c:v>
                </c:pt>
                <c:pt idx="242">
                  <c:v>42752</c:v>
                </c:pt>
                <c:pt idx="243">
                  <c:v>42753</c:v>
                </c:pt>
                <c:pt idx="244">
                  <c:v>42754</c:v>
                </c:pt>
                <c:pt idx="245">
                  <c:v>42755</c:v>
                </c:pt>
                <c:pt idx="246">
                  <c:v>42758</c:v>
                </c:pt>
                <c:pt idx="247">
                  <c:v>42759</c:v>
                </c:pt>
                <c:pt idx="248">
                  <c:v>42760</c:v>
                </c:pt>
                <c:pt idx="249">
                  <c:v>42761</c:v>
                </c:pt>
                <c:pt idx="250">
                  <c:v>42762</c:v>
                </c:pt>
                <c:pt idx="251">
                  <c:v>42765</c:v>
                </c:pt>
                <c:pt idx="252">
                  <c:v>42766</c:v>
                </c:pt>
                <c:pt idx="253">
                  <c:v>42767</c:v>
                </c:pt>
                <c:pt idx="254">
                  <c:v>42768</c:v>
                </c:pt>
                <c:pt idx="255">
                  <c:v>42769</c:v>
                </c:pt>
                <c:pt idx="256">
                  <c:v>42772</c:v>
                </c:pt>
                <c:pt idx="257">
                  <c:v>42773</c:v>
                </c:pt>
                <c:pt idx="258">
                  <c:v>42774</c:v>
                </c:pt>
                <c:pt idx="259">
                  <c:v>42775</c:v>
                </c:pt>
                <c:pt idx="260">
                  <c:v>42776</c:v>
                </c:pt>
                <c:pt idx="261">
                  <c:v>42779</c:v>
                </c:pt>
                <c:pt idx="262">
                  <c:v>42780</c:v>
                </c:pt>
                <c:pt idx="263">
                  <c:v>42781</c:v>
                </c:pt>
                <c:pt idx="264">
                  <c:v>42782</c:v>
                </c:pt>
                <c:pt idx="265">
                  <c:v>42783</c:v>
                </c:pt>
                <c:pt idx="266">
                  <c:v>42787</c:v>
                </c:pt>
                <c:pt idx="267">
                  <c:v>42788</c:v>
                </c:pt>
                <c:pt idx="268">
                  <c:v>42789</c:v>
                </c:pt>
                <c:pt idx="269">
                  <c:v>42790</c:v>
                </c:pt>
                <c:pt idx="270">
                  <c:v>42793</c:v>
                </c:pt>
                <c:pt idx="271">
                  <c:v>42794</c:v>
                </c:pt>
                <c:pt idx="272">
                  <c:v>42795</c:v>
                </c:pt>
                <c:pt idx="273">
                  <c:v>42796</c:v>
                </c:pt>
                <c:pt idx="274">
                  <c:v>42797</c:v>
                </c:pt>
                <c:pt idx="275">
                  <c:v>42800</c:v>
                </c:pt>
                <c:pt idx="276">
                  <c:v>42801</c:v>
                </c:pt>
                <c:pt idx="277">
                  <c:v>42802</c:v>
                </c:pt>
                <c:pt idx="278">
                  <c:v>42803</c:v>
                </c:pt>
                <c:pt idx="279">
                  <c:v>42804</c:v>
                </c:pt>
                <c:pt idx="280">
                  <c:v>42807</c:v>
                </c:pt>
                <c:pt idx="281">
                  <c:v>42808</c:v>
                </c:pt>
                <c:pt idx="282">
                  <c:v>42809</c:v>
                </c:pt>
                <c:pt idx="283">
                  <c:v>42810</c:v>
                </c:pt>
                <c:pt idx="284">
                  <c:v>42811</c:v>
                </c:pt>
                <c:pt idx="285">
                  <c:v>42814</c:v>
                </c:pt>
                <c:pt idx="286">
                  <c:v>42815</c:v>
                </c:pt>
                <c:pt idx="287">
                  <c:v>42816</c:v>
                </c:pt>
                <c:pt idx="288">
                  <c:v>42817</c:v>
                </c:pt>
                <c:pt idx="289">
                  <c:v>42818</c:v>
                </c:pt>
                <c:pt idx="290">
                  <c:v>42821</c:v>
                </c:pt>
                <c:pt idx="291">
                  <c:v>42822</c:v>
                </c:pt>
                <c:pt idx="292">
                  <c:v>42823</c:v>
                </c:pt>
                <c:pt idx="293">
                  <c:v>42824</c:v>
                </c:pt>
                <c:pt idx="294">
                  <c:v>42825</c:v>
                </c:pt>
                <c:pt idx="295">
                  <c:v>42828</c:v>
                </c:pt>
                <c:pt idx="296">
                  <c:v>42829</c:v>
                </c:pt>
                <c:pt idx="297">
                  <c:v>42830</c:v>
                </c:pt>
                <c:pt idx="298">
                  <c:v>42831</c:v>
                </c:pt>
                <c:pt idx="299">
                  <c:v>42832</c:v>
                </c:pt>
                <c:pt idx="300">
                  <c:v>42835</c:v>
                </c:pt>
                <c:pt idx="301">
                  <c:v>42836</c:v>
                </c:pt>
                <c:pt idx="302">
                  <c:v>42837</c:v>
                </c:pt>
                <c:pt idx="303">
                  <c:v>42838</c:v>
                </c:pt>
                <c:pt idx="304">
                  <c:v>42842</c:v>
                </c:pt>
                <c:pt idx="305">
                  <c:v>42843</c:v>
                </c:pt>
                <c:pt idx="306">
                  <c:v>42844</c:v>
                </c:pt>
                <c:pt idx="307">
                  <c:v>42845</c:v>
                </c:pt>
                <c:pt idx="308">
                  <c:v>42846</c:v>
                </c:pt>
                <c:pt idx="309">
                  <c:v>42849</c:v>
                </c:pt>
                <c:pt idx="310">
                  <c:v>42850</c:v>
                </c:pt>
                <c:pt idx="311">
                  <c:v>42851</c:v>
                </c:pt>
                <c:pt idx="312">
                  <c:v>42852</c:v>
                </c:pt>
                <c:pt idx="313">
                  <c:v>42853</c:v>
                </c:pt>
                <c:pt idx="314">
                  <c:v>42856</c:v>
                </c:pt>
                <c:pt idx="315">
                  <c:v>42857</c:v>
                </c:pt>
                <c:pt idx="316">
                  <c:v>42858</c:v>
                </c:pt>
                <c:pt idx="317">
                  <c:v>42859</c:v>
                </c:pt>
                <c:pt idx="318">
                  <c:v>42860</c:v>
                </c:pt>
                <c:pt idx="319">
                  <c:v>42863</c:v>
                </c:pt>
                <c:pt idx="320">
                  <c:v>42864</c:v>
                </c:pt>
                <c:pt idx="321">
                  <c:v>42865</c:v>
                </c:pt>
                <c:pt idx="322">
                  <c:v>42866</c:v>
                </c:pt>
                <c:pt idx="323">
                  <c:v>42867</c:v>
                </c:pt>
                <c:pt idx="324">
                  <c:v>42870</c:v>
                </c:pt>
                <c:pt idx="325">
                  <c:v>42871</c:v>
                </c:pt>
                <c:pt idx="326">
                  <c:v>42872</c:v>
                </c:pt>
                <c:pt idx="327">
                  <c:v>42873</c:v>
                </c:pt>
                <c:pt idx="328">
                  <c:v>42874</c:v>
                </c:pt>
                <c:pt idx="329">
                  <c:v>42877</c:v>
                </c:pt>
                <c:pt idx="330">
                  <c:v>42878</c:v>
                </c:pt>
                <c:pt idx="331">
                  <c:v>42879</c:v>
                </c:pt>
                <c:pt idx="332">
                  <c:v>42880</c:v>
                </c:pt>
                <c:pt idx="333">
                  <c:v>42881</c:v>
                </c:pt>
                <c:pt idx="334">
                  <c:v>42885</c:v>
                </c:pt>
                <c:pt idx="335">
                  <c:v>42886</c:v>
                </c:pt>
                <c:pt idx="336">
                  <c:v>42887</c:v>
                </c:pt>
                <c:pt idx="337">
                  <c:v>42888</c:v>
                </c:pt>
                <c:pt idx="338">
                  <c:v>42891</c:v>
                </c:pt>
                <c:pt idx="339">
                  <c:v>42892</c:v>
                </c:pt>
                <c:pt idx="340">
                  <c:v>42893</c:v>
                </c:pt>
                <c:pt idx="341">
                  <c:v>42894</c:v>
                </c:pt>
                <c:pt idx="342">
                  <c:v>42895</c:v>
                </c:pt>
                <c:pt idx="343">
                  <c:v>42898</c:v>
                </c:pt>
                <c:pt idx="344">
                  <c:v>42899</c:v>
                </c:pt>
                <c:pt idx="345">
                  <c:v>42900</c:v>
                </c:pt>
                <c:pt idx="346">
                  <c:v>42901</c:v>
                </c:pt>
                <c:pt idx="347">
                  <c:v>42902</c:v>
                </c:pt>
                <c:pt idx="348">
                  <c:v>42905</c:v>
                </c:pt>
                <c:pt idx="349">
                  <c:v>42906</c:v>
                </c:pt>
                <c:pt idx="350">
                  <c:v>42907</c:v>
                </c:pt>
                <c:pt idx="351">
                  <c:v>42908</c:v>
                </c:pt>
                <c:pt idx="352">
                  <c:v>42909</c:v>
                </c:pt>
                <c:pt idx="353">
                  <c:v>42912</c:v>
                </c:pt>
                <c:pt idx="354">
                  <c:v>42913</c:v>
                </c:pt>
                <c:pt idx="355">
                  <c:v>42914</c:v>
                </c:pt>
                <c:pt idx="356">
                  <c:v>42915</c:v>
                </c:pt>
                <c:pt idx="357">
                  <c:v>42916</c:v>
                </c:pt>
                <c:pt idx="358">
                  <c:v>42919</c:v>
                </c:pt>
                <c:pt idx="359">
                  <c:v>42921</c:v>
                </c:pt>
                <c:pt idx="360">
                  <c:v>42922</c:v>
                </c:pt>
                <c:pt idx="361">
                  <c:v>42923</c:v>
                </c:pt>
                <c:pt idx="362">
                  <c:v>42926</c:v>
                </c:pt>
                <c:pt idx="363">
                  <c:v>42927</c:v>
                </c:pt>
                <c:pt idx="364">
                  <c:v>42928</c:v>
                </c:pt>
                <c:pt idx="365">
                  <c:v>42929</c:v>
                </c:pt>
                <c:pt idx="366">
                  <c:v>42930</c:v>
                </c:pt>
                <c:pt idx="367">
                  <c:v>42933</c:v>
                </c:pt>
                <c:pt idx="368">
                  <c:v>42934</c:v>
                </c:pt>
                <c:pt idx="369">
                  <c:v>42935</c:v>
                </c:pt>
                <c:pt idx="370">
                  <c:v>42936</c:v>
                </c:pt>
                <c:pt idx="371">
                  <c:v>42937</c:v>
                </c:pt>
                <c:pt idx="372">
                  <c:v>42940</c:v>
                </c:pt>
                <c:pt idx="373">
                  <c:v>42941</c:v>
                </c:pt>
                <c:pt idx="374">
                  <c:v>42942</c:v>
                </c:pt>
                <c:pt idx="375">
                  <c:v>42943</c:v>
                </c:pt>
                <c:pt idx="376">
                  <c:v>42944</c:v>
                </c:pt>
                <c:pt idx="377">
                  <c:v>42947</c:v>
                </c:pt>
                <c:pt idx="378">
                  <c:v>42948</c:v>
                </c:pt>
                <c:pt idx="379">
                  <c:v>42949</c:v>
                </c:pt>
                <c:pt idx="380">
                  <c:v>42950</c:v>
                </c:pt>
                <c:pt idx="381">
                  <c:v>42951</c:v>
                </c:pt>
                <c:pt idx="382">
                  <c:v>42954</c:v>
                </c:pt>
                <c:pt idx="383">
                  <c:v>42955</c:v>
                </c:pt>
                <c:pt idx="384">
                  <c:v>42956</c:v>
                </c:pt>
                <c:pt idx="385">
                  <c:v>42957</c:v>
                </c:pt>
                <c:pt idx="386">
                  <c:v>42958</c:v>
                </c:pt>
                <c:pt idx="387">
                  <c:v>42961</c:v>
                </c:pt>
                <c:pt idx="388">
                  <c:v>42962</c:v>
                </c:pt>
                <c:pt idx="389">
                  <c:v>42963</c:v>
                </c:pt>
                <c:pt idx="390">
                  <c:v>42964</c:v>
                </c:pt>
                <c:pt idx="391">
                  <c:v>42965</c:v>
                </c:pt>
                <c:pt idx="392">
                  <c:v>42968</c:v>
                </c:pt>
                <c:pt idx="393">
                  <c:v>42969</c:v>
                </c:pt>
                <c:pt idx="394">
                  <c:v>42970</c:v>
                </c:pt>
                <c:pt idx="395">
                  <c:v>42971</c:v>
                </c:pt>
                <c:pt idx="396">
                  <c:v>42972</c:v>
                </c:pt>
                <c:pt idx="397">
                  <c:v>42975</c:v>
                </c:pt>
                <c:pt idx="398">
                  <c:v>42976</c:v>
                </c:pt>
                <c:pt idx="399">
                  <c:v>42977</c:v>
                </c:pt>
                <c:pt idx="400">
                  <c:v>42978</c:v>
                </c:pt>
                <c:pt idx="401">
                  <c:v>42979</c:v>
                </c:pt>
                <c:pt idx="402">
                  <c:v>42983</c:v>
                </c:pt>
                <c:pt idx="403">
                  <c:v>42984</c:v>
                </c:pt>
                <c:pt idx="404">
                  <c:v>42985</c:v>
                </c:pt>
                <c:pt idx="405">
                  <c:v>42986</c:v>
                </c:pt>
                <c:pt idx="406">
                  <c:v>42989</c:v>
                </c:pt>
                <c:pt idx="407">
                  <c:v>42990</c:v>
                </c:pt>
                <c:pt idx="408">
                  <c:v>42991</c:v>
                </c:pt>
                <c:pt idx="409">
                  <c:v>42992</c:v>
                </c:pt>
                <c:pt idx="410">
                  <c:v>42993</c:v>
                </c:pt>
                <c:pt idx="411">
                  <c:v>42996</c:v>
                </c:pt>
                <c:pt idx="412">
                  <c:v>42997</c:v>
                </c:pt>
                <c:pt idx="413">
                  <c:v>42998</c:v>
                </c:pt>
                <c:pt idx="414">
                  <c:v>42999</c:v>
                </c:pt>
                <c:pt idx="415">
                  <c:v>43000</c:v>
                </c:pt>
                <c:pt idx="416">
                  <c:v>43003</c:v>
                </c:pt>
                <c:pt idx="417">
                  <c:v>43004</c:v>
                </c:pt>
                <c:pt idx="418">
                  <c:v>43005</c:v>
                </c:pt>
                <c:pt idx="419">
                  <c:v>43006</c:v>
                </c:pt>
                <c:pt idx="420">
                  <c:v>43007</c:v>
                </c:pt>
                <c:pt idx="421">
                  <c:v>43010</c:v>
                </c:pt>
                <c:pt idx="422">
                  <c:v>43011</c:v>
                </c:pt>
                <c:pt idx="423">
                  <c:v>43012</c:v>
                </c:pt>
                <c:pt idx="424">
                  <c:v>43013</c:v>
                </c:pt>
                <c:pt idx="425">
                  <c:v>43014</c:v>
                </c:pt>
                <c:pt idx="426">
                  <c:v>43017</c:v>
                </c:pt>
                <c:pt idx="427">
                  <c:v>43018</c:v>
                </c:pt>
                <c:pt idx="428">
                  <c:v>43019</c:v>
                </c:pt>
                <c:pt idx="429">
                  <c:v>43020</c:v>
                </c:pt>
                <c:pt idx="430">
                  <c:v>43021</c:v>
                </c:pt>
                <c:pt idx="431">
                  <c:v>43024</c:v>
                </c:pt>
                <c:pt idx="432">
                  <c:v>43025</c:v>
                </c:pt>
                <c:pt idx="433">
                  <c:v>43026</c:v>
                </c:pt>
                <c:pt idx="434">
                  <c:v>43027</c:v>
                </c:pt>
                <c:pt idx="435">
                  <c:v>43028</c:v>
                </c:pt>
                <c:pt idx="436">
                  <c:v>43031</c:v>
                </c:pt>
                <c:pt idx="437">
                  <c:v>43032</c:v>
                </c:pt>
                <c:pt idx="438">
                  <c:v>43033</c:v>
                </c:pt>
                <c:pt idx="439">
                  <c:v>43034</c:v>
                </c:pt>
                <c:pt idx="440">
                  <c:v>43035</c:v>
                </c:pt>
                <c:pt idx="441">
                  <c:v>43038</c:v>
                </c:pt>
                <c:pt idx="442">
                  <c:v>43039</c:v>
                </c:pt>
                <c:pt idx="443">
                  <c:v>43040</c:v>
                </c:pt>
                <c:pt idx="444">
                  <c:v>43041</c:v>
                </c:pt>
                <c:pt idx="445">
                  <c:v>43042</c:v>
                </c:pt>
                <c:pt idx="446">
                  <c:v>43045</c:v>
                </c:pt>
                <c:pt idx="447">
                  <c:v>43046</c:v>
                </c:pt>
                <c:pt idx="448">
                  <c:v>43047</c:v>
                </c:pt>
                <c:pt idx="449">
                  <c:v>43048</c:v>
                </c:pt>
                <c:pt idx="450">
                  <c:v>43049</c:v>
                </c:pt>
                <c:pt idx="451">
                  <c:v>43052</c:v>
                </c:pt>
                <c:pt idx="452">
                  <c:v>43053</c:v>
                </c:pt>
                <c:pt idx="453">
                  <c:v>43054</c:v>
                </c:pt>
                <c:pt idx="454">
                  <c:v>43055</c:v>
                </c:pt>
                <c:pt idx="455">
                  <c:v>43056</c:v>
                </c:pt>
                <c:pt idx="456">
                  <c:v>43059</c:v>
                </c:pt>
                <c:pt idx="457">
                  <c:v>43060</c:v>
                </c:pt>
                <c:pt idx="458">
                  <c:v>43061</c:v>
                </c:pt>
                <c:pt idx="459">
                  <c:v>43063</c:v>
                </c:pt>
                <c:pt idx="460">
                  <c:v>43066</c:v>
                </c:pt>
                <c:pt idx="461">
                  <c:v>43067</c:v>
                </c:pt>
                <c:pt idx="462">
                  <c:v>43068</c:v>
                </c:pt>
                <c:pt idx="463">
                  <c:v>43069</c:v>
                </c:pt>
                <c:pt idx="464">
                  <c:v>43070</c:v>
                </c:pt>
                <c:pt idx="465">
                  <c:v>43073</c:v>
                </c:pt>
                <c:pt idx="466">
                  <c:v>43074</c:v>
                </c:pt>
                <c:pt idx="467">
                  <c:v>43075</c:v>
                </c:pt>
                <c:pt idx="468">
                  <c:v>43076</c:v>
                </c:pt>
                <c:pt idx="469">
                  <c:v>43077</c:v>
                </c:pt>
                <c:pt idx="470">
                  <c:v>43080</c:v>
                </c:pt>
                <c:pt idx="471">
                  <c:v>43081</c:v>
                </c:pt>
                <c:pt idx="472">
                  <c:v>43082</c:v>
                </c:pt>
                <c:pt idx="473">
                  <c:v>43083</c:v>
                </c:pt>
                <c:pt idx="474">
                  <c:v>43084</c:v>
                </c:pt>
                <c:pt idx="475">
                  <c:v>43087</c:v>
                </c:pt>
                <c:pt idx="476">
                  <c:v>43088</c:v>
                </c:pt>
                <c:pt idx="477">
                  <c:v>43089</c:v>
                </c:pt>
                <c:pt idx="478">
                  <c:v>43090</c:v>
                </c:pt>
                <c:pt idx="479">
                  <c:v>43091</c:v>
                </c:pt>
                <c:pt idx="480">
                  <c:v>43095</c:v>
                </c:pt>
                <c:pt idx="481">
                  <c:v>43096</c:v>
                </c:pt>
                <c:pt idx="482">
                  <c:v>43097</c:v>
                </c:pt>
                <c:pt idx="483">
                  <c:v>43098</c:v>
                </c:pt>
                <c:pt idx="484">
                  <c:v>43102</c:v>
                </c:pt>
                <c:pt idx="485">
                  <c:v>43103</c:v>
                </c:pt>
                <c:pt idx="486">
                  <c:v>43104</c:v>
                </c:pt>
                <c:pt idx="487">
                  <c:v>43105</c:v>
                </c:pt>
                <c:pt idx="488">
                  <c:v>43108</c:v>
                </c:pt>
                <c:pt idx="489">
                  <c:v>43109</c:v>
                </c:pt>
                <c:pt idx="490">
                  <c:v>43110</c:v>
                </c:pt>
                <c:pt idx="491">
                  <c:v>43111</c:v>
                </c:pt>
                <c:pt idx="492">
                  <c:v>43112</c:v>
                </c:pt>
                <c:pt idx="493">
                  <c:v>43116</c:v>
                </c:pt>
                <c:pt idx="494">
                  <c:v>43117</c:v>
                </c:pt>
                <c:pt idx="495">
                  <c:v>43118</c:v>
                </c:pt>
                <c:pt idx="496">
                  <c:v>43119</c:v>
                </c:pt>
                <c:pt idx="497">
                  <c:v>43122</c:v>
                </c:pt>
                <c:pt idx="498">
                  <c:v>43123</c:v>
                </c:pt>
                <c:pt idx="499">
                  <c:v>43124</c:v>
                </c:pt>
                <c:pt idx="500">
                  <c:v>43125</c:v>
                </c:pt>
                <c:pt idx="501">
                  <c:v>43126</c:v>
                </c:pt>
                <c:pt idx="502">
                  <c:v>43129</c:v>
                </c:pt>
                <c:pt idx="503">
                  <c:v>43130</c:v>
                </c:pt>
                <c:pt idx="504">
                  <c:v>43131</c:v>
                </c:pt>
              </c:numCache>
            </c:numRef>
          </c:cat>
          <c:val>
            <c:numRef>
              <c:f>'Inputs + Graphs'!$B$4:$B$508</c:f>
              <c:numCache>
                <c:formatCode>General</c:formatCode>
                <c:ptCount val="505"/>
                <c:pt idx="0">
                  <c:v>89.897827000000007</c:v>
                </c:pt>
                <c:pt idx="1">
                  <c:v>88.079926</c:v>
                </c:pt>
                <c:pt idx="2">
                  <c:v>89.823241999999993</c:v>
                </c:pt>
                <c:pt idx="3">
                  <c:v>90.544990999999996</c:v>
                </c:pt>
                <c:pt idx="4">
                  <c:v>88.126694000000001</c:v>
                </c:pt>
                <c:pt idx="5">
                  <c:v>89.054657000000006</c:v>
                </c:pt>
                <c:pt idx="6">
                  <c:v>89.035904000000002</c:v>
                </c:pt>
                <c:pt idx="7">
                  <c:v>88.361023000000003</c:v>
                </c:pt>
                <c:pt idx="8">
                  <c:v>87.826744000000005</c:v>
                </c:pt>
                <c:pt idx="9">
                  <c:v>88.098572000000004</c:v>
                </c:pt>
                <c:pt idx="10">
                  <c:v>90.582465999999997</c:v>
                </c:pt>
                <c:pt idx="11">
                  <c:v>91.969711000000004</c:v>
                </c:pt>
                <c:pt idx="12">
                  <c:v>90.226287999999997</c:v>
                </c:pt>
                <c:pt idx="13">
                  <c:v>90.020072999999996</c:v>
                </c:pt>
                <c:pt idx="14">
                  <c:v>90.807411000000002</c:v>
                </c:pt>
                <c:pt idx="15">
                  <c:v>88.754677000000001</c:v>
                </c:pt>
                <c:pt idx="16">
                  <c:v>90.076308999999995</c:v>
                </c:pt>
                <c:pt idx="17">
                  <c:v>90.694946000000002</c:v>
                </c:pt>
                <c:pt idx="18">
                  <c:v>90.835548000000003</c:v>
                </c:pt>
                <c:pt idx="19">
                  <c:v>90.629340999999997</c:v>
                </c:pt>
                <c:pt idx="20">
                  <c:v>94.228645</c:v>
                </c:pt>
                <c:pt idx="21">
                  <c:v>94.434853000000004</c:v>
                </c:pt>
                <c:pt idx="22">
                  <c:v>95.137848000000005</c:v>
                </c:pt>
                <c:pt idx="23">
                  <c:v>96.553184999999999</c:v>
                </c:pt>
                <c:pt idx="24">
                  <c:v>95.484656999999999</c:v>
                </c:pt>
                <c:pt idx="25">
                  <c:v>94.697304000000003</c:v>
                </c:pt>
                <c:pt idx="26">
                  <c:v>94.781654000000003</c:v>
                </c:pt>
                <c:pt idx="27">
                  <c:v>94.828529000000003</c:v>
                </c:pt>
                <c:pt idx="28">
                  <c:v>95.850196999999994</c:v>
                </c:pt>
                <c:pt idx="29">
                  <c:v>96.093909999999994</c:v>
                </c:pt>
                <c:pt idx="30">
                  <c:v>98.024780000000007</c:v>
                </c:pt>
                <c:pt idx="31">
                  <c:v>99.327659999999995</c:v>
                </c:pt>
                <c:pt idx="32">
                  <c:v>99.168296999999995</c:v>
                </c:pt>
                <c:pt idx="33">
                  <c:v>99.280777</c:v>
                </c:pt>
                <c:pt idx="34">
                  <c:v>99.271407999999994</c:v>
                </c:pt>
                <c:pt idx="35">
                  <c:v>100.030655</c:v>
                </c:pt>
                <c:pt idx="36">
                  <c:v>99.477622999999994</c:v>
                </c:pt>
                <c:pt idx="37">
                  <c:v>99.046454999999995</c:v>
                </c:pt>
                <c:pt idx="38">
                  <c:v>98.596549999999993</c:v>
                </c:pt>
                <c:pt idx="39">
                  <c:v>100.930466</c:v>
                </c:pt>
                <c:pt idx="40">
                  <c:v>102.69261899999999</c:v>
                </c:pt>
                <c:pt idx="41">
                  <c:v>102.158356</c:v>
                </c:pt>
                <c:pt idx="42">
                  <c:v>103.095665</c:v>
                </c:pt>
                <c:pt idx="43">
                  <c:v>104.154839</c:v>
                </c:pt>
                <c:pt idx="44">
                  <c:v>102.926964</c:v>
                </c:pt>
                <c:pt idx="45">
                  <c:v>104.00485999999999</c:v>
                </c:pt>
                <c:pt idx="46">
                  <c:v>101.736557</c:v>
                </c:pt>
                <c:pt idx="47">
                  <c:v>101.849045</c:v>
                </c:pt>
                <c:pt idx="48">
                  <c:v>102.18647</c:v>
                </c:pt>
                <c:pt idx="49">
                  <c:v>103.517471</c:v>
                </c:pt>
                <c:pt idx="50">
                  <c:v>105.017174</c:v>
                </c:pt>
                <c:pt idx="51">
                  <c:v>105.07341</c:v>
                </c:pt>
                <c:pt idx="52">
                  <c:v>102.96444700000001</c:v>
                </c:pt>
                <c:pt idx="53">
                  <c:v>100.74299600000001</c:v>
                </c:pt>
                <c:pt idx="54">
                  <c:v>100.20874000000001</c:v>
                </c:pt>
                <c:pt idx="55">
                  <c:v>100.414948</c:v>
                </c:pt>
                <c:pt idx="56">
                  <c:v>99.327659999999995</c:v>
                </c:pt>
                <c:pt idx="57">
                  <c:v>99.055831999999995</c:v>
                </c:pt>
                <c:pt idx="58">
                  <c:v>98.493446000000006</c:v>
                </c:pt>
                <c:pt idx="59">
                  <c:v>97.809196</c:v>
                </c:pt>
                <c:pt idx="60">
                  <c:v>91.688514999999995</c:v>
                </c:pt>
                <c:pt idx="61">
                  <c:v>88.885932999999994</c:v>
                </c:pt>
                <c:pt idx="62">
                  <c:v>87.864234999999994</c:v>
                </c:pt>
                <c:pt idx="63">
                  <c:v>87.770515000000003</c:v>
                </c:pt>
                <c:pt idx="64">
                  <c:v>89.213973999999993</c:v>
                </c:pt>
                <c:pt idx="65">
                  <c:v>88.286034000000001</c:v>
                </c:pt>
                <c:pt idx="66">
                  <c:v>87.927695999999997</c:v>
                </c:pt>
                <c:pt idx="67">
                  <c:v>87.437325000000001</c:v>
                </c:pt>
                <c:pt idx="68">
                  <c:v>87.503319000000005</c:v>
                </c:pt>
                <c:pt idx="69">
                  <c:v>88.097426999999996</c:v>
                </c:pt>
                <c:pt idx="70">
                  <c:v>87.239272999999997</c:v>
                </c:pt>
                <c:pt idx="71">
                  <c:v>85.192909</c:v>
                </c:pt>
                <c:pt idx="72">
                  <c:v>85.362656000000001</c:v>
                </c:pt>
                <c:pt idx="73">
                  <c:v>88.531227000000001</c:v>
                </c:pt>
                <c:pt idx="74">
                  <c:v>88.163444999999996</c:v>
                </c:pt>
                <c:pt idx="75">
                  <c:v>89.172477999999998</c:v>
                </c:pt>
                <c:pt idx="76">
                  <c:v>88.832984999999994</c:v>
                </c:pt>
                <c:pt idx="77">
                  <c:v>89.794867999999994</c:v>
                </c:pt>
                <c:pt idx="78">
                  <c:v>90.935935999999998</c:v>
                </c:pt>
                <c:pt idx="79">
                  <c:v>92.322188999999995</c:v>
                </c:pt>
                <c:pt idx="80">
                  <c:v>93.944205999999994</c:v>
                </c:pt>
                <c:pt idx="81">
                  <c:v>94.689177999999998</c:v>
                </c:pt>
                <c:pt idx="82">
                  <c:v>94.632598999999999</c:v>
                </c:pt>
                <c:pt idx="83">
                  <c:v>94.170524999999998</c:v>
                </c:pt>
                <c:pt idx="84">
                  <c:v>92.850273000000001</c:v>
                </c:pt>
                <c:pt idx="85">
                  <c:v>92.152457999999996</c:v>
                </c:pt>
                <c:pt idx="86">
                  <c:v>92.341048999999998</c:v>
                </c:pt>
                <c:pt idx="87">
                  <c:v>93.010589999999993</c:v>
                </c:pt>
                <c:pt idx="88">
                  <c:v>93.387810000000002</c:v>
                </c:pt>
                <c:pt idx="89">
                  <c:v>93.302932999999996</c:v>
                </c:pt>
                <c:pt idx="90">
                  <c:v>93.972481000000002</c:v>
                </c:pt>
                <c:pt idx="91">
                  <c:v>93.199211000000005</c:v>
                </c:pt>
                <c:pt idx="92">
                  <c:v>91.794083000000001</c:v>
                </c:pt>
                <c:pt idx="93">
                  <c:v>91.907257000000001</c:v>
                </c:pt>
                <c:pt idx="94">
                  <c:v>91.605484000000004</c:v>
                </c:pt>
                <c:pt idx="95">
                  <c:v>91.992148999999998</c:v>
                </c:pt>
                <c:pt idx="96">
                  <c:v>89.898605000000003</c:v>
                </c:pt>
                <c:pt idx="97">
                  <c:v>89.681717000000006</c:v>
                </c:pt>
                <c:pt idx="98">
                  <c:v>90.445556999999994</c:v>
                </c:pt>
                <c:pt idx="99">
                  <c:v>90.106093999999999</c:v>
                </c:pt>
                <c:pt idx="100">
                  <c:v>90.624741</c:v>
                </c:pt>
                <c:pt idx="101">
                  <c:v>88.078582999999995</c:v>
                </c:pt>
                <c:pt idx="102">
                  <c:v>86.796042999999997</c:v>
                </c:pt>
                <c:pt idx="103">
                  <c:v>88.257750999999999</c:v>
                </c:pt>
                <c:pt idx="104">
                  <c:v>89.021591000000001</c:v>
                </c:pt>
                <c:pt idx="105">
                  <c:v>90.153221000000002</c:v>
                </c:pt>
                <c:pt idx="106">
                  <c:v>90.426697000000004</c:v>
                </c:pt>
                <c:pt idx="107">
                  <c:v>89.577995000000001</c:v>
                </c:pt>
                <c:pt idx="108">
                  <c:v>90.087226999999999</c:v>
                </c:pt>
                <c:pt idx="109">
                  <c:v>90.473868999999993</c:v>
                </c:pt>
                <c:pt idx="110">
                  <c:v>91.171706999999998</c:v>
                </c:pt>
                <c:pt idx="111">
                  <c:v>91.454612999999995</c:v>
                </c:pt>
                <c:pt idx="112">
                  <c:v>91.869545000000002</c:v>
                </c:pt>
                <c:pt idx="113">
                  <c:v>91.350860999999995</c:v>
                </c:pt>
                <c:pt idx="114">
                  <c:v>93.161490999999998</c:v>
                </c:pt>
                <c:pt idx="115">
                  <c:v>93.152061000000003</c:v>
                </c:pt>
                <c:pt idx="116">
                  <c:v>94.142234999999999</c:v>
                </c:pt>
                <c:pt idx="117">
                  <c:v>94.179955000000007</c:v>
                </c:pt>
                <c:pt idx="118">
                  <c:v>94.264831999999998</c:v>
                </c:pt>
                <c:pt idx="119">
                  <c:v>93.765029999999996</c:v>
                </c:pt>
                <c:pt idx="120">
                  <c:v>93.038894999999997</c:v>
                </c:pt>
                <c:pt idx="121">
                  <c:v>91.794083000000001</c:v>
                </c:pt>
                <c:pt idx="122">
                  <c:v>91.162270000000007</c:v>
                </c:pt>
                <c:pt idx="123">
                  <c:v>97.084441999999996</c:v>
                </c:pt>
                <c:pt idx="124">
                  <c:v>98.395256000000003</c:v>
                </c:pt>
                <c:pt idx="125">
                  <c:v>98.272682000000003</c:v>
                </c:pt>
                <c:pt idx="126">
                  <c:v>100.007835</c:v>
                </c:pt>
                <c:pt idx="127">
                  <c:v>98.527305999999996</c:v>
                </c:pt>
                <c:pt idx="128">
                  <c:v>99.762664999999998</c:v>
                </c:pt>
                <c:pt idx="129">
                  <c:v>100.378944</c:v>
                </c:pt>
                <c:pt idx="130">
                  <c:v>101.905434</c:v>
                </c:pt>
                <c:pt idx="131">
                  <c:v>102.74928300000001</c:v>
                </c:pt>
                <c:pt idx="132">
                  <c:v>103.166451</c:v>
                </c:pt>
                <c:pt idx="133">
                  <c:v>102.398483</c:v>
                </c:pt>
                <c:pt idx="134">
                  <c:v>102.3321</c:v>
                </c:pt>
                <c:pt idx="135">
                  <c:v>102.569138</c:v>
                </c:pt>
                <c:pt idx="136">
                  <c:v>103.80173499999999</c:v>
                </c:pt>
                <c:pt idx="137">
                  <c:v>103.70689400000001</c:v>
                </c:pt>
                <c:pt idx="138">
                  <c:v>103.555183</c:v>
                </c:pt>
                <c:pt idx="139">
                  <c:v>103.422455</c:v>
                </c:pt>
                <c:pt idx="140">
                  <c:v>103.687935</c:v>
                </c:pt>
                <c:pt idx="141">
                  <c:v>102.882019</c:v>
                </c:pt>
                <c:pt idx="142">
                  <c:v>103.204376</c:v>
                </c:pt>
                <c:pt idx="143">
                  <c:v>102.42691000000001</c:v>
                </c:pt>
                <c:pt idx="144">
                  <c:v>101.990784</c:v>
                </c:pt>
                <c:pt idx="145">
                  <c:v>101.393433</c:v>
                </c:pt>
                <c:pt idx="146">
                  <c:v>101.27967099999999</c:v>
                </c:pt>
                <c:pt idx="147">
                  <c:v>100.502213</c:v>
                </c:pt>
                <c:pt idx="148">
                  <c:v>100.59702299999999</c:v>
                </c:pt>
                <c:pt idx="149">
                  <c:v>101.194344</c:v>
                </c:pt>
                <c:pt idx="150">
                  <c:v>102.14247899999999</c:v>
                </c:pt>
                <c:pt idx="151">
                  <c:v>102.114029</c:v>
                </c:pt>
                <c:pt idx="152">
                  <c:v>102.73979199999999</c:v>
                </c:pt>
                <c:pt idx="153">
                  <c:v>100.047104</c:v>
                </c:pt>
                <c:pt idx="154">
                  <c:v>97.781058999999999</c:v>
                </c:pt>
                <c:pt idx="155">
                  <c:v>99.971252000000007</c:v>
                </c:pt>
                <c:pt idx="156">
                  <c:v>102.35105900000001</c:v>
                </c:pt>
                <c:pt idx="157">
                  <c:v>105.972939</c:v>
                </c:pt>
                <c:pt idx="158">
                  <c:v>109.575851</c:v>
                </c:pt>
                <c:pt idx="159">
                  <c:v>108.959564</c:v>
                </c:pt>
                <c:pt idx="160">
                  <c:v>107.68905599999999</c:v>
                </c:pt>
                <c:pt idx="161">
                  <c:v>107.679581</c:v>
                </c:pt>
                <c:pt idx="162">
                  <c:v>107.660614</c:v>
                </c:pt>
                <c:pt idx="163">
                  <c:v>108.675133</c:v>
                </c:pt>
                <c:pt idx="164">
                  <c:v>106.86417400000001</c:v>
                </c:pt>
                <c:pt idx="165">
                  <c:v>107.025368</c:v>
                </c:pt>
                <c:pt idx="166">
                  <c:v>107.22448</c:v>
                </c:pt>
                <c:pt idx="167">
                  <c:v>108.03986399999999</c:v>
                </c:pt>
                <c:pt idx="168">
                  <c:v>106.361687</c:v>
                </c:pt>
                <c:pt idx="169">
                  <c:v>107.186554</c:v>
                </c:pt>
                <c:pt idx="170">
                  <c:v>106.68403600000001</c:v>
                </c:pt>
                <c:pt idx="171">
                  <c:v>107.13913700000001</c:v>
                </c:pt>
                <c:pt idx="172">
                  <c:v>107.186554</c:v>
                </c:pt>
                <c:pt idx="173">
                  <c:v>107.982986</c:v>
                </c:pt>
                <c:pt idx="174">
                  <c:v>108.14415700000001</c:v>
                </c:pt>
                <c:pt idx="175">
                  <c:v>110.030952</c:v>
                </c:pt>
                <c:pt idx="176">
                  <c:v>110.26797500000001</c:v>
                </c:pt>
                <c:pt idx="177">
                  <c:v>111.254036</c:v>
                </c:pt>
                <c:pt idx="178">
                  <c:v>110.91271999999999</c:v>
                </c:pt>
                <c:pt idx="179">
                  <c:v>111.52898399999999</c:v>
                </c:pt>
                <c:pt idx="180">
                  <c:v>111.45313299999999</c:v>
                </c:pt>
                <c:pt idx="181">
                  <c:v>111.377304</c:v>
                </c:pt>
                <c:pt idx="182">
                  <c:v>111.04544799999999</c:v>
                </c:pt>
                <c:pt idx="183">
                  <c:v>110.988579</c:v>
                </c:pt>
                <c:pt idx="184">
                  <c:v>110.55242200000001</c:v>
                </c:pt>
                <c:pt idx="185">
                  <c:v>111.547951</c:v>
                </c:pt>
                <c:pt idx="186">
                  <c:v>112.116829</c:v>
                </c:pt>
                <c:pt idx="187">
                  <c:v>109.594803</c:v>
                </c:pt>
                <c:pt idx="188">
                  <c:v>108.542366</c:v>
                </c:pt>
                <c:pt idx="189">
                  <c:v>107.82178500000001</c:v>
                </c:pt>
                <c:pt idx="190">
                  <c:v>107.651123</c:v>
                </c:pt>
                <c:pt idx="191">
                  <c:v>105.707443</c:v>
                </c:pt>
                <c:pt idx="192">
                  <c:v>105.802261</c:v>
                </c:pt>
                <c:pt idx="193">
                  <c:v>104.668221</c:v>
                </c:pt>
                <c:pt idx="194">
                  <c:v>103.72472399999999</c:v>
                </c:pt>
                <c:pt idx="195">
                  <c:v>105.220932</c:v>
                </c:pt>
                <c:pt idx="196">
                  <c:v>105.840378</c:v>
                </c:pt>
                <c:pt idx="197">
                  <c:v>105.66886100000001</c:v>
                </c:pt>
                <c:pt idx="198">
                  <c:v>102.72408299999999</c:v>
                </c:pt>
                <c:pt idx="199">
                  <c:v>103.334007</c:v>
                </c:pt>
                <c:pt idx="200">
                  <c:v>100.741837</c:v>
                </c:pt>
                <c:pt idx="201">
                  <c:v>102.07605</c:v>
                </c:pt>
                <c:pt idx="202">
                  <c:v>104.820671</c:v>
                </c:pt>
                <c:pt idx="203">
                  <c:v>104.78254699999999</c:v>
                </c:pt>
                <c:pt idx="204">
                  <c:v>104.887405</c:v>
                </c:pt>
                <c:pt idx="205">
                  <c:v>106.47891199999999</c:v>
                </c:pt>
                <c:pt idx="206">
                  <c:v>106.545609</c:v>
                </c:pt>
                <c:pt idx="207">
                  <c:v>106.002403</c:v>
                </c:pt>
                <c:pt idx="208">
                  <c:v>106.53608699999999</c:v>
                </c:pt>
                <c:pt idx="209">
                  <c:v>106.32641599999999</c:v>
                </c:pt>
                <c:pt idx="210">
                  <c:v>106.221603</c:v>
                </c:pt>
                <c:pt idx="211">
                  <c:v>105.325768</c:v>
                </c:pt>
                <c:pt idx="212">
                  <c:v>104.344177</c:v>
                </c:pt>
                <c:pt idx="213">
                  <c:v>104.73490099999999</c:v>
                </c:pt>
                <c:pt idx="214">
                  <c:v>103.98204800000001</c:v>
                </c:pt>
                <c:pt idx="215">
                  <c:v>104.78254699999999</c:v>
                </c:pt>
                <c:pt idx="216">
                  <c:v>105.81182099999999</c:v>
                </c:pt>
                <c:pt idx="217">
                  <c:v>106.850578</c:v>
                </c:pt>
                <c:pt idx="218">
                  <c:v>108.594566</c:v>
                </c:pt>
                <c:pt idx="219">
                  <c:v>107.975121</c:v>
                </c:pt>
                <c:pt idx="220">
                  <c:v>109.77630600000001</c:v>
                </c:pt>
                <c:pt idx="221">
                  <c:v>109.77630600000001</c:v>
                </c:pt>
                <c:pt idx="222">
                  <c:v>110.376678</c:v>
                </c:pt>
                <c:pt idx="223">
                  <c:v>110.51963000000001</c:v>
                </c:pt>
                <c:pt idx="224">
                  <c:v>111.15815000000001</c:v>
                </c:pt>
                <c:pt idx="225">
                  <c:v>111.453575</c:v>
                </c:pt>
                <c:pt idx="226">
                  <c:v>111.55841100000001</c:v>
                </c:pt>
                <c:pt idx="227">
                  <c:v>110.82459299999999</c:v>
                </c:pt>
                <c:pt idx="228">
                  <c:v>111.04377700000001</c:v>
                </c:pt>
                <c:pt idx="229">
                  <c:v>111.74900100000001</c:v>
                </c:pt>
                <c:pt idx="230">
                  <c:v>111.272507</c:v>
                </c:pt>
                <c:pt idx="231">
                  <c:v>111.24391900000001</c:v>
                </c:pt>
                <c:pt idx="232">
                  <c:v>110.376678</c:v>
                </c:pt>
                <c:pt idx="233">
                  <c:v>110.691154</c:v>
                </c:pt>
                <c:pt idx="234">
                  <c:v>110.56727600000001</c:v>
                </c:pt>
                <c:pt idx="235">
                  <c:v>111.12956200000001</c:v>
                </c:pt>
                <c:pt idx="236">
                  <c:v>112.368469</c:v>
                </c:pt>
                <c:pt idx="237">
                  <c:v>113.39769699999999</c:v>
                </c:pt>
                <c:pt idx="238">
                  <c:v>113.51206999999999</c:v>
                </c:pt>
                <c:pt idx="239">
                  <c:v>114.12198600000001</c:v>
                </c:pt>
                <c:pt idx="240">
                  <c:v>113.645454</c:v>
                </c:pt>
                <c:pt idx="241">
                  <c:v>113.44534299999999</c:v>
                </c:pt>
                <c:pt idx="242">
                  <c:v>114.360237</c:v>
                </c:pt>
                <c:pt idx="243">
                  <c:v>114.35069300000001</c:v>
                </c:pt>
                <c:pt idx="244">
                  <c:v>114.150558</c:v>
                </c:pt>
                <c:pt idx="245">
                  <c:v>114.360237</c:v>
                </c:pt>
                <c:pt idx="246">
                  <c:v>114.43647799999999</c:v>
                </c:pt>
                <c:pt idx="247">
                  <c:v>114.33165</c:v>
                </c:pt>
                <c:pt idx="248">
                  <c:v>116.151878</c:v>
                </c:pt>
                <c:pt idx="249">
                  <c:v>116.209045</c:v>
                </c:pt>
                <c:pt idx="250">
                  <c:v>116.218582</c:v>
                </c:pt>
                <c:pt idx="251">
                  <c:v>115.913605</c:v>
                </c:pt>
                <c:pt idx="252">
                  <c:v>115.64677399999999</c:v>
                </c:pt>
                <c:pt idx="253">
                  <c:v>122.69898999999999</c:v>
                </c:pt>
                <c:pt idx="254">
                  <c:v>122.48934199999999</c:v>
                </c:pt>
                <c:pt idx="255">
                  <c:v>123.013496</c:v>
                </c:pt>
                <c:pt idx="256">
                  <c:v>124.16662599999999</c:v>
                </c:pt>
                <c:pt idx="257">
                  <c:v>125.348328</c:v>
                </c:pt>
                <c:pt idx="258">
                  <c:v>125.834366</c:v>
                </c:pt>
                <c:pt idx="259">
                  <c:v>126.743645</c:v>
                </c:pt>
                <c:pt idx="260">
                  <c:v>126.45649</c:v>
                </c:pt>
                <c:pt idx="261">
                  <c:v>127.57634</c:v>
                </c:pt>
                <c:pt idx="262">
                  <c:v>129.232193</c:v>
                </c:pt>
                <c:pt idx="263">
                  <c:v>129.701187</c:v>
                </c:pt>
                <c:pt idx="264">
                  <c:v>129.54804999999999</c:v>
                </c:pt>
                <c:pt idx="265">
                  <c:v>129.90220600000001</c:v>
                </c:pt>
                <c:pt idx="266">
                  <c:v>130.84021000000001</c:v>
                </c:pt>
                <c:pt idx="267">
                  <c:v>131.23260500000001</c:v>
                </c:pt>
                <c:pt idx="268">
                  <c:v>130.67746</c:v>
                </c:pt>
                <c:pt idx="269">
                  <c:v>130.80192600000001</c:v>
                </c:pt>
                <c:pt idx="270">
                  <c:v>131.06033300000001</c:v>
                </c:pt>
                <c:pt idx="271">
                  <c:v>131.117783</c:v>
                </c:pt>
                <c:pt idx="272">
                  <c:v>133.79769899999999</c:v>
                </c:pt>
                <c:pt idx="273">
                  <c:v>133.003311</c:v>
                </c:pt>
                <c:pt idx="274">
                  <c:v>133.78814700000001</c:v>
                </c:pt>
                <c:pt idx="275">
                  <c:v>133.36700400000001</c:v>
                </c:pt>
                <c:pt idx="276">
                  <c:v>133.53930700000001</c:v>
                </c:pt>
                <c:pt idx="277">
                  <c:v>133.04158000000001</c:v>
                </c:pt>
                <c:pt idx="278">
                  <c:v>132.73529099999999</c:v>
                </c:pt>
                <c:pt idx="279">
                  <c:v>133.17559800000001</c:v>
                </c:pt>
                <c:pt idx="280">
                  <c:v>133.233002</c:v>
                </c:pt>
                <c:pt idx="281">
                  <c:v>133.032028</c:v>
                </c:pt>
                <c:pt idx="282">
                  <c:v>134.43902600000001</c:v>
                </c:pt>
                <c:pt idx="283">
                  <c:v>134.65913399999999</c:v>
                </c:pt>
                <c:pt idx="284">
                  <c:v>133.98916600000001</c:v>
                </c:pt>
                <c:pt idx="285">
                  <c:v>135.39614900000001</c:v>
                </c:pt>
                <c:pt idx="286">
                  <c:v>133.84558100000001</c:v>
                </c:pt>
                <c:pt idx="287">
                  <c:v>135.35786400000001</c:v>
                </c:pt>
                <c:pt idx="288">
                  <c:v>134.879257</c:v>
                </c:pt>
                <c:pt idx="289">
                  <c:v>134.61128199999999</c:v>
                </c:pt>
                <c:pt idx="290">
                  <c:v>134.84101899999999</c:v>
                </c:pt>
                <c:pt idx="291">
                  <c:v>137.63584900000001</c:v>
                </c:pt>
                <c:pt idx="292">
                  <c:v>137.942093</c:v>
                </c:pt>
                <c:pt idx="293">
                  <c:v>137.76023900000001</c:v>
                </c:pt>
                <c:pt idx="294">
                  <c:v>137.501846</c:v>
                </c:pt>
                <c:pt idx="295">
                  <c:v>137.54014599999999</c:v>
                </c:pt>
                <c:pt idx="296">
                  <c:v>138.564255</c:v>
                </c:pt>
                <c:pt idx="297">
                  <c:v>137.84639000000001</c:v>
                </c:pt>
                <c:pt idx="298">
                  <c:v>137.501846</c:v>
                </c:pt>
                <c:pt idx="299">
                  <c:v>137.19555700000001</c:v>
                </c:pt>
                <c:pt idx="300">
                  <c:v>137.032837</c:v>
                </c:pt>
                <c:pt idx="301">
                  <c:v>135.55886799999999</c:v>
                </c:pt>
                <c:pt idx="302">
                  <c:v>135.721542</c:v>
                </c:pt>
                <c:pt idx="303">
                  <c:v>135.00372300000001</c:v>
                </c:pt>
                <c:pt idx="304">
                  <c:v>135.75027499999999</c:v>
                </c:pt>
                <c:pt idx="305">
                  <c:v>135.14730800000001</c:v>
                </c:pt>
                <c:pt idx="306">
                  <c:v>134.64956699999999</c:v>
                </c:pt>
                <c:pt idx="307">
                  <c:v>136.334137</c:v>
                </c:pt>
                <c:pt idx="308">
                  <c:v>136.17143200000001</c:v>
                </c:pt>
                <c:pt idx="309">
                  <c:v>137.482697</c:v>
                </c:pt>
                <c:pt idx="310">
                  <c:v>138.33454900000001</c:v>
                </c:pt>
                <c:pt idx="311">
                  <c:v>137.520996</c:v>
                </c:pt>
                <c:pt idx="312">
                  <c:v>137.626251</c:v>
                </c:pt>
                <c:pt idx="313">
                  <c:v>137.49226400000001</c:v>
                </c:pt>
                <c:pt idx="314">
                  <c:v>140.29667699999999</c:v>
                </c:pt>
                <c:pt idx="315">
                  <c:v>141.18678299999999</c:v>
                </c:pt>
                <c:pt idx="316">
                  <c:v>140.75611900000001</c:v>
                </c:pt>
                <c:pt idx="317">
                  <c:v>140.248795</c:v>
                </c:pt>
                <c:pt idx="318">
                  <c:v>142.57463100000001</c:v>
                </c:pt>
                <c:pt idx="319">
                  <c:v>146.45105000000001</c:v>
                </c:pt>
                <c:pt idx="320">
                  <c:v>147.389038</c:v>
                </c:pt>
                <c:pt idx="321">
                  <c:v>146.69030799999999</c:v>
                </c:pt>
                <c:pt idx="322">
                  <c:v>147.958923</c:v>
                </c:pt>
                <c:pt idx="323">
                  <c:v>150.02526900000001</c:v>
                </c:pt>
                <c:pt idx="324">
                  <c:v>149.64085399999999</c:v>
                </c:pt>
                <c:pt idx="325">
                  <c:v>149.419769</c:v>
                </c:pt>
                <c:pt idx="326">
                  <c:v>144.402939</c:v>
                </c:pt>
                <c:pt idx="327">
                  <c:v>146.60379</c:v>
                </c:pt>
                <c:pt idx="328">
                  <c:v>147.10354599999999</c:v>
                </c:pt>
                <c:pt idx="329">
                  <c:v>147.99737500000001</c:v>
                </c:pt>
                <c:pt idx="330">
                  <c:v>147.814774</c:v>
                </c:pt>
                <c:pt idx="331">
                  <c:v>147.372681</c:v>
                </c:pt>
                <c:pt idx="332">
                  <c:v>147.88201900000001</c:v>
                </c:pt>
                <c:pt idx="333">
                  <c:v>147.63220200000001</c:v>
                </c:pt>
                <c:pt idx="334">
                  <c:v>147.68985000000001</c:v>
                </c:pt>
                <c:pt idx="335">
                  <c:v>146.815247</c:v>
                </c:pt>
                <c:pt idx="336">
                  <c:v>147.21890300000001</c:v>
                </c:pt>
                <c:pt idx="337">
                  <c:v>149.40057400000001</c:v>
                </c:pt>
                <c:pt idx="338">
                  <c:v>147.93971300000001</c:v>
                </c:pt>
                <c:pt idx="339">
                  <c:v>148.43948399999999</c:v>
                </c:pt>
                <c:pt idx="340">
                  <c:v>149.3237</c:v>
                </c:pt>
                <c:pt idx="341">
                  <c:v>148.95848100000001</c:v>
                </c:pt>
                <c:pt idx="342">
                  <c:v>143.182343</c:v>
                </c:pt>
                <c:pt idx="343">
                  <c:v>139.76091</c:v>
                </c:pt>
                <c:pt idx="344">
                  <c:v>140.88537600000001</c:v>
                </c:pt>
                <c:pt idx="345">
                  <c:v>139.51101700000001</c:v>
                </c:pt>
                <c:pt idx="346">
                  <c:v>138.674835</c:v>
                </c:pt>
                <c:pt idx="347">
                  <c:v>136.73348999999999</c:v>
                </c:pt>
                <c:pt idx="348">
                  <c:v>140.645081</c:v>
                </c:pt>
                <c:pt idx="349">
                  <c:v>139.36685199999999</c:v>
                </c:pt>
                <c:pt idx="350">
                  <c:v>140.193375</c:v>
                </c:pt>
                <c:pt idx="351">
                  <c:v>139.96275299999999</c:v>
                </c:pt>
                <c:pt idx="352">
                  <c:v>140.58741800000001</c:v>
                </c:pt>
                <c:pt idx="353">
                  <c:v>140.14532500000001</c:v>
                </c:pt>
                <c:pt idx="354">
                  <c:v>138.13664199999999</c:v>
                </c:pt>
                <c:pt idx="355">
                  <c:v>140.15495300000001</c:v>
                </c:pt>
                <c:pt idx="356">
                  <c:v>138.08860799999999</c:v>
                </c:pt>
                <c:pt idx="357">
                  <c:v>138.41537500000001</c:v>
                </c:pt>
                <c:pt idx="358">
                  <c:v>137.91558800000001</c:v>
                </c:pt>
                <c:pt idx="359">
                  <c:v>138.482651</c:v>
                </c:pt>
                <c:pt idx="360">
                  <c:v>137.17558299999999</c:v>
                </c:pt>
                <c:pt idx="361">
                  <c:v>138.569153</c:v>
                </c:pt>
                <c:pt idx="362">
                  <c:v>139.41487100000001</c:v>
                </c:pt>
                <c:pt idx="363">
                  <c:v>139.86660800000001</c:v>
                </c:pt>
                <c:pt idx="364">
                  <c:v>140.06843599999999</c:v>
                </c:pt>
                <c:pt idx="365">
                  <c:v>142.01947000000001</c:v>
                </c:pt>
                <c:pt idx="366">
                  <c:v>143.24002100000001</c:v>
                </c:pt>
                <c:pt idx="367">
                  <c:v>143.73976099999999</c:v>
                </c:pt>
                <c:pt idx="368">
                  <c:v>144.23954800000001</c:v>
                </c:pt>
                <c:pt idx="369">
                  <c:v>145.14295999999999</c:v>
                </c:pt>
                <c:pt idx="370">
                  <c:v>144.48940999999999</c:v>
                </c:pt>
                <c:pt idx="371">
                  <c:v>144.422134</c:v>
                </c:pt>
                <c:pt idx="372">
                  <c:v>146.17134100000001</c:v>
                </c:pt>
                <c:pt idx="373">
                  <c:v>146.796021</c:v>
                </c:pt>
                <c:pt idx="374">
                  <c:v>147.488022</c:v>
                </c:pt>
                <c:pt idx="375">
                  <c:v>144.70086699999999</c:v>
                </c:pt>
                <c:pt idx="376">
                  <c:v>143.68211400000001</c:v>
                </c:pt>
                <c:pt idx="377">
                  <c:v>142.94207800000001</c:v>
                </c:pt>
                <c:pt idx="378">
                  <c:v>144.210724</c:v>
                </c:pt>
                <c:pt idx="379">
                  <c:v>151.02479600000001</c:v>
                </c:pt>
                <c:pt idx="380">
                  <c:v>149.51589999999999</c:v>
                </c:pt>
                <c:pt idx="381">
                  <c:v>150.30398600000001</c:v>
                </c:pt>
                <c:pt idx="382">
                  <c:v>152.62982199999999</c:v>
                </c:pt>
                <c:pt idx="383">
                  <c:v>153.85038800000001</c:v>
                </c:pt>
                <c:pt idx="384">
                  <c:v>154.792236</c:v>
                </c:pt>
                <c:pt idx="385">
                  <c:v>149.86183199999999</c:v>
                </c:pt>
                <c:pt idx="386">
                  <c:v>151.94593800000001</c:v>
                </c:pt>
                <c:pt idx="387">
                  <c:v>154.23263499999999</c:v>
                </c:pt>
                <c:pt idx="388">
                  <c:v>155.92112700000001</c:v>
                </c:pt>
                <c:pt idx="389">
                  <c:v>155.29399100000001</c:v>
                </c:pt>
                <c:pt idx="390">
                  <c:v>152.31256099999999</c:v>
                </c:pt>
                <c:pt idx="391">
                  <c:v>151.96523999999999</c:v>
                </c:pt>
                <c:pt idx="392">
                  <c:v>151.68542500000001</c:v>
                </c:pt>
                <c:pt idx="393">
                  <c:v>154.16511499999999</c:v>
                </c:pt>
                <c:pt idx="394">
                  <c:v>154.35806299999999</c:v>
                </c:pt>
                <c:pt idx="395">
                  <c:v>153.67301900000001</c:v>
                </c:pt>
                <c:pt idx="396">
                  <c:v>154.24229399999999</c:v>
                </c:pt>
                <c:pt idx="397">
                  <c:v>155.795715</c:v>
                </c:pt>
                <c:pt idx="398">
                  <c:v>157.185104</c:v>
                </c:pt>
                <c:pt idx="399">
                  <c:v>157.60966500000001</c:v>
                </c:pt>
                <c:pt idx="400">
                  <c:v>158.236786</c:v>
                </c:pt>
                <c:pt idx="401">
                  <c:v>158.285065</c:v>
                </c:pt>
                <c:pt idx="402">
                  <c:v>156.384277</c:v>
                </c:pt>
                <c:pt idx="403">
                  <c:v>156.220215</c:v>
                </c:pt>
                <c:pt idx="404">
                  <c:v>155.59309400000001</c:v>
                </c:pt>
                <c:pt idx="405">
                  <c:v>153.05552700000001</c:v>
                </c:pt>
                <c:pt idx="406">
                  <c:v>155.82466099999999</c:v>
                </c:pt>
                <c:pt idx="407">
                  <c:v>155.20716899999999</c:v>
                </c:pt>
                <c:pt idx="408">
                  <c:v>154.03967299999999</c:v>
                </c:pt>
                <c:pt idx="409">
                  <c:v>152.717804</c:v>
                </c:pt>
                <c:pt idx="410">
                  <c:v>154.26159699999999</c:v>
                </c:pt>
                <c:pt idx="411">
                  <c:v>153.09411600000001</c:v>
                </c:pt>
                <c:pt idx="412">
                  <c:v>153.15197800000001</c:v>
                </c:pt>
                <c:pt idx="413">
                  <c:v>150.58547999999999</c:v>
                </c:pt>
                <c:pt idx="414">
                  <c:v>147.99964900000001</c:v>
                </c:pt>
                <c:pt idx="415">
                  <c:v>146.55235300000001</c:v>
                </c:pt>
                <c:pt idx="416">
                  <c:v>145.25945999999999</c:v>
                </c:pt>
                <c:pt idx="417">
                  <c:v>147.75842299999999</c:v>
                </c:pt>
                <c:pt idx="418">
                  <c:v>148.81012000000001</c:v>
                </c:pt>
                <c:pt idx="419">
                  <c:v>147.89352400000001</c:v>
                </c:pt>
                <c:pt idx="420">
                  <c:v>148.703979</c:v>
                </c:pt>
                <c:pt idx="421">
                  <c:v>148.40489199999999</c:v>
                </c:pt>
                <c:pt idx="422">
                  <c:v>149.05136100000001</c:v>
                </c:pt>
                <c:pt idx="423">
                  <c:v>148.086502</c:v>
                </c:pt>
                <c:pt idx="424">
                  <c:v>149.92936700000001</c:v>
                </c:pt>
                <c:pt idx="425">
                  <c:v>149.84251399999999</c:v>
                </c:pt>
                <c:pt idx="426">
                  <c:v>150.363541</c:v>
                </c:pt>
                <c:pt idx="427">
                  <c:v>150.42143200000001</c:v>
                </c:pt>
                <c:pt idx="428">
                  <c:v>151.04861500000001</c:v>
                </c:pt>
                <c:pt idx="429">
                  <c:v>150.51795999999999</c:v>
                </c:pt>
                <c:pt idx="430">
                  <c:v>151.47316000000001</c:v>
                </c:pt>
                <c:pt idx="431">
                  <c:v>154.26159699999999</c:v>
                </c:pt>
                <c:pt idx="432">
                  <c:v>154.83085600000001</c:v>
                </c:pt>
                <c:pt idx="433">
                  <c:v>154.145813</c:v>
                </c:pt>
                <c:pt idx="434">
                  <c:v>150.498627</c:v>
                </c:pt>
                <c:pt idx="435">
                  <c:v>150.75914</c:v>
                </c:pt>
                <c:pt idx="436">
                  <c:v>150.68197599999999</c:v>
                </c:pt>
                <c:pt idx="437">
                  <c:v>151.57926900000001</c:v>
                </c:pt>
                <c:pt idx="438">
                  <c:v>150.91352800000001</c:v>
                </c:pt>
                <c:pt idx="439">
                  <c:v>151.87835699999999</c:v>
                </c:pt>
                <c:pt idx="440">
                  <c:v>157.32015999999999</c:v>
                </c:pt>
                <c:pt idx="441">
                  <c:v>160.86123699999999</c:v>
                </c:pt>
                <c:pt idx="442">
                  <c:v>163.09967</c:v>
                </c:pt>
                <c:pt idx="443">
                  <c:v>161.02525299999999</c:v>
                </c:pt>
                <c:pt idx="444">
                  <c:v>162.20237700000001</c:v>
                </c:pt>
                <c:pt idx="445">
                  <c:v>166.438095</c:v>
                </c:pt>
                <c:pt idx="446">
                  <c:v>168.12660199999999</c:v>
                </c:pt>
                <c:pt idx="447">
                  <c:v>168.666901</c:v>
                </c:pt>
                <c:pt idx="448">
                  <c:v>170.04669200000001</c:v>
                </c:pt>
                <c:pt idx="449">
                  <c:v>169.69935599999999</c:v>
                </c:pt>
                <c:pt idx="450">
                  <c:v>169.13767999999999</c:v>
                </c:pt>
                <c:pt idx="451">
                  <c:v>168.459869</c:v>
                </c:pt>
                <c:pt idx="452">
                  <c:v>165.91313199999999</c:v>
                </c:pt>
                <c:pt idx="453">
                  <c:v>163.724716</c:v>
                </c:pt>
                <c:pt idx="454">
                  <c:v>165.68077099999999</c:v>
                </c:pt>
                <c:pt idx="455">
                  <c:v>164.76084900000001</c:v>
                </c:pt>
                <c:pt idx="456">
                  <c:v>164.59625199999999</c:v>
                </c:pt>
                <c:pt idx="457">
                  <c:v>167.656158</c:v>
                </c:pt>
                <c:pt idx="458">
                  <c:v>169.41850299999999</c:v>
                </c:pt>
                <c:pt idx="459">
                  <c:v>169.428192</c:v>
                </c:pt>
                <c:pt idx="460">
                  <c:v>168.576065</c:v>
                </c:pt>
                <c:pt idx="461">
                  <c:v>167.588379</c:v>
                </c:pt>
                <c:pt idx="462">
                  <c:v>164.112122</c:v>
                </c:pt>
                <c:pt idx="463">
                  <c:v>166.40701300000001</c:v>
                </c:pt>
                <c:pt idx="464">
                  <c:v>165.632339</c:v>
                </c:pt>
                <c:pt idx="465">
                  <c:v>164.421921</c:v>
                </c:pt>
                <c:pt idx="466">
                  <c:v>164.26698300000001</c:v>
                </c:pt>
                <c:pt idx="467">
                  <c:v>163.65696700000001</c:v>
                </c:pt>
                <c:pt idx="468">
                  <c:v>163.95716899999999</c:v>
                </c:pt>
                <c:pt idx="469">
                  <c:v>164.005539</c:v>
                </c:pt>
                <c:pt idx="470">
                  <c:v>167.20103499999999</c:v>
                </c:pt>
                <c:pt idx="471">
                  <c:v>166.26174900000001</c:v>
                </c:pt>
                <c:pt idx="472">
                  <c:v>166.813705</c:v>
                </c:pt>
                <c:pt idx="473">
                  <c:v>166.765289</c:v>
                </c:pt>
                <c:pt idx="474">
                  <c:v>168.459869</c:v>
                </c:pt>
                <c:pt idx="475">
                  <c:v>170.83227500000001</c:v>
                </c:pt>
                <c:pt idx="476">
                  <c:v>169.01177999999999</c:v>
                </c:pt>
                <c:pt idx="477">
                  <c:v>168.82782</c:v>
                </c:pt>
                <c:pt idx="478">
                  <c:v>169.46691899999999</c:v>
                </c:pt>
                <c:pt idx="479">
                  <c:v>169.46691899999999</c:v>
                </c:pt>
                <c:pt idx="480">
                  <c:v>165.16757200000001</c:v>
                </c:pt>
                <c:pt idx="481">
                  <c:v>165.19662500000001</c:v>
                </c:pt>
                <c:pt idx="482">
                  <c:v>165.661407</c:v>
                </c:pt>
                <c:pt idx="483">
                  <c:v>163.86999499999999</c:v>
                </c:pt>
                <c:pt idx="484">
                  <c:v>166.80401599999999</c:v>
                </c:pt>
                <c:pt idx="485">
                  <c:v>166.77496300000001</c:v>
                </c:pt>
                <c:pt idx="486">
                  <c:v>167.549622</c:v>
                </c:pt>
                <c:pt idx="487">
                  <c:v>169.45721399999999</c:v>
                </c:pt>
                <c:pt idx="488">
                  <c:v>168.82782</c:v>
                </c:pt>
                <c:pt idx="489">
                  <c:v>168.80845600000001</c:v>
                </c:pt>
                <c:pt idx="490">
                  <c:v>168.76971399999999</c:v>
                </c:pt>
                <c:pt idx="491">
                  <c:v>169.72837799999999</c:v>
                </c:pt>
                <c:pt idx="492">
                  <c:v>171.481064</c:v>
                </c:pt>
                <c:pt idx="493">
                  <c:v>170.60955799999999</c:v>
                </c:pt>
                <c:pt idx="494">
                  <c:v>173.42739900000001</c:v>
                </c:pt>
                <c:pt idx="495">
                  <c:v>173.58232100000001</c:v>
                </c:pt>
                <c:pt idx="496">
                  <c:v>172.80766299999999</c:v>
                </c:pt>
                <c:pt idx="497">
                  <c:v>171.39392100000001</c:v>
                </c:pt>
                <c:pt idx="498">
                  <c:v>171.43263200000001</c:v>
                </c:pt>
                <c:pt idx="499">
                  <c:v>168.70195000000001</c:v>
                </c:pt>
                <c:pt idx="500">
                  <c:v>165.69044500000001</c:v>
                </c:pt>
                <c:pt idx="501">
                  <c:v>166.07775899999999</c:v>
                </c:pt>
                <c:pt idx="502">
                  <c:v>162.64021299999999</c:v>
                </c:pt>
                <c:pt idx="503">
                  <c:v>161.68158</c:v>
                </c:pt>
                <c:pt idx="504">
                  <c:v>162.127014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1-478C-9701-5F3B6C3D4D0D}"/>
            </c:ext>
          </c:extLst>
        </c:ser>
        <c:ser>
          <c:idx val="1"/>
          <c:order val="1"/>
          <c:tx>
            <c:strRef>
              <c:f>'Inputs + Graphs'!$C$2</c:f>
              <c:strCache>
                <c:ptCount val="1"/>
                <c:pt idx="0">
                  <c:v>Stock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[1]Inputs!$A$3:$A$507</c:f>
              <c:numCache>
                <c:formatCode>General</c:formatCode>
                <c:ptCount val="505"/>
                <c:pt idx="0">
                  <c:v>42401</c:v>
                </c:pt>
                <c:pt idx="1">
                  <c:v>42402</c:v>
                </c:pt>
                <c:pt idx="2">
                  <c:v>42403</c:v>
                </c:pt>
                <c:pt idx="3">
                  <c:v>42404</c:v>
                </c:pt>
                <c:pt idx="4">
                  <c:v>42405</c:v>
                </c:pt>
                <c:pt idx="5">
                  <c:v>42408</c:v>
                </c:pt>
                <c:pt idx="6">
                  <c:v>42409</c:v>
                </c:pt>
                <c:pt idx="7">
                  <c:v>42410</c:v>
                </c:pt>
                <c:pt idx="8">
                  <c:v>42411</c:v>
                </c:pt>
                <c:pt idx="9">
                  <c:v>42412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42457</c:v>
                </c:pt>
                <c:pt idx="39">
                  <c:v>42458</c:v>
                </c:pt>
                <c:pt idx="40">
                  <c:v>42459</c:v>
                </c:pt>
                <c:pt idx="41">
                  <c:v>42460</c:v>
                </c:pt>
                <c:pt idx="42">
                  <c:v>42461</c:v>
                </c:pt>
                <c:pt idx="43">
                  <c:v>42464</c:v>
                </c:pt>
                <c:pt idx="44">
                  <c:v>42465</c:v>
                </c:pt>
                <c:pt idx="45">
                  <c:v>42466</c:v>
                </c:pt>
                <c:pt idx="46">
                  <c:v>42467</c:v>
                </c:pt>
                <c:pt idx="47">
                  <c:v>42468</c:v>
                </c:pt>
                <c:pt idx="48">
                  <c:v>42471</c:v>
                </c:pt>
                <c:pt idx="49">
                  <c:v>42472</c:v>
                </c:pt>
                <c:pt idx="50">
                  <c:v>42473</c:v>
                </c:pt>
                <c:pt idx="51">
                  <c:v>42474</c:v>
                </c:pt>
                <c:pt idx="52">
                  <c:v>42475</c:v>
                </c:pt>
                <c:pt idx="53">
                  <c:v>42478</c:v>
                </c:pt>
                <c:pt idx="54">
                  <c:v>42479</c:v>
                </c:pt>
                <c:pt idx="55">
                  <c:v>42480</c:v>
                </c:pt>
                <c:pt idx="56">
                  <c:v>42481</c:v>
                </c:pt>
                <c:pt idx="57">
                  <c:v>42482</c:v>
                </c:pt>
                <c:pt idx="58">
                  <c:v>42485</c:v>
                </c:pt>
                <c:pt idx="59">
                  <c:v>42486</c:v>
                </c:pt>
                <c:pt idx="60">
                  <c:v>42487</c:v>
                </c:pt>
                <c:pt idx="61">
                  <c:v>42488</c:v>
                </c:pt>
                <c:pt idx="62">
                  <c:v>42489</c:v>
                </c:pt>
                <c:pt idx="63">
                  <c:v>42492</c:v>
                </c:pt>
                <c:pt idx="64">
                  <c:v>42493</c:v>
                </c:pt>
                <c:pt idx="65">
                  <c:v>42494</c:v>
                </c:pt>
                <c:pt idx="66">
                  <c:v>42495</c:v>
                </c:pt>
                <c:pt idx="67">
                  <c:v>42496</c:v>
                </c:pt>
                <c:pt idx="68">
                  <c:v>42499</c:v>
                </c:pt>
                <c:pt idx="69">
                  <c:v>42500</c:v>
                </c:pt>
                <c:pt idx="70">
                  <c:v>42501</c:v>
                </c:pt>
                <c:pt idx="71">
                  <c:v>42502</c:v>
                </c:pt>
                <c:pt idx="72">
                  <c:v>42503</c:v>
                </c:pt>
                <c:pt idx="73">
                  <c:v>42506</c:v>
                </c:pt>
                <c:pt idx="74">
                  <c:v>42507</c:v>
                </c:pt>
                <c:pt idx="75">
                  <c:v>42508</c:v>
                </c:pt>
                <c:pt idx="76">
                  <c:v>42509</c:v>
                </c:pt>
                <c:pt idx="77">
                  <c:v>42510</c:v>
                </c:pt>
                <c:pt idx="78">
                  <c:v>42513</c:v>
                </c:pt>
                <c:pt idx="79">
                  <c:v>42514</c:v>
                </c:pt>
                <c:pt idx="80">
                  <c:v>42515</c:v>
                </c:pt>
                <c:pt idx="81">
                  <c:v>42516</c:v>
                </c:pt>
                <c:pt idx="82">
                  <c:v>42517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42556</c:v>
                </c:pt>
                <c:pt idx="108">
                  <c:v>42557</c:v>
                </c:pt>
                <c:pt idx="109">
                  <c:v>42558</c:v>
                </c:pt>
                <c:pt idx="110">
                  <c:v>42559</c:v>
                </c:pt>
                <c:pt idx="111">
                  <c:v>42562</c:v>
                </c:pt>
                <c:pt idx="112">
                  <c:v>42563</c:v>
                </c:pt>
                <c:pt idx="113">
                  <c:v>42564</c:v>
                </c:pt>
                <c:pt idx="114">
                  <c:v>42565</c:v>
                </c:pt>
                <c:pt idx="115">
                  <c:v>42566</c:v>
                </c:pt>
                <c:pt idx="116">
                  <c:v>42569</c:v>
                </c:pt>
                <c:pt idx="117">
                  <c:v>42570</c:v>
                </c:pt>
                <c:pt idx="118">
                  <c:v>42571</c:v>
                </c:pt>
                <c:pt idx="119">
                  <c:v>42572</c:v>
                </c:pt>
                <c:pt idx="120">
                  <c:v>42573</c:v>
                </c:pt>
                <c:pt idx="121">
                  <c:v>42576</c:v>
                </c:pt>
                <c:pt idx="122">
                  <c:v>42577</c:v>
                </c:pt>
                <c:pt idx="123">
                  <c:v>42578</c:v>
                </c:pt>
                <c:pt idx="124">
                  <c:v>42579</c:v>
                </c:pt>
                <c:pt idx="125">
                  <c:v>42580</c:v>
                </c:pt>
                <c:pt idx="126">
                  <c:v>42583</c:v>
                </c:pt>
                <c:pt idx="127">
                  <c:v>42584</c:v>
                </c:pt>
                <c:pt idx="128">
                  <c:v>42585</c:v>
                </c:pt>
                <c:pt idx="129">
                  <c:v>42586</c:v>
                </c:pt>
                <c:pt idx="130">
                  <c:v>42587</c:v>
                </c:pt>
                <c:pt idx="131">
                  <c:v>42590</c:v>
                </c:pt>
                <c:pt idx="132">
                  <c:v>42591</c:v>
                </c:pt>
                <c:pt idx="133">
                  <c:v>42592</c:v>
                </c:pt>
                <c:pt idx="134">
                  <c:v>42593</c:v>
                </c:pt>
                <c:pt idx="135">
                  <c:v>42594</c:v>
                </c:pt>
                <c:pt idx="136">
                  <c:v>42597</c:v>
                </c:pt>
                <c:pt idx="137">
                  <c:v>42598</c:v>
                </c:pt>
                <c:pt idx="138">
                  <c:v>42599</c:v>
                </c:pt>
                <c:pt idx="139">
                  <c:v>42600</c:v>
                </c:pt>
                <c:pt idx="140">
                  <c:v>42601</c:v>
                </c:pt>
                <c:pt idx="141">
                  <c:v>42604</c:v>
                </c:pt>
                <c:pt idx="142">
                  <c:v>42605</c:v>
                </c:pt>
                <c:pt idx="143">
                  <c:v>42606</c:v>
                </c:pt>
                <c:pt idx="144">
                  <c:v>42607</c:v>
                </c:pt>
                <c:pt idx="145">
                  <c:v>42608</c:v>
                </c:pt>
                <c:pt idx="146">
                  <c:v>42611</c:v>
                </c:pt>
                <c:pt idx="147">
                  <c:v>42612</c:v>
                </c:pt>
                <c:pt idx="148">
                  <c:v>42613</c:v>
                </c:pt>
                <c:pt idx="149">
                  <c:v>42614</c:v>
                </c:pt>
                <c:pt idx="150">
                  <c:v>42615</c:v>
                </c:pt>
                <c:pt idx="151">
                  <c:v>42619</c:v>
                </c:pt>
                <c:pt idx="152">
                  <c:v>42620</c:v>
                </c:pt>
                <c:pt idx="153">
                  <c:v>42621</c:v>
                </c:pt>
                <c:pt idx="154">
                  <c:v>42622</c:v>
                </c:pt>
                <c:pt idx="155">
                  <c:v>42625</c:v>
                </c:pt>
                <c:pt idx="156">
                  <c:v>42626</c:v>
                </c:pt>
                <c:pt idx="157">
                  <c:v>42627</c:v>
                </c:pt>
                <c:pt idx="158">
                  <c:v>42628</c:v>
                </c:pt>
                <c:pt idx="159">
                  <c:v>42629</c:v>
                </c:pt>
                <c:pt idx="160">
                  <c:v>42632</c:v>
                </c:pt>
                <c:pt idx="161">
                  <c:v>42633</c:v>
                </c:pt>
                <c:pt idx="162">
                  <c:v>42634</c:v>
                </c:pt>
                <c:pt idx="163">
                  <c:v>42635</c:v>
                </c:pt>
                <c:pt idx="164">
                  <c:v>42636</c:v>
                </c:pt>
                <c:pt idx="165">
                  <c:v>42639</c:v>
                </c:pt>
                <c:pt idx="166">
                  <c:v>42640</c:v>
                </c:pt>
                <c:pt idx="167">
                  <c:v>42641</c:v>
                </c:pt>
                <c:pt idx="168">
                  <c:v>42642</c:v>
                </c:pt>
                <c:pt idx="169">
                  <c:v>42643</c:v>
                </c:pt>
                <c:pt idx="170">
                  <c:v>42646</c:v>
                </c:pt>
                <c:pt idx="171">
                  <c:v>42647</c:v>
                </c:pt>
                <c:pt idx="172">
                  <c:v>42648</c:v>
                </c:pt>
                <c:pt idx="173">
                  <c:v>42649</c:v>
                </c:pt>
                <c:pt idx="174">
                  <c:v>42650</c:v>
                </c:pt>
                <c:pt idx="175">
                  <c:v>42653</c:v>
                </c:pt>
                <c:pt idx="176">
                  <c:v>42654</c:v>
                </c:pt>
                <c:pt idx="177">
                  <c:v>42655</c:v>
                </c:pt>
                <c:pt idx="178">
                  <c:v>42656</c:v>
                </c:pt>
                <c:pt idx="179">
                  <c:v>42657</c:v>
                </c:pt>
                <c:pt idx="180">
                  <c:v>42660</c:v>
                </c:pt>
                <c:pt idx="181">
                  <c:v>42661</c:v>
                </c:pt>
                <c:pt idx="182">
                  <c:v>42662</c:v>
                </c:pt>
                <c:pt idx="183">
                  <c:v>42663</c:v>
                </c:pt>
                <c:pt idx="184">
                  <c:v>42664</c:v>
                </c:pt>
                <c:pt idx="185">
                  <c:v>42667</c:v>
                </c:pt>
                <c:pt idx="186">
                  <c:v>42668</c:v>
                </c:pt>
                <c:pt idx="187">
                  <c:v>42669</c:v>
                </c:pt>
                <c:pt idx="188">
                  <c:v>42670</c:v>
                </c:pt>
                <c:pt idx="189">
                  <c:v>42671</c:v>
                </c:pt>
                <c:pt idx="190">
                  <c:v>42674</c:v>
                </c:pt>
                <c:pt idx="191">
                  <c:v>42675</c:v>
                </c:pt>
                <c:pt idx="192">
                  <c:v>42676</c:v>
                </c:pt>
                <c:pt idx="193">
                  <c:v>42677</c:v>
                </c:pt>
                <c:pt idx="194">
                  <c:v>42678</c:v>
                </c:pt>
                <c:pt idx="195">
                  <c:v>42681</c:v>
                </c:pt>
                <c:pt idx="196">
                  <c:v>42682</c:v>
                </c:pt>
                <c:pt idx="197">
                  <c:v>42683</c:v>
                </c:pt>
                <c:pt idx="198">
                  <c:v>42684</c:v>
                </c:pt>
                <c:pt idx="199">
                  <c:v>42685</c:v>
                </c:pt>
                <c:pt idx="200">
                  <c:v>42688</c:v>
                </c:pt>
                <c:pt idx="201">
                  <c:v>42689</c:v>
                </c:pt>
                <c:pt idx="202">
                  <c:v>42690</c:v>
                </c:pt>
                <c:pt idx="203">
                  <c:v>42691</c:v>
                </c:pt>
                <c:pt idx="204">
                  <c:v>42692</c:v>
                </c:pt>
                <c:pt idx="205">
                  <c:v>42695</c:v>
                </c:pt>
                <c:pt idx="206">
                  <c:v>42696</c:v>
                </c:pt>
                <c:pt idx="207">
                  <c:v>42697</c:v>
                </c:pt>
                <c:pt idx="208">
                  <c:v>42699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42709</c:v>
                </c:pt>
                <c:pt idx="215">
                  <c:v>42710</c:v>
                </c:pt>
                <c:pt idx="216">
                  <c:v>42711</c:v>
                </c:pt>
                <c:pt idx="217">
                  <c:v>42712</c:v>
                </c:pt>
                <c:pt idx="218">
                  <c:v>42713</c:v>
                </c:pt>
                <c:pt idx="219">
                  <c:v>42716</c:v>
                </c:pt>
                <c:pt idx="220">
                  <c:v>42717</c:v>
                </c:pt>
                <c:pt idx="221">
                  <c:v>42718</c:v>
                </c:pt>
                <c:pt idx="222">
                  <c:v>42719</c:v>
                </c:pt>
                <c:pt idx="223">
                  <c:v>42720</c:v>
                </c:pt>
                <c:pt idx="224">
                  <c:v>42723</c:v>
                </c:pt>
                <c:pt idx="225">
                  <c:v>42724</c:v>
                </c:pt>
                <c:pt idx="226">
                  <c:v>42725</c:v>
                </c:pt>
                <c:pt idx="227">
                  <c:v>42726</c:v>
                </c:pt>
                <c:pt idx="228">
                  <c:v>42727</c:v>
                </c:pt>
                <c:pt idx="229">
                  <c:v>42731</c:v>
                </c:pt>
                <c:pt idx="230">
                  <c:v>42732</c:v>
                </c:pt>
                <c:pt idx="231">
                  <c:v>42733</c:v>
                </c:pt>
                <c:pt idx="232">
                  <c:v>42734</c:v>
                </c:pt>
                <c:pt idx="233">
                  <c:v>42738</c:v>
                </c:pt>
                <c:pt idx="234">
                  <c:v>42739</c:v>
                </c:pt>
                <c:pt idx="235">
                  <c:v>42740</c:v>
                </c:pt>
                <c:pt idx="236">
                  <c:v>42741</c:v>
                </c:pt>
                <c:pt idx="237">
                  <c:v>42744</c:v>
                </c:pt>
                <c:pt idx="238">
                  <c:v>42745</c:v>
                </c:pt>
                <c:pt idx="239">
                  <c:v>42746</c:v>
                </c:pt>
                <c:pt idx="240">
                  <c:v>42747</c:v>
                </c:pt>
                <c:pt idx="241">
                  <c:v>42748</c:v>
                </c:pt>
                <c:pt idx="242">
                  <c:v>42752</c:v>
                </c:pt>
                <c:pt idx="243">
                  <c:v>42753</c:v>
                </c:pt>
                <c:pt idx="244">
                  <c:v>42754</c:v>
                </c:pt>
                <c:pt idx="245">
                  <c:v>42755</c:v>
                </c:pt>
                <c:pt idx="246">
                  <c:v>42758</c:v>
                </c:pt>
                <c:pt idx="247">
                  <c:v>42759</c:v>
                </c:pt>
                <c:pt idx="248">
                  <c:v>42760</c:v>
                </c:pt>
                <c:pt idx="249">
                  <c:v>42761</c:v>
                </c:pt>
                <c:pt idx="250">
                  <c:v>42762</c:v>
                </c:pt>
                <c:pt idx="251">
                  <c:v>42765</c:v>
                </c:pt>
                <c:pt idx="252">
                  <c:v>42766</c:v>
                </c:pt>
                <c:pt idx="253">
                  <c:v>42767</c:v>
                </c:pt>
                <c:pt idx="254">
                  <c:v>42768</c:v>
                </c:pt>
                <c:pt idx="255">
                  <c:v>42769</c:v>
                </c:pt>
                <c:pt idx="256">
                  <c:v>42772</c:v>
                </c:pt>
                <c:pt idx="257">
                  <c:v>42773</c:v>
                </c:pt>
                <c:pt idx="258">
                  <c:v>42774</c:v>
                </c:pt>
                <c:pt idx="259">
                  <c:v>42775</c:v>
                </c:pt>
                <c:pt idx="260">
                  <c:v>42776</c:v>
                </c:pt>
                <c:pt idx="261">
                  <c:v>42779</c:v>
                </c:pt>
                <c:pt idx="262">
                  <c:v>42780</c:v>
                </c:pt>
                <c:pt idx="263">
                  <c:v>42781</c:v>
                </c:pt>
                <c:pt idx="264">
                  <c:v>42782</c:v>
                </c:pt>
                <c:pt idx="265">
                  <c:v>42783</c:v>
                </c:pt>
                <c:pt idx="266">
                  <c:v>42787</c:v>
                </c:pt>
                <c:pt idx="267">
                  <c:v>42788</c:v>
                </c:pt>
                <c:pt idx="268">
                  <c:v>42789</c:v>
                </c:pt>
                <c:pt idx="269">
                  <c:v>42790</c:v>
                </c:pt>
                <c:pt idx="270">
                  <c:v>42793</c:v>
                </c:pt>
                <c:pt idx="271">
                  <c:v>42794</c:v>
                </c:pt>
                <c:pt idx="272">
                  <c:v>42795</c:v>
                </c:pt>
                <c:pt idx="273">
                  <c:v>42796</c:v>
                </c:pt>
                <c:pt idx="274">
                  <c:v>42797</c:v>
                </c:pt>
                <c:pt idx="275">
                  <c:v>42800</c:v>
                </c:pt>
                <c:pt idx="276">
                  <c:v>42801</c:v>
                </c:pt>
                <c:pt idx="277">
                  <c:v>42802</c:v>
                </c:pt>
                <c:pt idx="278">
                  <c:v>42803</c:v>
                </c:pt>
                <c:pt idx="279">
                  <c:v>42804</c:v>
                </c:pt>
                <c:pt idx="280">
                  <c:v>42807</c:v>
                </c:pt>
                <c:pt idx="281">
                  <c:v>42808</c:v>
                </c:pt>
                <c:pt idx="282">
                  <c:v>42809</c:v>
                </c:pt>
                <c:pt idx="283">
                  <c:v>42810</c:v>
                </c:pt>
                <c:pt idx="284">
                  <c:v>42811</c:v>
                </c:pt>
                <c:pt idx="285">
                  <c:v>42814</c:v>
                </c:pt>
                <c:pt idx="286">
                  <c:v>42815</c:v>
                </c:pt>
                <c:pt idx="287">
                  <c:v>42816</c:v>
                </c:pt>
                <c:pt idx="288">
                  <c:v>42817</c:v>
                </c:pt>
                <c:pt idx="289">
                  <c:v>42818</c:v>
                </c:pt>
                <c:pt idx="290">
                  <c:v>42821</c:v>
                </c:pt>
                <c:pt idx="291">
                  <c:v>42822</c:v>
                </c:pt>
                <c:pt idx="292">
                  <c:v>42823</c:v>
                </c:pt>
                <c:pt idx="293">
                  <c:v>42824</c:v>
                </c:pt>
                <c:pt idx="294">
                  <c:v>42825</c:v>
                </c:pt>
                <c:pt idx="295">
                  <c:v>42828</c:v>
                </c:pt>
                <c:pt idx="296">
                  <c:v>42829</c:v>
                </c:pt>
                <c:pt idx="297">
                  <c:v>42830</c:v>
                </c:pt>
                <c:pt idx="298">
                  <c:v>42831</c:v>
                </c:pt>
                <c:pt idx="299">
                  <c:v>42832</c:v>
                </c:pt>
                <c:pt idx="300">
                  <c:v>42835</c:v>
                </c:pt>
                <c:pt idx="301">
                  <c:v>42836</c:v>
                </c:pt>
                <c:pt idx="302">
                  <c:v>42837</c:v>
                </c:pt>
                <c:pt idx="303">
                  <c:v>42838</c:v>
                </c:pt>
                <c:pt idx="304">
                  <c:v>42842</c:v>
                </c:pt>
                <c:pt idx="305">
                  <c:v>42843</c:v>
                </c:pt>
                <c:pt idx="306">
                  <c:v>42844</c:v>
                </c:pt>
                <c:pt idx="307">
                  <c:v>42845</c:v>
                </c:pt>
                <c:pt idx="308">
                  <c:v>42846</c:v>
                </c:pt>
                <c:pt idx="309">
                  <c:v>42849</c:v>
                </c:pt>
                <c:pt idx="310">
                  <c:v>42850</c:v>
                </c:pt>
                <c:pt idx="311">
                  <c:v>42851</c:v>
                </c:pt>
                <c:pt idx="312">
                  <c:v>42852</c:v>
                </c:pt>
                <c:pt idx="313">
                  <c:v>42853</c:v>
                </c:pt>
                <c:pt idx="314">
                  <c:v>42856</c:v>
                </c:pt>
                <c:pt idx="315">
                  <c:v>42857</c:v>
                </c:pt>
                <c:pt idx="316">
                  <c:v>42858</c:v>
                </c:pt>
                <c:pt idx="317">
                  <c:v>42859</c:v>
                </c:pt>
                <c:pt idx="318">
                  <c:v>42860</c:v>
                </c:pt>
                <c:pt idx="319">
                  <c:v>42863</c:v>
                </c:pt>
                <c:pt idx="320">
                  <c:v>42864</c:v>
                </c:pt>
                <c:pt idx="321">
                  <c:v>42865</c:v>
                </c:pt>
                <c:pt idx="322">
                  <c:v>42866</c:v>
                </c:pt>
                <c:pt idx="323">
                  <c:v>42867</c:v>
                </c:pt>
                <c:pt idx="324">
                  <c:v>42870</c:v>
                </c:pt>
                <c:pt idx="325">
                  <c:v>42871</c:v>
                </c:pt>
                <c:pt idx="326">
                  <c:v>42872</c:v>
                </c:pt>
                <c:pt idx="327">
                  <c:v>42873</c:v>
                </c:pt>
                <c:pt idx="328">
                  <c:v>42874</c:v>
                </c:pt>
                <c:pt idx="329">
                  <c:v>42877</c:v>
                </c:pt>
                <c:pt idx="330">
                  <c:v>42878</c:v>
                </c:pt>
                <c:pt idx="331">
                  <c:v>42879</c:v>
                </c:pt>
                <c:pt idx="332">
                  <c:v>42880</c:v>
                </c:pt>
                <c:pt idx="333">
                  <c:v>42881</c:v>
                </c:pt>
                <c:pt idx="334">
                  <c:v>42885</c:v>
                </c:pt>
                <c:pt idx="335">
                  <c:v>42886</c:v>
                </c:pt>
                <c:pt idx="336">
                  <c:v>42887</c:v>
                </c:pt>
                <c:pt idx="337">
                  <c:v>42888</c:v>
                </c:pt>
                <c:pt idx="338">
                  <c:v>42891</c:v>
                </c:pt>
                <c:pt idx="339">
                  <c:v>42892</c:v>
                </c:pt>
                <c:pt idx="340">
                  <c:v>42893</c:v>
                </c:pt>
                <c:pt idx="341">
                  <c:v>42894</c:v>
                </c:pt>
                <c:pt idx="342">
                  <c:v>42895</c:v>
                </c:pt>
                <c:pt idx="343">
                  <c:v>42898</c:v>
                </c:pt>
                <c:pt idx="344">
                  <c:v>42899</c:v>
                </c:pt>
                <c:pt idx="345">
                  <c:v>42900</c:v>
                </c:pt>
                <c:pt idx="346">
                  <c:v>42901</c:v>
                </c:pt>
                <c:pt idx="347">
                  <c:v>42902</c:v>
                </c:pt>
                <c:pt idx="348">
                  <c:v>42905</c:v>
                </c:pt>
                <c:pt idx="349">
                  <c:v>42906</c:v>
                </c:pt>
                <c:pt idx="350">
                  <c:v>42907</c:v>
                </c:pt>
                <c:pt idx="351">
                  <c:v>42908</c:v>
                </c:pt>
                <c:pt idx="352">
                  <c:v>42909</c:v>
                </c:pt>
                <c:pt idx="353">
                  <c:v>42912</c:v>
                </c:pt>
                <c:pt idx="354">
                  <c:v>42913</c:v>
                </c:pt>
                <c:pt idx="355">
                  <c:v>42914</c:v>
                </c:pt>
                <c:pt idx="356">
                  <c:v>42915</c:v>
                </c:pt>
                <c:pt idx="357">
                  <c:v>42916</c:v>
                </c:pt>
                <c:pt idx="358">
                  <c:v>42919</c:v>
                </c:pt>
                <c:pt idx="359">
                  <c:v>42921</c:v>
                </c:pt>
                <c:pt idx="360">
                  <c:v>42922</c:v>
                </c:pt>
                <c:pt idx="361">
                  <c:v>42923</c:v>
                </c:pt>
                <c:pt idx="362">
                  <c:v>42926</c:v>
                </c:pt>
                <c:pt idx="363">
                  <c:v>42927</c:v>
                </c:pt>
                <c:pt idx="364">
                  <c:v>42928</c:v>
                </c:pt>
                <c:pt idx="365">
                  <c:v>42929</c:v>
                </c:pt>
                <c:pt idx="366">
                  <c:v>42930</c:v>
                </c:pt>
                <c:pt idx="367">
                  <c:v>42933</c:v>
                </c:pt>
                <c:pt idx="368">
                  <c:v>42934</c:v>
                </c:pt>
                <c:pt idx="369">
                  <c:v>42935</c:v>
                </c:pt>
                <c:pt idx="370">
                  <c:v>42936</c:v>
                </c:pt>
                <c:pt idx="371">
                  <c:v>42937</c:v>
                </c:pt>
                <c:pt idx="372">
                  <c:v>42940</c:v>
                </c:pt>
                <c:pt idx="373">
                  <c:v>42941</c:v>
                </c:pt>
                <c:pt idx="374">
                  <c:v>42942</c:v>
                </c:pt>
                <c:pt idx="375">
                  <c:v>42943</c:v>
                </c:pt>
                <c:pt idx="376">
                  <c:v>42944</c:v>
                </c:pt>
                <c:pt idx="377">
                  <c:v>42947</c:v>
                </c:pt>
                <c:pt idx="378">
                  <c:v>42948</c:v>
                </c:pt>
                <c:pt idx="379">
                  <c:v>42949</c:v>
                </c:pt>
                <c:pt idx="380">
                  <c:v>42950</c:v>
                </c:pt>
                <c:pt idx="381">
                  <c:v>42951</c:v>
                </c:pt>
                <c:pt idx="382">
                  <c:v>42954</c:v>
                </c:pt>
                <c:pt idx="383">
                  <c:v>42955</c:v>
                </c:pt>
                <c:pt idx="384">
                  <c:v>42956</c:v>
                </c:pt>
                <c:pt idx="385">
                  <c:v>42957</c:v>
                </c:pt>
                <c:pt idx="386">
                  <c:v>42958</c:v>
                </c:pt>
                <c:pt idx="387">
                  <c:v>42961</c:v>
                </c:pt>
                <c:pt idx="388">
                  <c:v>42962</c:v>
                </c:pt>
                <c:pt idx="389">
                  <c:v>42963</c:v>
                </c:pt>
                <c:pt idx="390">
                  <c:v>42964</c:v>
                </c:pt>
                <c:pt idx="391">
                  <c:v>42965</c:v>
                </c:pt>
                <c:pt idx="392">
                  <c:v>42968</c:v>
                </c:pt>
                <c:pt idx="393">
                  <c:v>42969</c:v>
                </c:pt>
                <c:pt idx="394">
                  <c:v>42970</c:v>
                </c:pt>
                <c:pt idx="395">
                  <c:v>42971</c:v>
                </c:pt>
                <c:pt idx="396">
                  <c:v>42972</c:v>
                </c:pt>
                <c:pt idx="397">
                  <c:v>42975</c:v>
                </c:pt>
                <c:pt idx="398">
                  <c:v>42976</c:v>
                </c:pt>
                <c:pt idx="399">
                  <c:v>42977</c:v>
                </c:pt>
                <c:pt idx="400">
                  <c:v>42978</c:v>
                </c:pt>
                <c:pt idx="401">
                  <c:v>42979</c:v>
                </c:pt>
                <c:pt idx="402">
                  <c:v>42983</c:v>
                </c:pt>
                <c:pt idx="403">
                  <c:v>42984</c:v>
                </c:pt>
                <c:pt idx="404">
                  <c:v>42985</c:v>
                </c:pt>
                <c:pt idx="405">
                  <c:v>42986</c:v>
                </c:pt>
                <c:pt idx="406">
                  <c:v>42989</c:v>
                </c:pt>
                <c:pt idx="407">
                  <c:v>42990</c:v>
                </c:pt>
                <c:pt idx="408">
                  <c:v>42991</c:v>
                </c:pt>
                <c:pt idx="409">
                  <c:v>42992</c:v>
                </c:pt>
                <c:pt idx="410">
                  <c:v>42993</c:v>
                </c:pt>
                <c:pt idx="411">
                  <c:v>42996</c:v>
                </c:pt>
                <c:pt idx="412">
                  <c:v>42997</c:v>
                </c:pt>
                <c:pt idx="413">
                  <c:v>42998</c:v>
                </c:pt>
                <c:pt idx="414">
                  <c:v>42999</c:v>
                </c:pt>
                <c:pt idx="415">
                  <c:v>43000</c:v>
                </c:pt>
                <c:pt idx="416">
                  <c:v>43003</c:v>
                </c:pt>
                <c:pt idx="417">
                  <c:v>43004</c:v>
                </c:pt>
                <c:pt idx="418">
                  <c:v>43005</c:v>
                </c:pt>
                <c:pt idx="419">
                  <c:v>43006</c:v>
                </c:pt>
                <c:pt idx="420">
                  <c:v>43007</c:v>
                </c:pt>
                <c:pt idx="421">
                  <c:v>43010</c:v>
                </c:pt>
                <c:pt idx="422">
                  <c:v>43011</c:v>
                </c:pt>
                <c:pt idx="423">
                  <c:v>43012</c:v>
                </c:pt>
                <c:pt idx="424">
                  <c:v>43013</c:v>
                </c:pt>
                <c:pt idx="425">
                  <c:v>43014</c:v>
                </c:pt>
                <c:pt idx="426">
                  <c:v>43017</c:v>
                </c:pt>
                <c:pt idx="427">
                  <c:v>43018</c:v>
                </c:pt>
                <c:pt idx="428">
                  <c:v>43019</c:v>
                </c:pt>
                <c:pt idx="429">
                  <c:v>43020</c:v>
                </c:pt>
                <c:pt idx="430">
                  <c:v>43021</c:v>
                </c:pt>
                <c:pt idx="431">
                  <c:v>43024</c:v>
                </c:pt>
                <c:pt idx="432">
                  <c:v>43025</c:v>
                </c:pt>
                <c:pt idx="433">
                  <c:v>43026</c:v>
                </c:pt>
                <c:pt idx="434">
                  <c:v>43027</c:v>
                </c:pt>
                <c:pt idx="435">
                  <c:v>43028</c:v>
                </c:pt>
                <c:pt idx="436">
                  <c:v>43031</c:v>
                </c:pt>
                <c:pt idx="437">
                  <c:v>43032</c:v>
                </c:pt>
                <c:pt idx="438">
                  <c:v>43033</c:v>
                </c:pt>
                <c:pt idx="439">
                  <c:v>43034</c:v>
                </c:pt>
                <c:pt idx="440">
                  <c:v>43035</c:v>
                </c:pt>
                <c:pt idx="441">
                  <c:v>43038</c:v>
                </c:pt>
                <c:pt idx="442">
                  <c:v>43039</c:v>
                </c:pt>
                <c:pt idx="443">
                  <c:v>43040</c:v>
                </c:pt>
                <c:pt idx="444">
                  <c:v>43041</c:v>
                </c:pt>
                <c:pt idx="445">
                  <c:v>43042</c:v>
                </c:pt>
                <c:pt idx="446">
                  <c:v>43045</c:v>
                </c:pt>
                <c:pt idx="447">
                  <c:v>43046</c:v>
                </c:pt>
                <c:pt idx="448">
                  <c:v>43047</c:v>
                </c:pt>
                <c:pt idx="449">
                  <c:v>43048</c:v>
                </c:pt>
                <c:pt idx="450">
                  <c:v>43049</c:v>
                </c:pt>
                <c:pt idx="451">
                  <c:v>43052</c:v>
                </c:pt>
                <c:pt idx="452">
                  <c:v>43053</c:v>
                </c:pt>
                <c:pt idx="453">
                  <c:v>43054</c:v>
                </c:pt>
                <c:pt idx="454">
                  <c:v>43055</c:v>
                </c:pt>
                <c:pt idx="455">
                  <c:v>43056</c:v>
                </c:pt>
                <c:pt idx="456">
                  <c:v>43059</c:v>
                </c:pt>
                <c:pt idx="457">
                  <c:v>43060</c:v>
                </c:pt>
                <c:pt idx="458">
                  <c:v>43061</c:v>
                </c:pt>
                <c:pt idx="459">
                  <c:v>43063</c:v>
                </c:pt>
                <c:pt idx="460">
                  <c:v>43066</c:v>
                </c:pt>
                <c:pt idx="461">
                  <c:v>43067</c:v>
                </c:pt>
                <c:pt idx="462">
                  <c:v>43068</c:v>
                </c:pt>
                <c:pt idx="463">
                  <c:v>43069</c:v>
                </c:pt>
                <c:pt idx="464">
                  <c:v>43070</c:v>
                </c:pt>
                <c:pt idx="465">
                  <c:v>43073</c:v>
                </c:pt>
                <c:pt idx="466">
                  <c:v>43074</c:v>
                </c:pt>
                <c:pt idx="467">
                  <c:v>43075</c:v>
                </c:pt>
                <c:pt idx="468">
                  <c:v>43076</c:v>
                </c:pt>
                <c:pt idx="469">
                  <c:v>43077</c:v>
                </c:pt>
                <c:pt idx="470">
                  <c:v>43080</c:v>
                </c:pt>
                <c:pt idx="471">
                  <c:v>43081</c:v>
                </c:pt>
                <c:pt idx="472">
                  <c:v>43082</c:v>
                </c:pt>
                <c:pt idx="473">
                  <c:v>43083</c:v>
                </c:pt>
                <c:pt idx="474">
                  <c:v>43084</c:v>
                </c:pt>
                <c:pt idx="475">
                  <c:v>43087</c:v>
                </c:pt>
                <c:pt idx="476">
                  <c:v>43088</c:v>
                </c:pt>
                <c:pt idx="477">
                  <c:v>43089</c:v>
                </c:pt>
                <c:pt idx="478">
                  <c:v>43090</c:v>
                </c:pt>
                <c:pt idx="479">
                  <c:v>43091</c:v>
                </c:pt>
                <c:pt idx="480">
                  <c:v>43095</c:v>
                </c:pt>
                <c:pt idx="481">
                  <c:v>43096</c:v>
                </c:pt>
                <c:pt idx="482">
                  <c:v>43097</c:v>
                </c:pt>
                <c:pt idx="483">
                  <c:v>43098</c:v>
                </c:pt>
                <c:pt idx="484">
                  <c:v>43102</c:v>
                </c:pt>
                <c:pt idx="485">
                  <c:v>43103</c:v>
                </c:pt>
                <c:pt idx="486">
                  <c:v>43104</c:v>
                </c:pt>
                <c:pt idx="487">
                  <c:v>43105</c:v>
                </c:pt>
                <c:pt idx="488">
                  <c:v>43108</c:v>
                </c:pt>
                <c:pt idx="489">
                  <c:v>43109</c:v>
                </c:pt>
                <c:pt idx="490">
                  <c:v>43110</c:v>
                </c:pt>
                <c:pt idx="491">
                  <c:v>43111</c:v>
                </c:pt>
                <c:pt idx="492">
                  <c:v>43112</c:v>
                </c:pt>
                <c:pt idx="493">
                  <c:v>43116</c:v>
                </c:pt>
                <c:pt idx="494">
                  <c:v>43117</c:v>
                </c:pt>
                <c:pt idx="495">
                  <c:v>43118</c:v>
                </c:pt>
                <c:pt idx="496">
                  <c:v>43119</c:v>
                </c:pt>
                <c:pt idx="497">
                  <c:v>43122</c:v>
                </c:pt>
                <c:pt idx="498">
                  <c:v>43123</c:v>
                </c:pt>
                <c:pt idx="499">
                  <c:v>43124</c:v>
                </c:pt>
                <c:pt idx="500">
                  <c:v>43125</c:v>
                </c:pt>
                <c:pt idx="501">
                  <c:v>43126</c:v>
                </c:pt>
                <c:pt idx="502">
                  <c:v>43129</c:v>
                </c:pt>
                <c:pt idx="503">
                  <c:v>43130</c:v>
                </c:pt>
                <c:pt idx="504">
                  <c:v>43131</c:v>
                </c:pt>
              </c:numCache>
            </c:numRef>
          </c:cat>
          <c:val>
            <c:numRef>
              <c:f>'Inputs + Graphs'!$C$4:$C$508</c:f>
              <c:numCache>
                <c:formatCode>General</c:formatCode>
                <c:ptCount val="505"/>
                <c:pt idx="0">
                  <c:v>574.80999799999995</c:v>
                </c:pt>
                <c:pt idx="1">
                  <c:v>552.09997599999997</c:v>
                </c:pt>
                <c:pt idx="2">
                  <c:v>531.07000700000003</c:v>
                </c:pt>
                <c:pt idx="3">
                  <c:v>536.26000999999997</c:v>
                </c:pt>
                <c:pt idx="4">
                  <c:v>502.13000499999998</c:v>
                </c:pt>
                <c:pt idx="5">
                  <c:v>488.10000600000001</c:v>
                </c:pt>
                <c:pt idx="6">
                  <c:v>482.07000699999998</c:v>
                </c:pt>
                <c:pt idx="7">
                  <c:v>490.48001099999999</c:v>
                </c:pt>
                <c:pt idx="8">
                  <c:v>503.82000699999998</c:v>
                </c:pt>
                <c:pt idx="9">
                  <c:v>507.07998700000002</c:v>
                </c:pt>
                <c:pt idx="10">
                  <c:v>521.09997599999997</c:v>
                </c:pt>
                <c:pt idx="11">
                  <c:v>534.09997599999997</c:v>
                </c:pt>
                <c:pt idx="12">
                  <c:v>525</c:v>
                </c:pt>
                <c:pt idx="13">
                  <c:v>534.90002400000003</c:v>
                </c:pt>
                <c:pt idx="14">
                  <c:v>559.5</c:v>
                </c:pt>
                <c:pt idx="15">
                  <c:v>552.94000200000005</c:v>
                </c:pt>
                <c:pt idx="16">
                  <c:v>554.03997800000002</c:v>
                </c:pt>
                <c:pt idx="17">
                  <c:v>555.15002400000003</c:v>
                </c:pt>
                <c:pt idx="18">
                  <c:v>555.22997999999995</c:v>
                </c:pt>
                <c:pt idx="19">
                  <c:v>552.52002000000005</c:v>
                </c:pt>
                <c:pt idx="20">
                  <c:v>579.03997800000002</c:v>
                </c:pt>
                <c:pt idx="21">
                  <c:v>580.21002199999998</c:v>
                </c:pt>
                <c:pt idx="22">
                  <c:v>577.48999000000003</c:v>
                </c:pt>
                <c:pt idx="23">
                  <c:v>575.14001499999995</c:v>
                </c:pt>
                <c:pt idx="24">
                  <c:v>562.79998799999998</c:v>
                </c:pt>
                <c:pt idx="25">
                  <c:v>560.26000999999997</c:v>
                </c:pt>
                <c:pt idx="26">
                  <c:v>559.46997099999999</c:v>
                </c:pt>
                <c:pt idx="27">
                  <c:v>558.92999299999997</c:v>
                </c:pt>
                <c:pt idx="28">
                  <c:v>569.60998500000005</c:v>
                </c:pt>
                <c:pt idx="29">
                  <c:v>573.36999500000002</c:v>
                </c:pt>
                <c:pt idx="30">
                  <c:v>577.02002000000005</c:v>
                </c:pt>
                <c:pt idx="31">
                  <c:v>574.27002000000005</c:v>
                </c:pt>
                <c:pt idx="32">
                  <c:v>559.44000200000005</c:v>
                </c:pt>
                <c:pt idx="33">
                  <c:v>552.080017</c:v>
                </c:pt>
                <c:pt idx="34">
                  <c:v>553.97997999999995</c:v>
                </c:pt>
                <c:pt idx="35">
                  <c:v>560.47997999999995</c:v>
                </c:pt>
                <c:pt idx="36">
                  <c:v>569.63000499999998</c:v>
                </c:pt>
                <c:pt idx="37">
                  <c:v>582.95001200000002</c:v>
                </c:pt>
                <c:pt idx="38">
                  <c:v>579.86999500000002</c:v>
                </c:pt>
                <c:pt idx="39">
                  <c:v>593.85998500000005</c:v>
                </c:pt>
                <c:pt idx="40">
                  <c:v>598.69000200000005</c:v>
                </c:pt>
                <c:pt idx="41">
                  <c:v>593.64001499999995</c:v>
                </c:pt>
                <c:pt idx="42">
                  <c:v>598.5</c:v>
                </c:pt>
                <c:pt idx="43">
                  <c:v>593.19000200000005</c:v>
                </c:pt>
                <c:pt idx="44">
                  <c:v>586.14001499999995</c:v>
                </c:pt>
                <c:pt idx="45">
                  <c:v>602.080017</c:v>
                </c:pt>
                <c:pt idx="46">
                  <c:v>591.42999299999997</c:v>
                </c:pt>
                <c:pt idx="47">
                  <c:v>594.59997599999997</c:v>
                </c:pt>
                <c:pt idx="48">
                  <c:v>595.92999299999997</c:v>
                </c:pt>
                <c:pt idx="49">
                  <c:v>603.169983</c:v>
                </c:pt>
                <c:pt idx="50">
                  <c:v>614.82000700000003</c:v>
                </c:pt>
                <c:pt idx="51">
                  <c:v>620.75</c:v>
                </c:pt>
                <c:pt idx="52">
                  <c:v>625.89001499999995</c:v>
                </c:pt>
                <c:pt idx="53">
                  <c:v>635.34997599999997</c:v>
                </c:pt>
                <c:pt idx="54">
                  <c:v>627.90002400000003</c:v>
                </c:pt>
                <c:pt idx="55">
                  <c:v>632.98999000000003</c:v>
                </c:pt>
                <c:pt idx="56">
                  <c:v>631</c:v>
                </c:pt>
                <c:pt idx="57">
                  <c:v>620.5</c:v>
                </c:pt>
                <c:pt idx="58">
                  <c:v>626.20001200000002</c:v>
                </c:pt>
                <c:pt idx="59">
                  <c:v>616.88000499999998</c:v>
                </c:pt>
                <c:pt idx="60">
                  <c:v>606.57000700000003</c:v>
                </c:pt>
                <c:pt idx="61">
                  <c:v>602</c:v>
                </c:pt>
                <c:pt idx="62">
                  <c:v>659.59002699999996</c:v>
                </c:pt>
                <c:pt idx="63">
                  <c:v>683.84997599999997</c:v>
                </c:pt>
                <c:pt idx="64">
                  <c:v>671.32000700000003</c:v>
                </c:pt>
                <c:pt idx="65">
                  <c:v>670.90002400000003</c:v>
                </c:pt>
                <c:pt idx="66">
                  <c:v>659.09002699999996</c:v>
                </c:pt>
                <c:pt idx="67">
                  <c:v>673.95001200000002</c:v>
                </c:pt>
                <c:pt idx="68">
                  <c:v>679.75</c:v>
                </c:pt>
                <c:pt idx="69">
                  <c:v>703.07000700000003</c:v>
                </c:pt>
                <c:pt idx="70">
                  <c:v>713.22997999999995</c:v>
                </c:pt>
                <c:pt idx="71">
                  <c:v>717.92999299999997</c:v>
                </c:pt>
                <c:pt idx="72">
                  <c:v>709.919983</c:v>
                </c:pt>
                <c:pt idx="73">
                  <c:v>710.65997300000004</c:v>
                </c:pt>
                <c:pt idx="74">
                  <c:v>695.27002000000005</c:v>
                </c:pt>
                <c:pt idx="75">
                  <c:v>697.45001200000002</c:v>
                </c:pt>
                <c:pt idx="76">
                  <c:v>698.52002000000005</c:v>
                </c:pt>
                <c:pt idx="77">
                  <c:v>702.79998799999998</c:v>
                </c:pt>
                <c:pt idx="78">
                  <c:v>696.75</c:v>
                </c:pt>
                <c:pt idx="79">
                  <c:v>704.20001200000002</c:v>
                </c:pt>
                <c:pt idx="80">
                  <c:v>708.34997599999997</c:v>
                </c:pt>
                <c:pt idx="81">
                  <c:v>714.90997300000004</c:v>
                </c:pt>
                <c:pt idx="82">
                  <c:v>712.23999000000003</c:v>
                </c:pt>
                <c:pt idx="83">
                  <c:v>722.78997800000002</c:v>
                </c:pt>
                <c:pt idx="84">
                  <c:v>719.44000200000005</c:v>
                </c:pt>
                <c:pt idx="85">
                  <c:v>728.23999000000003</c:v>
                </c:pt>
                <c:pt idx="86">
                  <c:v>725.53997800000002</c:v>
                </c:pt>
                <c:pt idx="87">
                  <c:v>726.72997999999995</c:v>
                </c:pt>
                <c:pt idx="88">
                  <c:v>723.73999000000003</c:v>
                </c:pt>
                <c:pt idx="89">
                  <c:v>726.64001499999995</c:v>
                </c:pt>
                <c:pt idx="90">
                  <c:v>727.65002400000003</c:v>
                </c:pt>
                <c:pt idx="91">
                  <c:v>717.90997300000004</c:v>
                </c:pt>
                <c:pt idx="92">
                  <c:v>715.23999000000003</c:v>
                </c:pt>
                <c:pt idx="93">
                  <c:v>719.29998799999998</c:v>
                </c:pt>
                <c:pt idx="94">
                  <c:v>714.26000999999997</c:v>
                </c:pt>
                <c:pt idx="95">
                  <c:v>717.51000999999997</c:v>
                </c:pt>
                <c:pt idx="96">
                  <c:v>706.39001499999995</c:v>
                </c:pt>
                <c:pt idx="97">
                  <c:v>714.01000999999997</c:v>
                </c:pt>
                <c:pt idx="98">
                  <c:v>715.82000700000003</c:v>
                </c:pt>
                <c:pt idx="99">
                  <c:v>710.59997599999997</c:v>
                </c:pt>
                <c:pt idx="100">
                  <c:v>722.080017</c:v>
                </c:pt>
                <c:pt idx="101">
                  <c:v>698.96002199999998</c:v>
                </c:pt>
                <c:pt idx="102">
                  <c:v>691.35998500000005</c:v>
                </c:pt>
                <c:pt idx="103">
                  <c:v>707.95001200000002</c:v>
                </c:pt>
                <c:pt idx="104">
                  <c:v>715.59997599999997</c:v>
                </c:pt>
                <c:pt idx="105">
                  <c:v>715.61999500000002</c:v>
                </c:pt>
                <c:pt idx="106">
                  <c:v>725.67999299999997</c:v>
                </c:pt>
                <c:pt idx="107">
                  <c:v>728.09997599999997</c:v>
                </c:pt>
                <c:pt idx="108">
                  <c:v>737.60998500000005</c:v>
                </c:pt>
                <c:pt idx="109">
                  <c:v>736.57000700000003</c:v>
                </c:pt>
                <c:pt idx="110">
                  <c:v>745.80999799999995</c:v>
                </c:pt>
                <c:pt idx="111">
                  <c:v>753.78002900000001</c:v>
                </c:pt>
                <c:pt idx="112">
                  <c:v>748.21002199999998</c:v>
                </c:pt>
                <c:pt idx="113">
                  <c:v>742.63000499999998</c:v>
                </c:pt>
                <c:pt idx="114">
                  <c:v>741.20001200000002</c:v>
                </c:pt>
                <c:pt idx="115">
                  <c:v>735.44000200000005</c:v>
                </c:pt>
                <c:pt idx="116">
                  <c:v>736.07000700000003</c:v>
                </c:pt>
                <c:pt idx="117">
                  <c:v>739.95001200000002</c:v>
                </c:pt>
                <c:pt idx="118">
                  <c:v>745.71997099999999</c:v>
                </c:pt>
                <c:pt idx="119">
                  <c:v>744.42999299999997</c:v>
                </c:pt>
                <c:pt idx="120">
                  <c:v>744.85998500000005</c:v>
                </c:pt>
                <c:pt idx="121">
                  <c:v>739.60998500000005</c:v>
                </c:pt>
                <c:pt idx="122">
                  <c:v>735.59002699999996</c:v>
                </c:pt>
                <c:pt idx="123">
                  <c:v>736.669983</c:v>
                </c:pt>
                <c:pt idx="124">
                  <c:v>752.60998500000005</c:v>
                </c:pt>
                <c:pt idx="125">
                  <c:v>758.80999799999995</c:v>
                </c:pt>
                <c:pt idx="126">
                  <c:v>767.73999000000003</c:v>
                </c:pt>
                <c:pt idx="127">
                  <c:v>760.580017</c:v>
                </c:pt>
                <c:pt idx="128">
                  <c:v>754.64001499999995</c:v>
                </c:pt>
                <c:pt idx="129">
                  <c:v>760.77002000000005</c:v>
                </c:pt>
                <c:pt idx="130">
                  <c:v>765.97997999999995</c:v>
                </c:pt>
                <c:pt idx="131">
                  <c:v>766.55999799999995</c:v>
                </c:pt>
                <c:pt idx="132">
                  <c:v>768.30999799999995</c:v>
                </c:pt>
                <c:pt idx="133">
                  <c:v>768.55999799999995</c:v>
                </c:pt>
                <c:pt idx="134">
                  <c:v>771.23999000000003</c:v>
                </c:pt>
                <c:pt idx="135">
                  <c:v>772.55999799999995</c:v>
                </c:pt>
                <c:pt idx="136">
                  <c:v>768.48999000000003</c:v>
                </c:pt>
                <c:pt idx="137">
                  <c:v>764.03997800000002</c:v>
                </c:pt>
                <c:pt idx="138">
                  <c:v>764.63000499999998</c:v>
                </c:pt>
                <c:pt idx="139">
                  <c:v>764.46002199999998</c:v>
                </c:pt>
                <c:pt idx="140">
                  <c:v>757.30999799999995</c:v>
                </c:pt>
                <c:pt idx="141">
                  <c:v>759.47997999999995</c:v>
                </c:pt>
                <c:pt idx="142">
                  <c:v>762.45001200000002</c:v>
                </c:pt>
                <c:pt idx="143">
                  <c:v>757.25</c:v>
                </c:pt>
                <c:pt idx="144">
                  <c:v>759.21997099999999</c:v>
                </c:pt>
                <c:pt idx="145">
                  <c:v>769</c:v>
                </c:pt>
                <c:pt idx="146">
                  <c:v>771.28997800000002</c:v>
                </c:pt>
                <c:pt idx="147">
                  <c:v>767.580017</c:v>
                </c:pt>
                <c:pt idx="148">
                  <c:v>769.15997300000004</c:v>
                </c:pt>
                <c:pt idx="149">
                  <c:v>770.61999500000002</c:v>
                </c:pt>
                <c:pt idx="150">
                  <c:v>772.44000200000005</c:v>
                </c:pt>
                <c:pt idx="151">
                  <c:v>788.86999500000002</c:v>
                </c:pt>
                <c:pt idx="152">
                  <c:v>784.47997999999995</c:v>
                </c:pt>
                <c:pt idx="153">
                  <c:v>784.05999799999995</c:v>
                </c:pt>
                <c:pt idx="154">
                  <c:v>760.14001499999995</c:v>
                </c:pt>
                <c:pt idx="155">
                  <c:v>771.48999000000003</c:v>
                </c:pt>
                <c:pt idx="156">
                  <c:v>761.01000999999997</c:v>
                </c:pt>
                <c:pt idx="157">
                  <c:v>761.09002699999996</c:v>
                </c:pt>
                <c:pt idx="158">
                  <c:v>769.69000200000005</c:v>
                </c:pt>
                <c:pt idx="159">
                  <c:v>778.52002000000005</c:v>
                </c:pt>
                <c:pt idx="160">
                  <c:v>775.09997599999997</c:v>
                </c:pt>
                <c:pt idx="161">
                  <c:v>780.21997099999999</c:v>
                </c:pt>
                <c:pt idx="162">
                  <c:v>789.73999000000003</c:v>
                </c:pt>
                <c:pt idx="163">
                  <c:v>804.70001200000002</c:v>
                </c:pt>
                <c:pt idx="164">
                  <c:v>805.75</c:v>
                </c:pt>
                <c:pt idx="165">
                  <c:v>799.15997300000004</c:v>
                </c:pt>
                <c:pt idx="166">
                  <c:v>816.10998500000005</c:v>
                </c:pt>
                <c:pt idx="167">
                  <c:v>828.71997099999999</c:v>
                </c:pt>
                <c:pt idx="168">
                  <c:v>829.04998799999998</c:v>
                </c:pt>
                <c:pt idx="169">
                  <c:v>837.30999799999995</c:v>
                </c:pt>
                <c:pt idx="170">
                  <c:v>836.73999000000003</c:v>
                </c:pt>
                <c:pt idx="171">
                  <c:v>834.03002900000001</c:v>
                </c:pt>
                <c:pt idx="172">
                  <c:v>844.35998500000005</c:v>
                </c:pt>
                <c:pt idx="173">
                  <c:v>841.65997300000004</c:v>
                </c:pt>
                <c:pt idx="174">
                  <c:v>839.42999299999997</c:v>
                </c:pt>
                <c:pt idx="175">
                  <c:v>841.71002199999998</c:v>
                </c:pt>
                <c:pt idx="176">
                  <c:v>831</c:v>
                </c:pt>
                <c:pt idx="177">
                  <c:v>834.09002699999996</c:v>
                </c:pt>
                <c:pt idx="178">
                  <c:v>829.28002900000001</c:v>
                </c:pt>
                <c:pt idx="179">
                  <c:v>822.96002199999998</c:v>
                </c:pt>
                <c:pt idx="180">
                  <c:v>812.95001200000002</c:v>
                </c:pt>
                <c:pt idx="181">
                  <c:v>817.65002400000003</c:v>
                </c:pt>
                <c:pt idx="182">
                  <c:v>817.69000200000005</c:v>
                </c:pt>
                <c:pt idx="183">
                  <c:v>810.32000700000003</c:v>
                </c:pt>
                <c:pt idx="184">
                  <c:v>818.98999000000003</c:v>
                </c:pt>
                <c:pt idx="185">
                  <c:v>838.09002699999996</c:v>
                </c:pt>
                <c:pt idx="186">
                  <c:v>835.17999299999997</c:v>
                </c:pt>
                <c:pt idx="187">
                  <c:v>822.59002699999996</c:v>
                </c:pt>
                <c:pt idx="188">
                  <c:v>818.35998500000005</c:v>
                </c:pt>
                <c:pt idx="189">
                  <c:v>776.32000700000003</c:v>
                </c:pt>
                <c:pt idx="190">
                  <c:v>789.82000700000003</c:v>
                </c:pt>
                <c:pt idx="191">
                  <c:v>785.40997300000004</c:v>
                </c:pt>
                <c:pt idx="192">
                  <c:v>765.55999799999995</c:v>
                </c:pt>
                <c:pt idx="193">
                  <c:v>767.03002900000001</c:v>
                </c:pt>
                <c:pt idx="194">
                  <c:v>755.04998799999998</c:v>
                </c:pt>
                <c:pt idx="195">
                  <c:v>784.92999299999997</c:v>
                </c:pt>
                <c:pt idx="196">
                  <c:v>787.75</c:v>
                </c:pt>
                <c:pt idx="197">
                  <c:v>771.88000499999998</c:v>
                </c:pt>
                <c:pt idx="198">
                  <c:v>742.38000499999998</c:v>
                </c:pt>
                <c:pt idx="199">
                  <c:v>739.01000999999997</c:v>
                </c:pt>
                <c:pt idx="200">
                  <c:v>719.07000700000003</c:v>
                </c:pt>
                <c:pt idx="201">
                  <c:v>743.23999000000003</c:v>
                </c:pt>
                <c:pt idx="202">
                  <c:v>746.48999000000003</c:v>
                </c:pt>
                <c:pt idx="203">
                  <c:v>756.40002400000003</c:v>
                </c:pt>
                <c:pt idx="204">
                  <c:v>760.15997300000004</c:v>
                </c:pt>
                <c:pt idx="205">
                  <c:v>780</c:v>
                </c:pt>
                <c:pt idx="206">
                  <c:v>785.330017</c:v>
                </c:pt>
                <c:pt idx="207">
                  <c:v>780.11999500000002</c:v>
                </c:pt>
                <c:pt idx="208">
                  <c:v>780.36999500000002</c:v>
                </c:pt>
                <c:pt idx="209">
                  <c:v>766.77002000000005</c:v>
                </c:pt>
                <c:pt idx="210">
                  <c:v>762.52002000000005</c:v>
                </c:pt>
                <c:pt idx="211">
                  <c:v>750.57000700000003</c:v>
                </c:pt>
                <c:pt idx="212">
                  <c:v>743.65002400000003</c:v>
                </c:pt>
                <c:pt idx="213">
                  <c:v>740.34002699999996</c:v>
                </c:pt>
                <c:pt idx="214">
                  <c:v>759.35998500000005</c:v>
                </c:pt>
                <c:pt idx="215">
                  <c:v>764.71997099999999</c:v>
                </c:pt>
                <c:pt idx="216">
                  <c:v>770.419983</c:v>
                </c:pt>
                <c:pt idx="217">
                  <c:v>767.330017</c:v>
                </c:pt>
                <c:pt idx="218">
                  <c:v>768.65997300000004</c:v>
                </c:pt>
                <c:pt idx="219">
                  <c:v>760.11999500000002</c:v>
                </c:pt>
                <c:pt idx="220">
                  <c:v>774.34002699999996</c:v>
                </c:pt>
                <c:pt idx="221">
                  <c:v>768.82000700000003</c:v>
                </c:pt>
                <c:pt idx="222">
                  <c:v>761</c:v>
                </c:pt>
                <c:pt idx="223">
                  <c:v>757.77002000000005</c:v>
                </c:pt>
                <c:pt idx="224">
                  <c:v>766</c:v>
                </c:pt>
                <c:pt idx="225">
                  <c:v>771.21997099999999</c:v>
                </c:pt>
                <c:pt idx="226">
                  <c:v>770.59997599999997</c:v>
                </c:pt>
                <c:pt idx="227">
                  <c:v>766.34002699999996</c:v>
                </c:pt>
                <c:pt idx="228">
                  <c:v>760.59002699999996</c:v>
                </c:pt>
                <c:pt idx="229">
                  <c:v>771.40002400000003</c:v>
                </c:pt>
                <c:pt idx="230">
                  <c:v>772.13000499999998</c:v>
                </c:pt>
                <c:pt idx="231">
                  <c:v>765.15002400000003</c:v>
                </c:pt>
                <c:pt idx="232">
                  <c:v>749.86999500000002</c:v>
                </c:pt>
                <c:pt idx="233">
                  <c:v>753.669983</c:v>
                </c:pt>
                <c:pt idx="234">
                  <c:v>757.17999299999997</c:v>
                </c:pt>
                <c:pt idx="235">
                  <c:v>780.45001200000002</c:v>
                </c:pt>
                <c:pt idx="236">
                  <c:v>795.98999000000003</c:v>
                </c:pt>
                <c:pt idx="237">
                  <c:v>796.919983</c:v>
                </c:pt>
                <c:pt idx="238">
                  <c:v>795.90002400000003</c:v>
                </c:pt>
                <c:pt idx="239">
                  <c:v>799.02002000000005</c:v>
                </c:pt>
                <c:pt idx="240">
                  <c:v>813.64001499999995</c:v>
                </c:pt>
                <c:pt idx="241">
                  <c:v>817.14001499999995</c:v>
                </c:pt>
                <c:pt idx="242">
                  <c:v>809.71997099999999</c:v>
                </c:pt>
                <c:pt idx="243">
                  <c:v>807.47997999999995</c:v>
                </c:pt>
                <c:pt idx="244">
                  <c:v>809.03997800000002</c:v>
                </c:pt>
                <c:pt idx="245">
                  <c:v>808.330017</c:v>
                </c:pt>
                <c:pt idx="246">
                  <c:v>817.88000499999998</c:v>
                </c:pt>
                <c:pt idx="247">
                  <c:v>822.44000200000005</c:v>
                </c:pt>
                <c:pt idx="248">
                  <c:v>836.52002000000005</c:v>
                </c:pt>
                <c:pt idx="249">
                  <c:v>839.15002400000003</c:v>
                </c:pt>
                <c:pt idx="250">
                  <c:v>835.77002000000005</c:v>
                </c:pt>
                <c:pt idx="251">
                  <c:v>830.38000499999998</c:v>
                </c:pt>
                <c:pt idx="252">
                  <c:v>823.47997999999995</c:v>
                </c:pt>
                <c:pt idx="253">
                  <c:v>832.34997599999997</c:v>
                </c:pt>
                <c:pt idx="254">
                  <c:v>839.95001200000002</c:v>
                </c:pt>
                <c:pt idx="255">
                  <c:v>810.20001200000002</c:v>
                </c:pt>
                <c:pt idx="256">
                  <c:v>807.64001499999995</c:v>
                </c:pt>
                <c:pt idx="257">
                  <c:v>812.5</c:v>
                </c:pt>
                <c:pt idx="258">
                  <c:v>819.71002199999998</c:v>
                </c:pt>
                <c:pt idx="259">
                  <c:v>821.35998500000005</c:v>
                </c:pt>
                <c:pt idx="260">
                  <c:v>827.46002199999998</c:v>
                </c:pt>
                <c:pt idx="261">
                  <c:v>836.53002900000001</c:v>
                </c:pt>
                <c:pt idx="262">
                  <c:v>836.39001499999995</c:v>
                </c:pt>
                <c:pt idx="263">
                  <c:v>842.70001200000002</c:v>
                </c:pt>
                <c:pt idx="264">
                  <c:v>844.14001499999995</c:v>
                </c:pt>
                <c:pt idx="265">
                  <c:v>845.07000700000003</c:v>
                </c:pt>
                <c:pt idx="266">
                  <c:v>856.44000200000005</c:v>
                </c:pt>
                <c:pt idx="267">
                  <c:v>855.60998500000005</c:v>
                </c:pt>
                <c:pt idx="268">
                  <c:v>852.19000200000005</c:v>
                </c:pt>
                <c:pt idx="269">
                  <c:v>845.23999000000003</c:v>
                </c:pt>
                <c:pt idx="270">
                  <c:v>848.64001499999995</c:v>
                </c:pt>
                <c:pt idx="271">
                  <c:v>845.03997800000002</c:v>
                </c:pt>
                <c:pt idx="272">
                  <c:v>853.080017</c:v>
                </c:pt>
                <c:pt idx="273">
                  <c:v>848.90997300000004</c:v>
                </c:pt>
                <c:pt idx="274">
                  <c:v>849.88000499999998</c:v>
                </c:pt>
                <c:pt idx="275">
                  <c:v>846.60998500000005</c:v>
                </c:pt>
                <c:pt idx="276">
                  <c:v>846.02002000000005</c:v>
                </c:pt>
                <c:pt idx="277">
                  <c:v>850.5</c:v>
                </c:pt>
                <c:pt idx="278">
                  <c:v>853</c:v>
                </c:pt>
                <c:pt idx="279">
                  <c:v>852.46002199999998</c:v>
                </c:pt>
                <c:pt idx="280">
                  <c:v>854.59002699999996</c:v>
                </c:pt>
                <c:pt idx="281">
                  <c:v>852.53002900000001</c:v>
                </c:pt>
                <c:pt idx="282">
                  <c:v>852.96997099999999</c:v>
                </c:pt>
                <c:pt idx="283">
                  <c:v>853.419983</c:v>
                </c:pt>
                <c:pt idx="284">
                  <c:v>852.30999799999995</c:v>
                </c:pt>
                <c:pt idx="285">
                  <c:v>856.96997099999999</c:v>
                </c:pt>
                <c:pt idx="286">
                  <c:v>843.20001200000002</c:v>
                </c:pt>
                <c:pt idx="287">
                  <c:v>848.05999799999995</c:v>
                </c:pt>
                <c:pt idx="288">
                  <c:v>847.38000499999998</c:v>
                </c:pt>
                <c:pt idx="289">
                  <c:v>845.60998500000005</c:v>
                </c:pt>
                <c:pt idx="290">
                  <c:v>846.82000700000003</c:v>
                </c:pt>
                <c:pt idx="291">
                  <c:v>856</c:v>
                </c:pt>
                <c:pt idx="292">
                  <c:v>874.32000700000003</c:v>
                </c:pt>
                <c:pt idx="293">
                  <c:v>876.34002699999996</c:v>
                </c:pt>
                <c:pt idx="294">
                  <c:v>886.53997800000002</c:v>
                </c:pt>
                <c:pt idx="295">
                  <c:v>891.51000999999997</c:v>
                </c:pt>
                <c:pt idx="296">
                  <c:v>906.830017</c:v>
                </c:pt>
                <c:pt idx="297">
                  <c:v>909.28002900000001</c:v>
                </c:pt>
                <c:pt idx="298">
                  <c:v>898.28002900000001</c:v>
                </c:pt>
                <c:pt idx="299">
                  <c:v>894.88000499999998</c:v>
                </c:pt>
                <c:pt idx="300">
                  <c:v>907.03997800000002</c:v>
                </c:pt>
                <c:pt idx="301">
                  <c:v>902.35998500000005</c:v>
                </c:pt>
                <c:pt idx="302">
                  <c:v>896.22997999999995</c:v>
                </c:pt>
                <c:pt idx="303">
                  <c:v>884.669983</c:v>
                </c:pt>
                <c:pt idx="304">
                  <c:v>901.98999000000003</c:v>
                </c:pt>
                <c:pt idx="305">
                  <c:v>903.78002900000001</c:v>
                </c:pt>
                <c:pt idx="306">
                  <c:v>899.20001200000002</c:v>
                </c:pt>
                <c:pt idx="307">
                  <c:v>902.05999799999995</c:v>
                </c:pt>
                <c:pt idx="308">
                  <c:v>898.53002900000001</c:v>
                </c:pt>
                <c:pt idx="309">
                  <c:v>907.40997300000004</c:v>
                </c:pt>
                <c:pt idx="310">
                  <c:v>907.61999500000002</c:v>
                </c:pt>
                <c:pt idx="311">
                  <c:v>909.28997800000002</c:v>
                </c:pt>
                <c:pt idx="312">
                  <c:v>918.38000499999998</c:v>
                </c:pt>
                <c:pt idx="313">
                  <c:v>924.98999000000003</c:v>
                </c:pt>
                <c:pt idx="314">
                  <c:v>948.22997999999995</c:v>
                </c:pt>
                <c:pt idx="315">
                  <c:v>946.94000200000005</c:v>
                </c:pt>
                <c:pt idx="316">
                  <c:v>941.03002900000001</c:v>
                </c:pt>
                <c:pt idx="317">
                  <c:v>937.53002900000001</c:v>
                </c:pt>
                <c:pt idx="318">
                  <c:v>934.15002400000003</c:v>
                </c:pt>
                <c:pt idx="319">
                  <c:v>949.03997800000002</c:v>
                </c:pt>
                <c:pt idx="320">
                  <c:v>952.82000700000003</c:v>
                </c:pt>
                <c:pt idx="321">
                  <c:v>948.95001200000002</c:v>
                </c:pt>
                <c:pt idx="322">
                  <c:v>947.61999500000002</c:v>
                </c:pt>
                <c:pt idx="323">
                  <c:v>961.34997599999997</c:v>
                </c:pt>
                <c:pt idx="324">
                  <c:v>957.96997099999999</c:v>
                </c:pt>
                <c:pt idx="325">
                  <c:v>966.07000700000003</c:v>
                </c:pt>
                <c:pt idx="326">
                  <c:v>944.76000999999997</c:v>
                </c:pt>
                <c:pt idx="327">
                  <c:v>958.48999000000003</c:v>
                </c:pt>
                <c:pt idx="328">
                  <c:v>959.84002699999996</c:v>
                </c:pt>
                <c:pt idx="329">
                  <c:v>970.669983</c:v>
                </c:pt>
                <c:pt idx="330">
                  <c:v>971.53997800000002</c:v>
                </c:pt>
                <c:pt idx="331">
                  <c:v>980.34997599999997</c:v>
                </c:pt>
                <c:pt idx="332">
                  <c:v>993.38000499999998</c:v>
                </c:pt>
                <c:pt idx="333">
                  <c:v>995.78002900000001</c:v>
                </c:pt>
                <c:pt idx="334">
                  <c:v>996.70001200000002</c:v>
                </c:pt>
                <c:pt idx="335">
                  <c:v>994.61999500000002</c:v>
                </c:pt>
                <c:pt idx="336">
                  <c:v>995.95001200000002</c:v>
                </c:pt>
                <c:pt idx="337">
                  <c:v>1006.72998</c:v>
                </c:pt>
                <c:pt idx="338">
                  <c:v>1011.340027</c:v>
                </c:pt>
                <c:pt idx="339">
                  <c:v>1003</c:v>
                </c:pt>
                <c:pt idx="340">
                  <c:v>1010.070007</c:v>
                </c:pt>
                <c:pt idx="341">
                  <c:v>1010.27002</c:v>
                </c:pt>
                <c:pt idx="342">
                  <c:v>978.30999799999995</c:v>
                </c:pt>
                <c:pt idx="343">
                  <c:v>964.90997300000004</c:v>
                </c:pt>
                <c:pt idx="344">
                  <c:v>980.78997800000002</c:v>
                </c:pt>
                <c:pt idx="345">
                  <c:v>976.46997099999999</c:v>
                </c:pt>
                <c:pt idx="346">
                  <c:v>964.169983</c:v>
                </c:pt>
                <c:pt idx="347">
                  <c:v>987.71002199999998</c:v>
                </c:pt>
                <c:pt idx="348">
                  <c:v>995.169983</c:v>
                </c:pt>
                <c:pt idx="349">
                  <c:v>992.59002699999996</c:v>
                </c:pt>
                <c:pt idx="350">
                  <c:v>1002.22998</c:v>
                </c:pt>
                <c:pt idx="351">
                  <c:v>1001.299988</c:v>
                </c:pt>
                <c:pt idx="352">
                  <c:v>1003.73999</c:v>
                </c:pt>
                <c:pt idx="353">
                  <c:v>993.97997999999995</c:v>
                </c:pt>
                <c:pt idx="354">
                  <c:v>976.78002900000001</c:v>
                </c:pt>
                <c:pt idx="355">
                  <c:v>990.330017</c:v>
                </c:pt>
                <c:pt idx="356">
                  <c:v>975.92999299999997</c:v>
                </c:pt>
                <c:pt idx="357">
                  <c:v>968</c:v>
                </c:pt>
                <c:pt idx="358">
                  <c:v>953.65997300000004</c:v>
                </c:pt>
                <c:pt idx="359">
                  <c:v>971.40002400000003</c:v>
                </c:pt>
                <c:pt idx="360">
                  <c:v>965.14001499999995</c:v>
                </c:pt>
                <c:pt idx="361">
                  <c:v>978.76000999999997</c:v>
                </c:pt>
                <c:pt idx="362">
                  <c:v>996.46997099999999</c:v>
                </c:pt>
                <c:pt idx="363">
                  <c:v>994.13000499999998</c:v>
                </c:pt>
                <c:pt idx="364">
                  <c:v>1006.51001</c:v>
                </c:pt>
                <c:pt idx="365">
                  <c:v>1000.630005</c:v>
                </c:pt>
                <c:pt idx="366">
                  <c:v>1001.809998</c:v>
                </c:pt>
                <c:pt idx="367">
                  <c:v>1010.039978</c:v>
                </c:pt>
                <c:pt idx="368">
                  <c:v>1024.4499510000001</c:v>
                </c:pt>
                <c:pt idx="369">
                  <c:v>1026.869995</c:v>
                </c:pt>
                <c:pt idx="370">
                  <c:v>1028.6999510000001</c:v>
                </c:pt>
                <c:pt idx="371">
                  <c:v>1025.670044</c:v>
                </c:pt>
                <c:pt idx="372">
                  <c:v>1038.9499510000001</c:v>
                </c:pt>
                <c:pt idx="373">
                  <c:v>1039.869995</c:v>
                </c:pt>
                <c:pt idx="374">
                  <c:v>1052.8000489999999</c:v>
                </c:pt>
                <c:pt idx="375">
                  <c:v>1046</c:v>
                </c:pt>
                <c:pt idx="376">
                  <c:v>1020.039978</c:v>
                </c:pt>
                <c:pt idx="377">
                  <c:v>987.78002900000001</c:v>
                </c:pt>
                <c:pt idx="378">
                  <c:v>996.19000200000005</c:v>
                </c:pt>
                <c:pt idx="379">
                  <c:v>995.89001499999995</c:v>
                </c:pt>
                <c:pt idx="380">
                  <c:v>986.919983</c:v>
                </c:pt>
                <c:pt idx="381">
                  <c:v>987.580017</c:v>
                </c:pt>
                <c:pt idx="382">
                  <c:v>992.27002000000005</c:v>
                </c:pt>
                <c:pt idx="383">
                  <c:v>989.84002699999996</c:v>
                </c:pt>
                <c:pt idx="384">
                  <c:v>982.01000999999997</c:v>
                </c:pt>
                <c:pt idx="385">
                  <c:v>956.919983</c:v>
                </c:pt>
                <c:pt idx="386">
                  <c:v>967.98999000000003</c:v>
                </c:pt>
                <c:pt idx="387">
                  <c:v>983.29998799999998</c:v>
                </c:pt>
                <c:pt idx="388">
                  <c:v>982.73999000000003</c:v>
                </c:pt>
                <c:pt idx="389">
                  <c:v>978.17999299999997</c:v>
                </c:pt>
                <c:pt idx="390">
                  <c:v>960.57000700000003</c:v>
                </c:pt>
                <c:pt idx="391">
                  <c:v>958.46997099999999</c:v>
                </c:pt>
                <c:pt idx="392">
                  <c:v>953.28997800000002</c:v>
                </c:pt>
                <c:pt idx="393">
                  <c:v>966.90002400000003</c:v>
                </c:pt>
                <c:pt idx="394">
                  <c:v>958</c:v>
                </c:pt>
                <c:pt idx="395">
                  <c:v>952.45001200000002</c:v>
                </c:pt>
                <c:pt idx="396">
                  <c:v>945.26000999999997</c:v>
                </c:pt>
                <c:pt idx="397">
                  <c:v>946.02002000000005</c:v>
                </c:pt>
                <c:pt idx="398">
                  <c:v>954.05999799999995</c:v>
                </c:pt>
                <c:pt idx="399">
                  <c:v>967.59002699999996</c:v>
                </c:pt>
                <c:pt idx="400">
                  <c:v>980.59997599999997</c:v>
                </c:pt>
                <c:pt idx="401">
                  <c:v>978.25</c:v>
                </c:pt>
                <c:pt idx="402">
                  <c:v>965.27002000000005</c:v>
                </c:pt>
                <c:pt idx="403">
                  <c:v>967.79998799999998</c:v>
                </c:pt>
                <c:pt idx="404">
                  <c:v>979.46997099999999</c:v>
                </c:pt>
                <c:pt idx="405">
                  <c:v>965.90002400000003</c:v>
                </c:pt>
                <c:pt idx="406">
                  <c:v>977.96002199999998</c:v>
                </c:pt>
                <c:pt idx="407">
                  <c:v>982.580017</c:v>
                </c:pt>
                <c:pt idx="408">
                  <c:v>999.59997599999997</c:v>
                </c:pt>
                <c:pt idx="409">
                  <c:v>992.21002199999998</c:v>
                </c:pt>
                <c:pt idx="410">
                  <c:v>986.78997800000002</c:v>
                </c:pt>
                <c:pt idx="411">
                  <c:v>974.19000200000005</c:v>
                </c:pt>
                <c:pt idx="412">
                  <c:v>969.85998500000005</c:v>
                </c:pt>
                <c:pt idx="413">
                  <c:v>973.21002199999998</c:v>
                </c:pt>
                <c:pt idx="414">
                  <c:v>964.65002400000003</c:v>
                </c:pt>
                <c:pt idx="415">
                  <c:v>955.09997599999997</c:v>
                </c:pt>
                <c:pt idx="416">
                  <c:v>939.78997800000002</c:v>
                </c:pt>
                <c:pt idx="417">
                  <c:v>938.59997599999997</c:v>
                </c:pt>
                <c:pt idx="418">
                  <c:v>950.86999500000002</c:v>
                </c:pt>
                <c:pt idx="419">
                  <c:v>956.40002400000003</c:v>
                </c:pt>
                <c:pt idx="420">
                  <c:v>961.34997599999997</c:v>
                </c:pt>
                <c:pt idx="421">
                  <c:v>959.19000200000005</c:v>
                </c:pt>
                <c:pt idx="422">
                  <c:v>957.09997599999997</c:v>
                </c:pt>
                <c:pt idx="423">
                  <c:v>965.45001200000002</c:v>
                </c:pt>
                <c:pt idx="424">
                  <c:v>980.84997599999997</c:v>
                </c:pt>
                <c:pt idx="425">
                  <c:v>989.580017</c:v>
                </c:pt>
                <c:pt idx="426">
                  <c:v>990.98999000000003</c:v>
                </c:pt>
                <c:pt idx="427">
                  <c:v>987.20001200000002</c:v>
                </c:pt>
                <c:pt idx="428">
                  <c:v>995</c:v>
                </c:pt>
                <c:pt idx="429">
                  <c:v>1000.929993</c:v>
                </c:pt>
                <c:pt idx="430">
                  <c:v>1002.940002</c:v>
                </c:pt>
                <c:pt idx="431">
                  <c:v>1006.340027</c:v>
                </c:pt>
                <c:pt idx="432">
                  <c:v>1009.130005</c:v>
                </c:pt>
                <c:pt idx="433">
                  <c:v>997</c:v>
                </c:pt>
                <c:pt idx="434">
                  <c:v>986.60998500000005</c:v>
                </c:pt>
                <c:pt idx="435">
                  <c:v>982.90997300000004</c:v>
                </c:pt>
                <c:pt idx="436">
                  <c:v>966.29998799999998</c:v>
                </c:pt>
                <c:pt idx="437">
                  <c:v>975.90002400000003</c:v>
                </c:pt>
                <c:pt idx="438">
                  <c:v>972.90997300000004</c:v>
                </c:pt>
                <c:pt idx="439">
                  <c:v>972.42999299999997</c:v>
                </c:pt>
                <c:pt idx="440">
                  <c:v>1100.9499510000001</c:v>
                </c:pt>
                <c:pt idx="441">
                  <c:v>1110.849976</c:v>
                </c:pt>
                <c:pt idx="442">
                  <c:v>1105.280029</c:v>
                </c:pt>
                <c:pt idx="443">
                  <c:v>1103.6800539999999</c:v>
                </c:pt>
                <c:pt idx="444">
                  <c:v>1094.219971</c:v>
                </c:pt>
                <c:pt idx="445">
                  <c:v>1111.599976</c:v>
                </c:pt>
                <c:pt idx="446">
                  <c:v>1120.660034</c:v>
                </c:pt>
                <c:pt idx="447">
                  <c:v>1123.170044</c:v>
                </c:pt>
                <c:pt idx="448">
                  <c:v>1132.880005</c:v>
                </c:pt>
                <c:pt idx="449">
                  <c:v>1129.130005</c:v>
                </c:pt>
                <c:pt idx="450">
                  <c:v>1125.349976</c:v>
                </c:pt>
                <c:pt idx="451">
                  <c:v>1129.170044</c:v>
                </c:pt>
                <c:pt idx="452">
                  <c:v>1136.839966</c:v>
                </c:pt>
                <c:pt idx="453">
                  <c:v>1126.6899410000001</c:v>
                </c:pt>
                <c:pt idx="454">
                  <c:v>1137.290039</c:v>
                </c:pt>
                <c:pt idx="455">
                  <c:v>1129.880005</c:v>
                </c:pt>
                <c:pt idx="456">
                  <c:v>1126.3100589999999</c:v>
                </c:pt>
                <c:pt idx="457">
                  <c:v>1139.48999</c:v>
                </c:pt>
                <c:pt idx="458">
                  <c:v>1156.160034</c:v>
                </c:pt>
                <c:pt idx="459">
                  <c:v>1186</c:v>
                </c:pt>
                <c:pt idx="460">
                  <c:v>1195.829956</c:v>
                </c:pt>
                <c:pt idx="461">
                  <c:v>1193.599976</c:v>
                </c:pt>
                <c:pt idx="462">
                  <c:v>1161.2700199999999</c:v>
                </c:pt>
                <c:pt idx="463">
                  <c:v>1176.75</c:v>
                </c:pt>
                <c:pt idx="464">
                  <c:v>1162.349976</c:v>
                </c:pt>
                <c:pt idx="465">
                  <c:v>1133.9499510000001</c:v>
                </c:pt>
                <c:pt idx="466">
                  <c:v>1141.5699460000001</c:v>
                </c:pt>
                <c:pt idx="467">
                  <c:v>1152.349976</c:v>
                </c:pt>
                <c:pt idx="468">
                  <c:v>1159.790039</c:v>
                </c:pt>
                <c:pt idx="469">
                  <c:v>1162</c:v>
                </c:pt>
                <c:pt idx="470">
                  <c:v>1168.920044</c:v>
                </c:pt>
                <c:pt idx="471">
                  <c:v>1165.079956</c:v>
                </c:pt>
                <c:pt idx="472">
                  <c:v>1164.130005</c:v>
                </c:pt>
                <c:pt idx="473">
                  <c:v>1174.26001</c:v>
                </c:pt>
                <c:pt idx="474">
                  <c:v>1179.1400149999999</c:v>
                </c:pt>
                <c:pt idx="475">
                  <c:v>1190.579956</c:v>
                </c:pt>
                <c:pt idx="476">
                  <c:v>1187.380005</c:v>
                </c:pt>
                <c:pt idx="477">
                  <c:v>1177.619995</c:v>
                </c:pt>
                <c:pt idx="478">
                  <c:v>1174.76001</c:v>
                </c:pt>
                <c:pt idx="479">
                  <c:v>1168.3599850000001</c:v>
                </c:pt>
                <c:pt idx="480">
                  <c:v>1176.76001</c:v>
                </c:pt>
                <c:pt idx="481">
                  <c:v>1182.26001</c:v>
                </c:pt>
                <c:pt idx="482">
                  <c:v>1186.099976</c:v>
                </c:pt>
                <c:pt idx="483">
                  <c:v>1169.469971</c:v>
                </c:pt>
                <c:pt idx="484">
                  <c:v>1189.01001</c:v>
                </c:pt>
                <c:pt idx="485">
                  <c:v>1204.1999510000001</c:v>
                </c:pt>
                <c:pt idx="486">
                  <c:v>1209.589966</c:v>
                </c:pt>
                <c:pt idx="487">
                  <c:v>1229.1400149999999</c:v>
                </c:pt>
                <c:pt idx="488">
                  <c:v>1246.869995</c:v>
                </c:pt>
                <c:pt idx="489">
                  <c:v>1252.6999510000001</c:v>
                </c:pt>
                <c:pt idx="490">
                  <c:v>1254.329956</c:v>
                </c:pt>
                <c:pt idx="491">
                  <c:v>1276.6800539999999</c:v>
                </c:pt>
                <c:pt idx="492">
                  <c:v>1305.1999510000001</c:v>
                </c:pt>
                <c:pt idx="493">
                  <c:v>1304.8599850000001</c:v>
                </c:pt>
                <c:pt idx="494">
                  <c:v>1295</c:v>
                </c:pt>
                <c:pt idx="495">
                  <c:v>1293.3199460000001</c:v>
                </c:pt>
                <c:pt idx="496">
                  <c:v>1294.579956</c:v>
                </c:pt>
                <c:pt idx="497">
                  <c:v>1327.3100589999999</c:v>
                </c:pt>
                <c:pt idx="498">
                  <c:v>1362.540039</c:v>
                </c:pt>
                <c:pt idx="499">
                  <c:v>1357.51001</c:v>
                </c:pt>
                <c:pt idx="500">
                  <c:v>1377.9499510000001</c:v>
                </c:pt>
                <c:pt idx="501">
                  <c:v>1402.0500489999999</c:v>
                </c:pt>
                <c:pt idx="502">
                  <c:v>1417.6800539999999</c:v>
                </c:pt>
                <c:pt idx="503">
                  <c:v>1437.8199460000001</c:v>
                </c:pt>
                <c:pt idx="504">
                  <c:v>1450.8900149999999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D1-478C-9701-5F3B6C3D4D0D}"/>
            </c:ext>
          </c:extLst>
        </c:ser>
        <c:ser>
          <c:idx val="2"/>
          <c:order val="2"/>
          <c:tx>
            <c:strRef>
              <c:f>'Inputs + Graphs'!$D$2</c:f>
              <c:strCache>
                <c:ptCount val="1"/>
                <c:pt idx="0">
                  <c:v>Stock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[1]Inputs!$A$3:$A$507</c:f>
              <c:numCache>
                <c:formatCode>General</c:formatCode>
                <c:ptCount val="505"/>
                <c:pt idx="0">
                  <c:v>42401</c:v>
                </c:pt>
                <c:pt idx="1">
                  <c:v>42402</c:v>
                </c:pt>
                <c:pt idx="2">
                  <c:v>42403</c:v>
                </c:pt>
                <c:pt idx="3">
                  <c:v>42404</c:v>
                </c:pt>
                <c:pt idx="4">
                  <c:v>42405</c:v>
                </c:pt>
                <c:pt idx="5">
                  <c:v>42408</c:v>
                </c:pt>
                <c:pt idx="6">
                  <c:v>42409</c:v>
                </c:pt>
                <c:pt idx="7">
                  <c:v>42410</c:v>
                </c:pt>
                <c:pt idx="8">
                  <c:v>42411</c:v>
                </c:pt>
                <c:pt idx="9">
                  <c:v>42412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42457</c:v>
                </c:pt>
                <c:pt idx="39">
                  <c:v>42458</c:v>
                </c:pt>
                <c:pt idx="40">
                  <c:v>42459</c:v>
                </c:pt>
                <c:pt idx="41">
                  <c:v>42460</c:v>
                </c:pt>
                <c:pt idx="42">
                  <c:v>42461</c:v>
                </c:pt>
                <c:pt idx="43">
                  <c:v>42464</c:v>
                </c:pt>
                <c:pt idx="44">
                  <c:v>42465</c:v>
                </c:pt>
                <c:pt idx="45">
                  <c:v>42466</c:v>
                </c:pt>
                <c:pt idx="46">
                  <c:v>42467</c:v>
                </c:pt>
                <c:pt idx="47">
                  <c:v>42468</c:v>
                </c:pt>
                <c:pt idx="48">
                  <c:v>42471</c:v>
                </c:pt>
                <c:pt idx="49">
                  <c:v>42472</c:v>
                </c:pt>
                <c:pt idx="50">
                  <c:v>42473</c:v>
                </c:pt>
                <c:pt idx="51">
                  <c:v>42474</c:v>
                </c:pt>
                <c:pt idx="52">
                  <c:v>42475</c:v>
                </c:pt>
                <c:pt idx="53">
                  <c:v>42478</c:v>
                </c:pt>
                <c:pt idx="54">
                  <c:v>42479</c:v>
                </c:pt>
                <c:pt idx="55">
                  <c:v>42480</c:v>
                </c:pt>
                <c:pt idx="56">
                  <c:v>42481</c:v>
                </c:pt>
                <c:pt idx="57">
                  <c:v>42482</c:v>
                </c:pt>
                <c:pt idx="58">
                  <c:v>42485</c:v>
                </c:pt>
                <c:pt idx="59">
                  <c:v>42486</c:v>
                </c:pt>
                <c:pt idx="60">
                  <c:v>42487</c:v>
                </c:pt>
                <c:pt idx="61">
                  <c:v>42488</c:v>
                </c:pt>
                <c:pt idx="62">
                  <c:v>42489</c:v>
                </c:pt>
                <c:pt idx="63">
                  <c:v>42492</c:v>
                </c:pt>
                <c:pt idx="64">
                  <c:v>42493</c:v>
                </c:pt>
                <c:pt idx="65">
                  <c:v>42494</c:v>
                </c:pt>
                <c:pt idx="66">
                  <c:v>42495</c:v>
                </c:pt>
                <c:pt idx="67">
                  <c:v>42496</c:v>
                </c:pt>
                <c:pt idx="68">
                  <c:v>42499</c:v>
                </c:pt>
                <c:pt idx="69">
                  <c:v>42500</c:v>
                </c:pt>
                <c:pt idx="70">
                  <c:v>42501</c:v>
                </c:pt>
                <c:pt idx="71">
                  <c:v>42502</c:v>
                </c:pt>
                <c:pt idx="72">
                  <c:v>42503</c:v>
                </c:pt>
                <c:pt idx="73">
                  <c:v>42506</c:v>
                </c:pt>
                <c:pt idx="74">
                  <c:v>42507</c:v>
                </c:pt>
                <c:pt idx="75">
                  <c:v>42508</c:v>
                </c:pt>
                <c:pt idx="76">
                  <c:v>42509</c:v>
                </c:pt>
                <c:pt idx="77">
                  <c:v>42510</c:v>
                </c:pt>
                <c:pt idx="78">
                  <c:v>42513</c:v>
                </c:pt>
                <c:pt idx="79">
                  <c:v>42514</c:v>
                </c:pt>
                <c:pt idx="80">
                  <c:v>42515</c:v>
                </c:pt>
                <c:pt idx="81">
                  <c:v>42516</c:v>
                </c:pt>
                <c:pt idx="82">
                  <c:v>42517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42556</c:v>
                </c:pt>
                <c:pt idx="108">
                  <c:v>42557</c:v>
                </c:pt>
                <c:pt idx="109">
                  <c:v>42558</c:v>
                </c:pt>
                <c:pt idx="110">
                  <c:v>42559</c:v>
                </c:pt>
                <c:pt idx="111">
                  <c:v>42562</c:v>
                </c:pt>
                <c:pt idx="112">
                  <c:v>42563</c:v>
                </c:pt>
                <c:pt idx="113">
                  <c:v>42564</c:v>
                </c:pt>
                <c:pt idx="114">
                  <c:v>42565</c:v>
                </c:pt>
                <c:pt idx="115">
                  <c:v>42566</c:v>
                </c:pt>
                <c:pt idx="116">
                  <c:v>42569</c:v>
                </c:pt>
                <c:pt idx="117">
                  <c:v>42570</c:v>
                </c:pt>
                <c:pt idx="118">
                  <c:v>42571</c:v>
                </c:pt>
                <c:pt idx="119">
                  <c:v>42572</c:v>
                </c:pt>
                <c:pt idx="120">
                  <c:v>42573</c:v>
                </c:pt>
                <c:pt idx="121">
                  <c:v>42576</c:v>
                </c:pt>
                <c:pt idx="122">
                  <c:v>42577</c:v>
                </c:pt>
                <c:pt idx="123">
                  <c:v>42578</c:v>
                </c:pt>
                <c:pt idx="124">
                  <c:v>42579</c:v>
                </c:pt>
                <c:pt idx="125">
                  <c:v>42580</c:v>
                </c:pt>
                <c:pt idx="126">
                  <c:v>42583</c:v>
                </c:pt>
                <c:pt idx="127">
                  <c:v>42584</c:v>
                </c:pt>
                <c:pt idx="128">
                  <c:v>42585</c:v>
                </c:pt>
                <c:pt idx="129">
                  <c:v>42586</c:v>
                </c:pt>
                <c:pt idx="130">
                  <c:v>42587</c:v>
                </c:pt>
                <c:pt idx="131">
                  <c:v>42590</c:v>
                </c:pt>
                <c:pt idx="132">
                  <c:v>42591</c:v>
                </c:pt>
                <c:pt idx="133">
                  <c:v>42592</c:v>
                </c:pt>
                <c:pt idx="134">
                  <c:v>42593</c:v>
                </c:pt>
                <c:pt idx="135">
                  <c:v>42594</c:v>
                </c:pt>
                <c:pt idx="136">
                  <c:v>42597</c:v>
                </c:pt>
                <c:pt idx="137">
                  <c:v>42598</c:v>
                </c:pt>
                <c:pt idx="138">
                  <c:v>42599</c:v>
                </c:pt>
                <c:pt idx="139">
                  <c:v>42600</c:v>
                </c:pt>
                <c:pt idx="140">
                  <c:v>42601</c:v>
                </c:pt>
                <c:pt idx="141">
                  <c:v>42604</c:v>
                </c:pt>
                <c:pt idx="142">
                  <c:v>42605</c:v>
                </c:pt>
                <c:pt idx="143">
                  <c:v>42606</c:v>
                </c:pt>
                <c:pt idx="144">
                  <c:v>42607</c:v>
                </c:pt>
                <c:pt idx="145">
                  <c:v>42608</c:v>
                </c:pt>
                <c:pt idx="146">
                  <c:v>42611</c:v>
                </c:pt>
                <c:pt idx="147">
                  <c:v>42612</c:v>
                </c:pt>
                <c:pt idx="148">
                  <c:v>42613</c:v>
                </c:pt>
                <c:pt idx="149">
                  <c:v>42614</c:v>
                </c:pt>
                <c:pt idx="150">
                  <c:v>42615</c:v>
                </c:pt>
                <c:pt idx="151">
                  <c:v>42619</c:v>
                </c:pt>
                <c:pt idx="152">
                  <c:v>42620</c:v>
                </c:pt>
                <c:pt idx="153">
                  <c:v>42621</c:v>
                </c:pt>
                <c:pt idx="154">
                  <c:v>42622</c:v>
                </c:pt>
                <c:pt idx="155">
                  <c:v>42625</c:v>
                </c:pt>
                <c:pt idx="156">
                  <c:v>42626</c:v>
                </c:pt>
                <c:pt idx="157">
                  <c:v>42627</c:v>
                </c:pt>
                <c:pt idx="158">
                  <c:v>42628</c:v>
                </c:pt>
                <c:pt idx="159">
                  <c:v>42629</c:v>
                </c:pt>
                <c:pt idx="160">
                  <c:v>42632</c:v>
                </c:pt>
                <c:pt idx="161">
                  <c:v>42633</c:v>
                </c:pt>
                <c:pt idx="162">
                  <c:v>42634</c:v>
                </c:pt>
                <c:pt idx="163">
                  <c:v>42635</c:v>
                </c:pt>
                <c:pt idx="164">
                  <c:v>42636</c:v>
                </c:pt>
                <c:pt idx="165">
                  <c:v>42639</c:v>
                </c:pt>
                <c:pt idx="166">
                  <c:v>42640</c:v>
                </c:pt>
                <c:pt idx="167">
                  <c:v>42641</c:v>
                </c:pt>
                <c:pt idx="168">
                  <c:v>42642</c:v>
                </c:pt>
                <c:pt idx="169">
                  <c:v>42643</c:v>
                </c:pt>
                <c:pt idx="170">
                  <c:v>42646</c:v>
                </c:pt>
                <c:pt idx="171">
                  <c:v>42647</c:v>
                </c:pt>
                <c:pt idx="172">
                  <c:v>42648</c:v>
                </c:pt>
                <c:pt idx="173">
                  <c:v>42649</c:v>
                </c:pt>
                <c:pt idx="174">
                  <c:v>42650</c:v>
                </c:pt>
                <c:pt idx="175">
                  <c:v>42653</c:v>
                </c:pt>
                <c:pt idx="176">
                  <c:v>42654</c:v>
                </c:pt>
                <c:pt idx="177">
                  <c:v>42655</c:v>
                </c:pt>
                <c:pt idx="178">
                  <c:v>42656</c:v>
                </c:pt>
                <c:pt idx="179">
                  <c:v>42657</c:v>
                </c:pt>
                <c:pt idx="180">
                  <c:v>42660</c:v>
                </c:pt>
                <c:pt idx="181">
                  <c:v>42661</c:v>
                </c:pt>
                <c:pt idx="182">
                  <c:v>42662</c:v>
                </c:pt>
                <c:pt idx="183">
                  <c:v>42663</c:v>
                </c:pt>
                <c:pt idx="184">
                  <c:v>42664</c:v>
                </c:pt>
                <c:pt idx="185">
                  <c:v>42667</c:v>
                </c:pt>
                <c:pt idx="186">
                  <c:v>42668</c:v>
                </c:pt>
                <c:pt idx="187">
                  <c:v>42669</c:v>
                </c:pt>
                <c:pt idx="188">
                  <c:v>42670</c:v>
                </c:pt>
                <c:pt idx="189">
                  <c:v>42671</c:v>
                </c:pt>
                <c:pt idx="190">
                  <c:v>42674</c:v>
                </c:pt>
                <c:pt idx="191">
                  <c:v>42675</c:v>
                </c:pt>
                <c:pt idx="192">
                  <c:v>42676</c:v>
                </c:pt>
                <c:pt idx="193">
                  <c:v>42677</c:v>
                </c:pt>
                <c:pt idx="194">
                  <c:v>42678</c:v>
                </c:pt>
                <c:pt idx="195">
                  <c:v>42681</c:v>
                </c:pt>
                <c:pt idx="196">
                  <c:v>42682</c:v>
                </c:pt>
                <c:pt idx="197">
                  <c:v>42683</c:v>
                </c:pt>
                <c:pt idx="198">
                  <c:v>42684</c:v>
                </c:pt>
                <c:pt idx="199">
                  <c:v>42685</c:v>
                </c:pt>
                <c:pt idx="200">
                  <c:v>42688</c:v>
                </c:pt>
                <c:pt idx="201">
                  <c:v>42689</c:v>
                </c:pt>
                <c:pt idx="202">
                  <c:v>42690</c:v>
                </c:pt>
                <c:pt idx="203">
                  <c:v>42691</c:v>
                </c:pt>
                <c:pt idx="204">
                  <c:v>42692</c:v>
                </c:pt>
                <c:pt idx="205">
                  <c:v>42695</c:v>
                </c:pt>
                <c:pt idx="206">
                  <c:v>42696</c:v>
                </c:pt>
                <c:pt idx="207">
                  <c:v>42697</c:v>
                </c:pt>
                <c:pt idx="208">
                  <c:v>42699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42709</c:v>
                </c:pt>
                <c:pt idx="215">
                  <c:v>42710</c:v>
                </c:pt>
                <c:pt idx="216">
                  <c:v>42711</c:v>
                </c:pt>
                <c:pt idx="217">
                  <c:v>42712</c:v>
                </c:pt>
                <c:pt idx="218">
                  <c:v>42713</c:v>
                </c:pt>
                <c:pt idx="219">
                  <c:v>42716</c:v>
                </c:pt>
                <c:pt idx="220">
                  <c:v>42717</c:v>
                </c:pt>
                <c:pt idx="221">
                  <c:v>42718</c:v>
                </c:pt>
                <c:pt idx="222">
                  <c:v>42719</c:v>
                </c:pt>
                <c:pt idx="223">
                  <c:v>42720</c:v>
                </c:pt>
                <c:pt idx="224">
                  <c:v>42723</c:v>
                </c:pt>
                <c:pt idx="225">
                  <c:v>42724</c:v>
                </c:pt>
                <c:pt idx="226">
                  <c:v>42725</c:v>
                </c:pt>
                <c:pt idx="227">
                  <c:v>42726</c:v>
                </c:pt>
                <c:pt idx="228">
                  <c:v>42727</c:v>
                </c:pt>
                <c:pt idx="229">
                  <c:v>42731</c:v>
                </c:pt>
                <c:pt idx="230">
                  <c:v>42732</c:v>
                </c:pt>
                <c:pt idx="231">
                  <c:v>42733</c:v>
                </c:pt>
                <c:pt idx="232">
                  <c:v>42734</c:v>
                </c:pt>
                <c:pt idx="233">
                  <c:v>42738</c:v>
                </c:pt>
                <c:pt idx="234">
                  <c:v>42739</c:v>
                </c:pt>
                <c:pt idx="235">
                  <c:v>42740</c:v>
                </c:pt>
                <c:pt idx="236">
                  <c:v>42741</c:v>
                </c:pt>
                <c:pt idx="237">
                  <c:v>42744</c:v>
                </c:pt>
                <c:pt idx="238">
                  <c:v>42745</c:v>
                </c:pt>
                <c:pt idx="239">
                  <c:v>42746</c:v>
                </c:pt>
                <c:pt idx="240">
                  <c:v>42747</c:v>
                </c:pt>
                <c:pt idx="241">
                  <c:v>42748</c:v>
                </c:pt>
                <c:pt idx="242">
                  <c:v>42752</c:v>
                </c:pt>
                <c:pt idx="243">
                  <c:v>42753</c:v>
                </c:pt>
                <c:pt idx="244">
                  <c:v>42754</c:v>
                </c:pt>
                <c:pt idx="245">
                  <c:v>42755</c:v>
                </c:pt>
                <c:pt idx="246">
                  <c:v>42758</c:v>
                </c:pt>
                <c:pt idx="247">
                  <c:v>42759</c:v>
                </c:pt>
                <c:pt idx="248">
                  <c:v>42760</c:v>
                </c:pt>
                <c:pt idx="249">
                  <c:v>42761</c:v>
                </c:pt>
                <c:pt idx="250">
                  <c:v>42762</c:v>
                </c:pt>
                <c:pt idx="251">
                  <c:v>42765</c:v>
                </c:pt>
                <c:pt idx="252">
                  <c:v>42766</c:v>
                </c:pt>
                <c:pt idx="253">
                  <c:v>42767</c:v>
                </c:pt>
                <c:pt idx="254">
                  <c:v>42768</c:v>
                </c:pt>
                <c:pt idx="255">
                  <c:v>42769</c:v>
                </c:pt>
                <c:pt idx="256">
                  <c:v>42772</c:v>
                </c:pt>
                <c:pt idx="257">
                  <c:v>42773</c:v>
                </c:pt>
                <c:pt idx="258">
                  <c:v>42774</c:v>
                </c:pt>
                <c:pt idx="259">
                  <c:v>42775</c:v>
                </c:pt>
                <c:pt idx="260">
                  <c:v>42776</c:v>
                </c:pt>
                <c:pt idx="261">
                  <c:v>42779</c:v>
                </c:pt>
                <c:pt idx="262">
                  <c:v>42780</c:v>
                </c:pt>
                <c:pt idx="263">
                  <c:v>42781</c:v>
                </c:pt>
                <c:pt idx="264">
                  <c:v>42782</c:v>
                </c:pt>
                <c:pt idx="265">
                  <c:v>42783</c:v>
                </c:pt>
                <c:pt idx="266">
                  <c:v>42787</c:v>
                </c:pt>
                <c:pt idx="267">
                  <c:v>42788</c:v>
                </c:pt>
                <c:pt idx="268">
                  <c:v>42789</c:v>
                </c:pt>
                <c:pt idx="269">
                  <c:v>42790</c:v>
                </c:pt>
                <c:pt idx="270">
                  <c:v>42793</c:v>
                </c:pt>
                <c:pt idx="271">
                  <c:v>42794</c:v>
                </c:pt>
                <c:pt idx="272">
                  <c:v>42795</c:v>
                </c:pt>
                <c:pt idx="273">
                  <c:v>42796</c:v>
                </c:pt>
                <c:pt idx="274">
                  <c:v>42797</c:v>
                </c:pt>
                <c:pt idx="275">
                  <c:v>42800</c:v>
                </c:pt>
                <c:pt idx="276">
                  <c:v>42801</c:v>
                </c:pt>
                <c:pt idx="277">
                  <c:v>42802</c:v>
                </c:pt>
                <c:pt idx="278">
                  <c:v>42803</c:v>
                </c:pt>
                <c:pt idx="279">
                  <c:v>42804</c:v>
                </c:pt>
                <c:pt idx="280">
                  <c:v>42807</c:v>
                </c:pt>
                <c:pt idx="281">
                  <c:v>42808</c:v>
                </c:pt>
                <c:pt idx="282">
                  <c:v>42809</c:v>
                </c:pt>
                <c:pt idx="283">
                  <c:v>42810</c:v>
                </c:pt>
                <c:pt idx="284">
                  <c:v>42811</c:v>
                </c:pt>
                <c:pt idx="285">
                  <c:v>42814</c:v>
                </c:pt>
                <c:pt idx="286">
                  <c:v>42815</c:v>
                </c:pt>
                <c:pt idx="287">
                  <c:v>42816</c:v>
                </c:pt>
                <c:pt idx="288">
                  <c:v>42817</c:v>
                </c:pt>
                <c:pt idx="289">
                  <c:v>42818</c:v>
                </c:pt>
                <c:pt idx="290">
                  <c:v>42821</c:v>
                </c:pt>
                <c:pt idx="291">
                  <c:v>42822</c:v>
                </c:pt>
                <c:pt idx="292">
                  <c:v>42823</c:v>
                </c:pt>
                <c:pt idx="293">
                  <c:v>42824</c:v>
                </c:pt>
                <c:pt idx="294">
                  <c:v>42825</c:v>
                </c:pt>
                <c:pt idx="295">
                  <c:v>42828</c:v>
                </c:pt>
                <c:pt idx="296">
                  <c:v>42829</c:v>
                </c:pt>
                <c:pt idx="297">
                  <c:v>42830</c:v>
                </c:pt>
                <c:pt idx="298">
                  <c:v>42831</c:v>
                </c:pt>
                <c:pt idx="299">
                  <c:v>42832</c:v>
                </c:pt>
                <c:pt idx="300">
                  <c:v>42835</c:v>
                </c:pt>
                <c:pt idx="301">
                  <c:v>42836</c:v>
                </c:pt>
                <c:pt idx="302">
                  <c:v>42837</c:v>
                </c:pt>
                <c:pt idx="303">
                  <c:v>42838</c:v>
                </c:pt>
                <c:pt idx="304">
                  <c:v>42842</c:v>
                </c:pt>
                <c:pt idx="305">
                  <c:v>42843</c:v>
                </c:pt>
                <c:pt idx="306">
                  <c:v>42844</c:v>
                </c:pt>
                <c:pt idx="307">
                  <c:v>42845</c:v>
                </c:pt>
                <c:pt idx="308">
                  <c:v>42846</c:v>
                </c:pt>
                <c:pt idx="309">
                  <c:v>42849</c:v>
                </c:pt>
                <c:pt idx="310">
                  <c:v>42850</c:v>
                </c:pt>
                <c:pt idx="311">
                  <c:v>42851</c:v>
                </c:pt>
                <c:pt idx="312">
                  <c:v>42852</c:v>
                </c:pt>
                <c:pt idx="313">
                  <c:v>42853</c:v>
                </c:pt>
                <c:pt idx="314">
                  <c:v>42856</c:v>
                </c:pt>
                <c:pt idx="315">
                  <c:v>42857</c:v>
                </c:pt>
                <c:pt idx="316">
                  <c:v>42858</c:v>
                </c:pt>
                <c:pt idx="317">
                  <c:v>42859</c:v>
                </c:pt>
                <c:pt idx="318">
                  <c:v>42860</c:v>
                </c:pt>
                <c:pt idx="319">
                  <c:v>42863</c:v>
                </c:pt>
                <c:pt idx="320">
                  <c:v>42864</c:v>
                </c:pt>
                <c:pt idx="321">
                  <c:v>42865</c:v>
                </c:pt>
                <c:pt idx="322">
                  <c:v>42866</c:v>
                </c:pt>
                <c:pt idx="323">
                  <c:v>42867</c:v>
                </c:pt>
                <c:pt idx="324">
                  <c:v>42870</c:v>
                </c:pt>
                <c:pt idx="325">
                  <c:v>42871</c:v>
                </c:pt>
                <c:pt idx="326">
                  <c:v>42872</c:v>
                </c:pt>
                <c:pt idx="327">
                  <c:v>42873</c:v>
                </c:pt>
                <c:pt idx="328">
                  <c:v>42874</c:v>
                </c:pt>
                <c:pt idx="329">
                  <c:v>42877</c:v>
                </c:pt>
                <c:pt idx="330">
                  <c:v>42878</c:v>
                </c:pt>
                <c:pt idx="331">
                  <c:v>42879</c:v>
                </c:pt>
                <c:pt idx="332">
                  <c:v>42880</c:v>
                </c:pt>
                <c:pt idx="333">
                  <c:v>42881</c:v>
                </c:pt>
                <c:pt idx="334">
                  <c:v>42885</c:v>
                </c:pt>
                <c:pt idx="335">
                  <c:v>42886</c:v>
                </c:pt>
                <c:pt idx="336">
                  <c:v>42887</c:v>
                </c:pt>
                <c:pt idx="337">
                  <c:v>42888</c:v>
                </c:pt>
                <c:pt idx="338">
                  <c:v>42891</c:v>
                </c:pt>
                <c:pt idx="339">
                  <c:v>42892</c:v>
                </c:pt>
                <c:pt idx="340">
                  <c:v>42893</c:v>
                </c:pt>
                <c:pt idx="341">
                  <c:v>42894</c:v>
                </c:pt>
                <c:pt idx="342">
                  <c:v>42895</c:v>
                </c:pt>
                <c:pt idx="343">
                  <c:v>42898</c:v>
                </c:pt>
                <c:pt idx="344">
                  <c:v>42899</c:v>
                </c:pt>
                <c:pt idx="345">
                  <c:v>42900</c:v>
                </c:pt>
                <c:pt idx="346">
                  <c:v>42901</c:v>
                </c:pt>
                <c:pt idx="347">
                  <c:v>42902</c:v>
                </c:pt>
                <c:pt idx="348">
                  <c:v>42905</c:v>
                </c:pt>
                <c:pt idx="349">
                  <c:v>42906</c:v>
                </c:pt>
                <c:pt idx="350">
                  <c:v>42907</c:v>
                </c:pt>
                <c:pt idx="351">
                  <c:v>42908</c:v>
                </c:pt>
                <c:pt idx="352">
                  <c:v>42909</c:v>
                </c:pt>
                <c:pt idx="353">
                  <c:v>42912</c:v>
                </c:pt>
                <c:pt idx="354">
                  <c:v>42913</c:v>
                </c:pt>
                <c:pt idx="355">
                  <c:v>42914</c:v>
                </c:pt>
                <c:pt idx="356">
                  <c:v>42915</c:v>
                </c:pt>
                <c:pt idx="357">
                  <c:v>42916</c:v>
                </c:pt>
                <c:pt idx="358">
                  <c:v>42919</c:v>
                </c:pt>
                <c:pt idx="359">
                  <c:v>42921</c:v>
                </c:pt>
                <c:pt idx="360">
                  <c:v>42922</c:v>
                </c:pt>
                <c:pt idx="361">
                  <c:v>42923</c:v>
                </c:pt>
                <c:pt idx="362">
                  <c:v>42926</c:v>
                </c:pt>
                <c:pt idx="363">
                  <c:v>42927</c:v>
                </c:pt>
                <c:pt idx="364">
                  <c:v>42928</c:v>
                </c:pt>
                <c:pt idx="365">
                  <c:v>42929</c:v>
                </c:pt>
                <c:pt idx="366">
                  <c:v>42930</c:v>
                </c:pt>
                <c:pt idx="367">
                  <c:v>42933</c:v>
                </c:pt>
                <c:pt idx="368">
                  <c:v>42934</c:v>
                </c:pt>
                <c:pt idx="369">
                  <c:v>42935</c:v>
                </c:pt>
                <c:pt idx="370">
                  <c:v>42936</c:v>
                </c:pt>
                <c:pt idx="371">
                  <c:v>42937</c:v>
                </c:pt>
                <c:pt idx="372">
                  <c:v>42940</c:v>
                </c:pt>
                <c:pt idx="373">
                  <c:v>42941</c:v>
                </c:pt>
                <c:pt idx="374">
                  <c:v>42942</c:v>
                </c:pt>
                <c:pt idx="375">
                  <c:v>42943</c:v>
                </c:pt>
                <c:pt idx="376">
                  <c:v>42944</c:v>
                </c:pt>
                <c:pt idx="377">
                  <c:v>42947</c:v>
                </c:pt>
                <c:pt idx="378">
                  <c:v>42948</c:v>
                </c:pt>
                <c:pt idx="379">
                  <c:v>42949</c:v>
                </c:pt>
                <c:pt idx="380">
                  <c:v>42950</c:v>
                </c:pt>
                <c:pt idx="381">
                  <c:v>42951</c:v>
                </c:pt>
                <c:pt idx="382">
                  <c:v>42954</c:v>
                </c:pt>
                <c:pt idx="383">
                  <c:v>42955</c:v>
                </c:pt>
                <c:pt idx="384">
                  <c:v>42956</c:v>
                </c:pt>
                <c:pt idx="385">
                  <c:v>42957</c:v>
                </c:pt>
                <c:pt idx="386">
                  <c:v>42958</c:v>
                </c:pt>
                <c:pt idx="387">
                  <c:v>42961</c:v>
                </c:pt>
                <c:pt idx="388">
                  <c:v>42962</c:v>
                </c:pt>
                <c:pt idx="389">
                  <c:v>42963</c:v>
                </c:pt>
                <c:pt idx="390">
                  <c:v>42964</c:v>
                </c:pt>
                <c:pt idx="391">
                  <c:v>42965</c:v>
                </c:pt>
                <c:pt idx="392">
                  <c:v>42968</c:v>
                </c:pt>
                <c:pt idx="393">
                  <c:v>42969</c:v>
                </c:pt>
                <c:pt idx="394">
                  <c:v>42970</c:v>
                </c:pt>
                <c:pt idx="395">
                  <c:v>42971</c:v>
                </c:pt>
                <c:pt idx="396">
                  <c:v>42972</c:v>
                </c:pt>
                <c:pt idx="397">
                  <c:v>42975</c:v>
                </c:pt>
                <c:pt idx="398">
                  <c:v>42976</c:v>
                </c:pt>
                <c:pt idx="399">
                  <c:v>42977</c:v>
                </c:pt>
                <c:pt idx="400">
                  <c:v>42978</c:v>
                </c:pt>
                <c:pt idx="401">
                  <c:v>42979</c:v>
                </c:pt>
                <c:pt idx="402">
                  <c:v>42983</c:v>
                </c:pt>
                <c:pt idx="403">
                  <c:v>42984</c:v>
                </c:pt>
                <c:pt idx="404">
                  <c:v>42985</c:v>
                </c:pt>
                <c:pt idx="405">
                  <c:v>42986</c:v>
                </c:pt>
                <c:pt idx="406">
                  <c:v>42989</c:v>
                </c:pt>
                <c:pt idx="407">
                  <c:v>42990</c:v>
                </c:pt>
                <c:pt idx="408">
                  <c:v>42991</c:v>
                </c:pt>
                <c:pt idx="409">
                  <c:v>42992</c:v>
                </c:pt>
                <c:pt idx="410">
                  <c:v>42993</c:v>
                </c:pt>
                <c:pt idx="411">
                  <c:v>42996</c:v>
                </c:pt>
                <c:pt idx="412">
                  <c:v>42997</c:v>
                </c:pt>
                <c:pt idx="413">
                  <c:v>42998</c:v>
                </c:pt>
                <c:pt idx="414">
                  <c:v>42999</c:v>
                </c:pt>
                <c:pt idx="415">
                  <c:v>43000</c:v>
                </c:pt>
                <c:pt idx="416">
                  <c:v>43003</c:v>
                </c:pt>
                <c:pt idx="417">
                  <c:v>43004</c:v>
                </c:pt>
                <c:pt idx="418">
                  <c:v>43005</c:v>
                </c:pt>
                <c:pt idx="419">
                  <c:v>43006</c:v>
                </c:pt>
                <c:pt idx="420">
                  <c:v>43007</c:v>
                </c:pt>
                <c:pt idx="421">
                  <c:v>43010</c:v>
                </c:pt>
                <c:pt idx="422">
                  <c:v>43011</c:v>
                </c:pt>
                <c:pt idx="423">
                  <c:v>43012</c:v>
                </c:pt>
                <c:pt idx="424">
                  <c:v>43013</c:v>
                </c:pt>
                <c:pt idx="425">
                  <c:v>43014</c:v>
                </c:pt>
                <c:pt idx="426">
                  <c:v>43017</c:v>
                </c:pt>
                <c:pt idx="427">
                  <c:v>43018</c:v>
                </c:pt>
                <c:pt idx="428">
                  <c:v>43019</c:v>
                </c:pt>
                <c:pt idx="429">
                  <c:v>43020</c:v>
                </c:pt>
                <c:pt idx="430">
                  <c:v>43021</c:v>
                </c:pt>
                <c:pt idx="431">
                  <c:v>43024</c:v>
                </c:pt>
                <c:pt idx="432">
                  <c:v>43025</c:v>
                </c:pt>
                <c:pt idx="433">
                  <c:v>43026</c:v>
                </c:pt>
                <c:pt idx="434">
                  <c:v>43027</c:v>
                </c:pt>
                <c:pt idx="435">
                  <c:v>43028</c:v>
                </c:pt>
                <c:pt idx="436">
                  <c:v>43031</c:v>
                </c:pt>
                <c:pt idx="437">
                  <c:v>43032</c:v>
                </c:pt>
                <c:pt idx="438">
                  <c:v>43033</c:v>
                </c:pt>
                <c:pt idx="439">
                  <c:v>43034</c:v>
                </c:pt>
                <c:pt idx="440">
                  <c:v>43035</c:v>
                </c:pt>
                <c:pt idx="441">
                  <c:v>43038</c:v>
                </c:pt>
                <c:pt idx="442">
                  <c:v>43039</c:v>
                </c:pt>
                <c:pt idx="443">
                  <c:v>43040</c:v>
                </c:pt>
                <c:pt idx="444">
                  <c:v>43041</c:v>
                </c:pt>
                <c:pt idx="445">
                  <c:v>43042</c:v>
                </c:pt>
                <c:pt idx="446">
                  <c:v>43045</c:v>
                </c:pt>
                <c:pt idx="447">
                  <c:v>43046</c:v>
                </c:pt>
                <c:pt idx="448">
                  <c:v>43047</c:v>
                </c:pt>
                <c:pt idx="449">
                  <c:v>43048</c:v>
                </c:pt>
                <c:pt idx="450">
                  <c:v>43049</c:v>
                </c:pt>
                <c:pt idx="451">
                  <c:v>43052</c:v>
                </c:pt>
                <c:pt idx="452">
                  <c:v>43053</c:v>
                </c:pt>
                <c:pt idx="453">
                  <c:v>43054</c:v>
                </c:pt>
                <c:pt idx="454">
                  <c:v>43055</c:v>
                </c:pt>
                <c:pt idx="455">
                  <c:v>43056</c:v>
                </c:pt>
                <c:pt idx="456">
                  <c:v>43059</c:v>
                </c:pt>
                <c:pt idx="457">
                  <c:v>43060</c:v>
                </c:pt>
                <c:pt idx="458">
                  <c:v>43061</c:v>
                </c:pt>
                <c:pt idx="459">
                  <c:v>43063</c:v>
                </c:pt>
                <c:pt idx="460">
                  <c:v>43066</c:v>
                </c:pt>
                <c:pt idx="461">
                  <c:v>43067</c:v>
                </c:pt>
                <c:pt idx="462">
                  <c:v>43068</c:v>
                </c:pt>
                <c:pt idx="463">
                  <c:v>43069</c:v>
                </c:pt>
                <c:pt idx="464">
                  <c:v>43070</c:v>
                </c:pt>
                <c:pt idx="465">
                  <c:v>43073</c:v>
                </c:pt>
                <c:pt idx="466">
                  <c:v>43074</c:v>
                </c:pt>
                <c:pt idx="467">
                  <c:v>43075</c:v>
                </c:pt>
                <c:pt idx="468">
                  <c:v>43076</c:v>
                </c:pt>
                <c:pt idx="469">
                  <c:v>43077</c:v>
                </c:pt>
                <c:pt idx="470">
                  <c:v>43080</c:v>
                </c:pt>
                <c:pt idx="471">
                  <c:v>43081</c:v>
                </c:pt>
                <c:pt idx="472">
                  <c:v>43082</c:v>
                </c:pt>
                <c:pt idx="473">
                  <c:v>43083</c:v>
                </c:pt>
                <c:pt idx="474">
                  <c:v>43084</c:v>
                </c:pt>
                <c:pt idx="475">
                  <c:v>43087</c:v>
                </c:pt>
                <c:pt idx="476">
                  <c:v>43088</c:v>
                </c:pt>
                <c:pt idx="477">
                  <c:v>43089</c:v>
                </c:pt>
                <c:pt idx="478">
                  <c:v>43090</c:v>
                </c:pt>
                <c:pt idx="479">
                  <c:v>43091</c:v>
                </c:pt>
                <c:pt idx="480">
                  <c:v>43095</c:v>
                </c:pt>
                <c:pt idx="481">
                  <c:v>43096</c:v>
                </c:pt>
                <c:pt idx="482">
                  <c:v>43097</c:v>
                </c:pt>
                <c:pt idx="483">
                  <c:v>43098</c:v>
                </c:pt>
                <c:pt idx="484">
                  <c:v>43102</c:v>
                </c:pt>
                <c:pt idx="485">
                  <c:v>43103</c:v>
                </c:pt>
                <c:pt idx="486">
                  <c:v>43104</c:v>
                </c:pt>
                <c:pt idx="487">
                  <c:v>43105</c:v>
                </c:pt>
                <c:pt idx="488">
                  <c:v>43108</c:v>
                </c:pt>
                <c:pt idx="489">
                  <c:v>43109</c:v>
                </c:pt>
                <c:pt idx="490">
                  <c:v>43110</c:v>
                </c:pt>
                <c:pt idx="491">
                  <c:v>43111</c:v>
                </c:pt>
                <c:pt idx="492">
                  <c:v>43112</c:v>
                </c:pt>
                <c:pt idx="493">
                  <c:v>43116</c:v>
                </c:pt>
                <c:pt idx="494">
                  <c:v>43117</c:v>
                </c:pt>
                <c:pt idx="495">
                  <c:v>43118</c:v>
                </c:pt>
                <c:pt idx="496">
                  <c:v>43119</c:v>
                </c:pt>
                <c:pt idx="497">
                  <c:v>43122</c:v>
                </c:pt>
                <c:pt idx="498">
                  <c:v>43123</c:v>
                </c:pt>
                <c:pt idx="499">
                  <c:v>43124</c:v>
                </c:pt>
                <c:pt idx="500">
                  <c:v>43125</c:v>
                </c:pt>
                <c:pt idx="501">
                  <c:v>43126</c:v>
                </c:pt>
                <c:pt idx="502">
                  <c:v>43129</c:v>
                </c:pt>
                <c:pt idx="503">
                  <c:v>43130</c:v>
                </c:pt>
                <c:pt idx="504">
                  <c:v>43131</c:v>
                </c:pt>
              </c:numCache>
            </c:numRef>
          </c:cat>
          <c:val>
            <c:numRef>
              <c:f>'Inputs + Graphs'!$D$4:$D$508</c:f>
              <c:numCache>
                <c:formatCode>General</c:formatCode>
                <c:ptCount val="505"/>
                <c:pt idx="0">
                  <c:v>50.316063</c:v>
                </c:pt>
                <c:pt idx="1">
                  <c:v>48.743403999999998</c:v>
                </c:pt>
                <c:pt idx="2">
                  <c:v>47.970860000000002</c:v>
                </c:pt>
                <c:pt idx="3">
                  <c:v>47.823718999999997</c:v>
                </c:pt>
                <c:pt idx="4">
                  <c:v>46.131495999999999</c:v>
                </c:pt>
                <c:pt idx="5">
                  <c:v>45.441710999999998</c:v>
                </c:pt>
                <c:pt idx="6">
                  <c:v>45.322163000000003</c:v>
                </c:pt>
                <c:pt idx="7">
                  <c:v>45.717632000000002</c:v>
                </c:pt>
                <c:pt idx="8">
                  <c:v>45.699233999999997</c:v>
                </c:pt>
                <c:pt idx="9">
                  <c:v>46.444186999999999</c:v>
                </c:pt>
                <c:pt idx="10">
                  <c:v>47.324162000000001</c:v>
                </c:pt>
                <c:pt idx="11">
                  <c:v>48.556125999999999</c:v>
                </c:pt>
                <c:pt idx="12">
                  <c:v>48.343074999999999</c:v>
                </c:pt>
                <c:pt idx="13">
                  <c:v>48.000340000000001</c:v>
                </c:pt>
                <c:pt idx="14">
                  <c:v>48.769173000000002</c:v>
                </c:pt>
                <c:pt idx="15">
                  <c:v>47.407524000000002</c:v>
                </c:pt>
                <c:pt idx="16">
                  <c:v>47.574257000000003</c:v>
                </c:pt>
                <c:pt idx="17">
                  <c:v>48.259720000000002</c:v>
                </c:pt>
                <c:pt idx="18">
                  <c:v>47.518673</c:v>
                </c:pt>
                <c:pt idx="19">
                  <c:v>47.129641999999997</c:v>
                </c:pt>
                <c:pt idx="20">
                  <c:v>48.704338</c:v>
                </c:pt>
                <c:pt idx="21">
                  <c:v>49.047066000000001</c:v>
                </c:pt>
                <c:pt idx="22">
                  <c:v>48.491283000000003</c:v>
                </c:pt>
                <c:pt idx="23">
                  <c:v>48.194870000000002</c:v>
                </c:pt>
                <c:pt idx="24">
                  <c:v>47.268580999999998</c:v>
                </c:pt>
                <c:pt idx="25">
                  <c:v>47.842880000000001</c:v>
                </c:pt>
                <c:pt idx="26">
                  <c:v>48.945174999999999</c:v>
                </c:pt>
                <c:pt idx="27">
                  <c:v>48.213405999999999</c:v>
                </c:pt>
                <c:pt idx="28">
                  <c:v>49.158211000000001</c:v>
                </c:pt>
                <c:pt idx="29">
                  <c:v>49.250838999999999</c:v>
                </c:pt>
                <c:pt idx="30">
                  <c:v>49.639876999999998</c:v>
                </c:pt>
                <c:pt idx="31">
                  <c:v>50.343864000000004</c:v>
                </c:pt>
                <c:pt idx="32">
                  <c:v>50.631011999999998</c:v>
                </c:pt>
                <c:pt idx="33">
                  <c:v>49.547252999999998</c:v>
                </c:pt>
                <c:pt idx="34">
                  <c:v>49.889980000000001</c:v>
                </c:pt>
                <c:pt idx="35">
                  <c:v>50.084502999999998</c:v>
                </c:pt>
                <c:pt idx="36">
                  <c:v>49.991878999999997</c:v>
                </c:pt>
                <c:pt idx="37">
                  <c:v>50.214188</c:v>
                </c:pt>
                <c:pt idx="38">
                  <c:v>49.593563000000003</c:v>
                </c:pt>
                <c:pt idx="39">
                  <c:v>50.677326000000001</c:v>
                </c:pt>
                <c:pt idx="40">
                  <c:v>50.992271000000002</c:v>
                </c:pt>
                <c:pt idx="41">
                  <c:v>51.158993000000002</c:v>
                </c:pt>
                <c:pt idx="42">
                  <c:v>51.473945999999998</c:v>
                </c:pt>
                <c:pt idx="43">
                  <c:v>51.344265</c:v>
                </c:pt>
                <c:pt idx="44">
                  <c:v>50.538390999999997</c:v>
                </c:pt>
                <c:pt idx="45">
                  <c:v>51.057102</c:v>
                </c:pt>
                <c:pt idx="46">
                  <c:v>50.445762999999999</c:v>
                </c:pt>
                <c:pt idx="47">
                  <c:v>50.408707</c:v>
                </c:pt>
                <c:pt idx="48">
                  <c:v>50.306815999999998</c:v>
                </c:pt>
                <c:pt idx="49">
                  <c:v>50.621754000000003</c:v>
                </c:pt>
                <c:pt idx="50">
                  <c:v>51.270149000000004</c:v>
                </c:pt>
                <c:pt idx="51">
                  <c:v>51.279415</c:v>
                </c:pt>
                <c:pt idx="52">
                  <c:v>51.548042000000002</c:v>
                </c:pt>
                <c:pt idx="53">
                  <c:v>52.298335999999999</c:v>
                </c:pt>
                <c:pt idx="54">
                  <c:v>52.233494</c:v>
                </c:pt>
                <c:pt idx="55">
                  <c:v>51.492466</c:v>
                </c:pt>
                <c:pt idx="56">
                  <c:v>51.668461000000001</c:v>
                </c:pt>
                <c:pt idx="57">
                  <c:v>47.963298999999999</c:v>
                </c:pt>
                <c:pt idx="58">
                  <c:v>48.268977999999997</c:v>
                </c:pt>
                <c:pt idx="59">
                  <c:v>47.648361000000001</c:v>
                </c:pt>
                <c:pt idx="60">
                  <c:v>47.185214999999999</c:v>
                </c:pt>
                <c:pt idx="61">
                  <c:v>46.221874</c:v>
                </c:pt>
                <c:pt idx="62">
                  <c:v>46.19408</c:v>
                </c:pt>
                <c:pt idx="63">
                  <c:v>46.879542999999998</c:v>
                </c:pt>
                <c:pt idx="64">
                  <c:v>46.110717999999999</c:v>
                </c:pt>
                <c:pt idx="65">
                  <c:v>46.19408</c:v>
                </c:pt>
                <c:pt idx="66">
                  <c:v>46.258923000000003</c:v>
                </c:pt>
                <c:pt idx="67">
                  <c:v>46.675755000000002</c:v>
                </c:pt>
                <c:pt idx="68">
                  <c:v>46.379345000000001</c:v>
                </c:pt>
                <c:pt idx="69">
                  <c:v>47.259318999999998</c:v>
                </c:pt>
                <c:pt idx="70">
                  <c:v>47.287109000000001</c:v>
                </c:pt>
                <c:pt idx="71">
                  <c:v>47.713200000000001</c:v>
                </c:pt>
                <c:pt idx="72">
                  <c:v>47.314903000000001</c:v>
                </c:pt>
                <c:pt idx="73">
                  <c:v>48.009616999999999</c:v>
                </c:pt>
                <c:pt idx="74">
                  <c:v>47.114151</c:v>
                </c:pt>
                <c:pt idx="75">
                  <c:v>47.393982000000001</c:v>
                </c:pt>
                <c:pt idx="76">
                  <c:v>46.936923999999998</c:v>
                </c:pt>
                <c:pt idx="77">
                  <c:v>47.216754999999999</c:v>
                </c:pt>
                <c:pt idx="78">
                  <c:v>46.666435</c:v>
                </c:pt>
                <c:pt idx="79">
                  <c:v>48.121552000000001</c:v>
                </c:pt>
                <c:pt idx="80">
                  <c:v>48.615912999999999</c:v>
                </c:pt>
                <c:pt idx="81">
                  <c:v>48.401370999999997</c:v>
                </c:pt>
                <c:pt idx="82">
                  <c:v>48.802470999999997</c:v>
                </c:pt>
                <c:pt idx="83">
                  <c:v>49.43676</c:v>
                </c:pt>
                <c:pt idx="84">
                  <c:v>49.296829000000002</c:v>
                </c:pt>
                <c:pt idx="85">
                  <c:v>48.951720999999999</c:v>
                </c:pt>
                <c:pt idx="86">
                  <c:v>48.308093999999997</c:v>
                </c:pt>
                <c:pt idx="87">
                  <c:v>48.625252000000003</c:v>
                </c:pt>
                <c:pt idx="88">
                  <c:v>48.597262999999998</c:v>
                </c:pt>
                <c:pt idx="89">
                  <c:v>48.541285999999999</c:v>
                </c:pt>
                <c:pt idx="90">
                  <c:v>48.149521</c:v>
                </c:pt>
                <c:pt idx="91">
                  <c:v>48.018940000000001</c:v>
                </c:pt>
                <c:pt idx="92">
                  <c:v>46.769024000000002</c:v>
                </c:pt>
                <c:pt idx="93">
                  <c:v>46.479874000000002</c:v>
                </c:pt>
                <c:pt idx="94">
                  <c:v>46.349285000000002</c:v>
                </c:pt>
                <c:pt idx="95">
                  <c:v>47.002223999999998</c:v>
                </c:pt>
                <c:pt idx="96">
                  <c:v>46.759704999999997</c:v>
                </c:pt>
                <c:pt idx="97">
                  <c:v>46.703743000000003</c:v>
                </c:pt>
                <c:pt idx="98">
                  <c:v>47.748435999999998</c:v>
                </c:pt>
                <c:pt idx="99">
                  <c:v>47.561892999999998</c:v>
                </c:pt>
                <c:pt idx="100">
                  <c:v>48.420032999999997</c:v>
                </c:pt>
                <c:pt idx="101">
                  <c:v>46.479874000000002</c:v>
                </c:pt>
                <c:pt idx="102">
                  <c:v>45.173996000000002</c:v>
                </c:pt>
                <c:pt idx="103">
                  <c:v>46.116089000000002</c:v>
                </c:pt>
                <c:pt idx="104">
                  <c:v>47.142136000000001</c:v>
                </c:pt>
                <c:pt idx="105">
                  <c:v>47.729782</c:v>
                </c:pt>
                <c:pt idx="106">
                  <c:v>47.720455000000001</c:v>
                </c:pt>
                <c:pt idx="107">
                  <c:v>47.729782</c:v>
                </c:pt>
                <c:pt idx="108">
                  <c:v>47.925666999999997</c:v>
                </c:pt>
                <c:pt idx="109">
                  <c:v>47.925666999999997</c:v>
                </c:pt>
                <c:pt idx="110">
                  <c:v>48.783810000000003</c:v>
                </c:pt>
                <c:pt idx="111">
                  <c:v>49.054321000000002</c:v>
                </c:pt>
                <c:pt idx="112">
                  <c:v>49.632632999999998</c:v>
                </c:pt>
                <c:pt idx="113">
                  <c:v>49.912457000000003</c:v>
                </c:pt>
                <c:pt idx="114">
                  <c:v>50.127003000000002</c:v>
                </c:pt>
                <c:pt idx="115">
                  <c:v>50.089694999999999</c:v>
                </c:pt>
                <c:pt idx="116">
                  <c:v>50.332211000000001</c:v>
                </c:pt>
                <c:pt idx="117">
                  <c:v>49.520702</c:v>
                </c:pt>
                <c:pt idx="118">
                  <c:v>52.151108000000001</c:v>
                </c:pt>
                <c:pt idx="119">
                  <c:v>52.048507999999998</c:v>
                </c:pt>
                <c:pt idx="120">
                  <c:v>52.766742999999998</c:v>
                </c:pt>
                <c:pt idx="121">
                  <c:v>52.915970000000002</c:v>
                </c:pt>
                <c:pt idx="122">
                  <c:v>52.943953999999998</c:v>
                </c:pt>
                <c:pt idx="123">
                  <c:v>52.412281</c:v>
                </c:pt>
                <c:pt idx="124">
                  <c:v>52.430939000000002</c:v>
                </c:pt>
                <c:pt idx="125">
                  <c:v>52.869335</c:v>
                </c:pt>
                <c:pt idx="126">
                  <c:v>52.776062000000003</c:v>
                </c:pt>
                <c:pt idx="127">
                  <c:v>52.776062000000003</c:v>
                </c:pt>
                <c:pt idx="128">
                  <c:v>53.139847000000003</c:v>
                </c:pt>
                <c:pt idx="129">
                  <c:v>53.531604999999999</c:v>
                </c:pt>
                <c:pt idx="130">
                  <c:v>54.063277999999997</c:v>
                </c:pt>
                <c:pt idx="131">
                  <c:v>54.156562999999998</c:v>
                </c:pt>
                <c:pt idx="132">
                  <c:v>54.287143999999998</c:v>
                </c:pt>
                <c:pt idx="133">
                  <c:v>54.119259</c:v>
                </c:pt>
                <c:pt idx="134">
                  <c:v>54.380423999999998</c:v>
                </c:pt>
                <c:pt idx="135">
                  <c:v>54.044632</c:v>
                </c:pt>
                <c:pt idx="136">
                  <c:v>54.212524000000002</c:v>
                </c:pt>
                <c:pt idx="137">
                  <c:v>53.912174</c:v>
                </c:pt>
                <c:pt idx="138">
                  <c:v>54.024802999999999</c:v>
                </c:pt>
                <c:pt idx="139">
                  <c:v>54.062354999999997</c:v>
                </c:pt>
                <c:pt idx="140">
                  <c:v>54.081122999999998</c:v>
                </c:pt>
                <c:pt idx="141">
                  <c:v>54.128051999999997</c:v>
                </c:pt>
                <c:pt idx="142">
                  <c:v>54.334541000000002</c:v>
                </c:pt>
                <c:pt idx="143">
                  <c:v>54.390858000000001</c:v>
                </c:pt>
                <c:pt idx="144">
                  <c:v>54.597343000000002</c:v>
                </c:pt>
                <c:pt idx="145">
                  <c:v>54.465938999999999</c:v>
                </c:pt>
                <c:pt idx="146">
                  <c:v>54.531643000000003</c:v>
                </c:pt>
                <c:pt idx="147">
                  <c:v>54.334541000000002</c:v>
                </c:pt>
                <c:pt idx="148">
                  <c:v>53.930954</c:v>
                </c:pt>
                <c:pt idx="149">
                  <c:v>54.052967000000002</c:v>
                </c:pt>
                <c:pt idx="150">
                  <c:v>54.128051999999997</c:v>
                </c:pt>
                <c:pt idx="151">
                  <c:v>54.071742999999998</c:v>
                </c:pt>
                <c:pt idx="152">
                  <c:v>54.118664000000003</c:v>
                </c:pt>
                <c:pt idx="153">
                  <c:v>53.902790000000003</c:v>
                </c:pt>
                <c:pt idx="154">
                  <c:v>52.757725000000001</c:v>
                </c:pt>
                <c:pt idx="155">
                  <c:v>53.546135</c:v>
                </c:pt>
                <c:pt idx="156">
                  <c:v>53.058075000000002</c:v>
                </c:pt>
                <c:pt idx="157">
                  <c:v>52.804645999999998</c:v>
                </c:pt>
                <c:pt idx="158">
                  <c:v>53.677528000000002</c:v>
                </c:pt>
                <c:pt idx="159">
                  <c:v>53.733848999999999</c:v>
                </c:pt>
                <c:pt idx="160">
                  <c:v>53.433506000000001</c:v>
                </c:pt>
                <c:pt idx="161">
                  <c:v>53.320869000000002</c:v>
                </c:pt>
                <c:pt idx="162">
                  <c:v>54.212521000000002</c:v>
                </c:pt>
                <c:pt idx="163">
                  <c:v>54.268844999999999</c:v>
                </c:pt>
                <c:pt idx="164">
                  <c:v>53.902790000000003</c:v>
                </c:pt>
                <c:pt idx="165">
                  <c:v>53.405354000000003</c:v>
                </c:pt>
                <c:pt idx="166">
                  <c:v>54.390858000000001</c:v>
                </c:pt>
                <c:pt idx="167">
                  <c:v>54.465938999999999</c:v>
                </c:pt>
                <c:pt idx="168">
                  <c:v>53.874640999999997</c:v>
                </c:pt>
                <c:pt idx="169">
                  <c:v>54.062354999999997</c:v>
                </c:pt>
                <c:pt idx="170">
                  <c:v>53.893410000000003</c:v>
                </c:pt>
                <c:pt idx="171">
                  <c:v>53.724463999999998</c:v>
                </c:pt>
                <c:pt idx="172">
                  <c:v>54.099899000000001</c:v>
                </c:pt>
                <c:pt idx="173">
                  <c:v>54.193756</c:v>
                </c:pt>
                <c:pt idx="174">
                  <c:v>54.250069000000003</c:v>
                </c:pt>
                <c:pt idx="175">
                  <c:v>54.47533</c:v>
                </c:pt>
                <c:pt idx="176">
                  <c:v>53.677528000000002</c:v>
                </c:pt>
                <c:pt idx="177">
                  <c:v>53.602443999999998</c:v>
                </c:pt>
                <c:pt idx="178">
                  <c:v>53.424121999999997</c:v>
                </c:pt>
                <c:pt idx="179">
                  <c:v>53.893410000000003</c:v>
                </c:pt>
                <c:pt idx="180">
                  <c:v>53.705691999999999</c:v>
                </c:pt>
                <c:pt idx="181">
                  <c:v>54.118664000000003</c:v>
                </c:pt>
                <c:pt idx="182">
                  <c:v>53.996651</c:v>
                </c:pt>
                <c:pt idx="183">
                  <c:v>53.733848999999999</c:v>
                </c:pt>
                <c:pt idx="184">
                  <c:v>55.995831000000003</c:v>
                </c:pt>
                <c:pt idx="185">
                  <c:v>57.253532</c:v>
                </c:pt>
                <c:pt idx="186">
                  <c:v>57.244148000000003</c:v>
                </c:pt>
                <c:pt idx="187">
                  <c:v>56.90625</c:v>
                </c:pt>
                <c:pt idx="188">
                  <c:v>56.408805999999998</c:v>
                </c:pt>
                <c:pt idx="189">
                  <c:v>56.192931999999999</c:v>
                </c:pt>
                <c:pt idx="190">
                  <c:v>56.239860999999998</c:v>
                </c:pt>
                <c:pt idx="191">
                  <c:v>56.127234999999999</c:v>
                </c:pt>
                <c:pt idx="192">
                  <c:v>55.779957000000003</c:v>
                </c:pt>
                <c:pt idx="193">
                  <c:v>55.573470999999998</c:v>
                </c:pt>
                <c:pt idx="194">
                  <c:v>55.104179000000002</c:v>
                </c:pt>
                <c:pt idx="195">
                  <c:v>56.709156</c:v>
                </c:pt>
                <c:pt idx="196">
                  <c:v>56.756084000000001</c:v>
                </c:pt>
                <c:pt idx="197">
                  <c:v>56.474502999999999</c:v>
                </c:pt>
                <c:pt idx="198">
                  <c:v>55.094799000000002</c:v>
                </c:pt>
                <c:pt idx="199">
                  <c:v>55.395142</c:v>
                </c:pt>
                <c:pt idx="200">
                  <c:v>54.550410999999997</c:v>
                </c:pt>
                <c:pt idx="201">
                  <c:v>55.627631999999998</c:v>
                </c:pt>
                <c:pt idx="202">
                  <c:v>56.364674000000001</c:v>
                </c:pt>
                <c:pt idx="203">
                  <c:v>57.300139999999999</c:v>
                </c:pt>
                <c:pt idx="204">
                  <c:v>57.026114999999997</c:v>
                </c:pt>
                <c:pt idx="205">
                  <c:v>57.508021999999997</c:v>
                </c:pt>
                <c:pt idx="206">
                  <c:v>57.753695999999998</c:v>
                </c:pt>
                <c:pt idx="207">
                  <c:v>57.073363999999998</c:v>
                </c:pt>
                <c:pt idx="208">
                  <c:v>57.196201000000002</c:v>
                </c:pt>
                <c:pt idx="209">
                  <c:v>57.271793000000002</c:v>
                </c:pt>
                <c:pt idx="210">
                  <c:v>57.725357000000002</c:v>
                </c:pt>
                <c:pt idx="211">
                  <c:v>56.941071000000001</c:v>
                </c:pt>
                <c:pt idx="212">
                  <c:v>55.939449000000003</c:v>
                </c:pt>
                <c:pt idx="213">
                  <c:v>55.986697999999997</c:v>
                </c:pt>
                <c:pt idx="214">
                  <c:v>56.903275000000001</c:v>
                </c:pt>
                <c:pt idx="215">
                  <c:v>56.648147999999999</c:v>
                </c:pt>
                <c:pt idx="216">
                  <c:v>57.989936999999998</c:v>
                </c:pt>
                <c:pt idx="217">
                  <c:v>57.649757000000001</c:v>
                </c:pt>
                <c:pt idx="218">
                  <c:v>58.556896000000002</c:v>
                </c:pt>
                <c:pt idx="219">
                  <c:v>58.745871999999999</c:v>
                </c:pt>
                <c:pt idx="220">
                  <c:v>59.511260999999998</c:v>
                </c:pt>
                <c:pt idx="221">
                  <c:v>59.227783000000002</c:v>
                </c:pt>
                <c:pt idx="222">
                  <c:v>59.133288999999998</c:v>
                </c:pt>
                <c:pt idx="223">
                  <c:v>58.86871</c:v>
                </c:pt>
                <c:pt idx="224">
                  <c:v>60.116005000000001</c:v>
                </c:pt>
                <c:pt idx="225">
                  <c:v>60.040416999999998</c:v>
                </c:pt>
                <c:pt idx="226">
                  <c:v>60.040416999999998</c:v>
                </c:pt>
                <c:pt idx="227">
                  <c:v>60.049877000000002</c:v>
                </c:pt>
                <c:pt idx="228">
                  <c:v>59.756943</c:v>
                </c:pt>
                <c:pt idx="229">
                  <c:v>59.794735000000003</c:v>
                </c:pt>
                <c:pt idx="230">
                  <c:v>59.520710000000001</c:v>
                </c:pt>
                <c:pt idx="231">
                  <c:v>59.435673000000001</c:v>
                </c:pt>
                <c:pt idx="232">
                  <c:v>58.717522000000002</c:v>
                </c:pt>
                <c:pt idx="233">
                  <c:v>59.133288999999998</c:v>
                </c:pt>
                <c:pt idx="234">
                  <c:v>58.86871</c:v>
                </c:pt>
                <c:pt idx="235">
                  <c:v>58.86871</c:v>
                </c:pt>
                <c:pt idx="236">
                  <c:v>59.378971</c:v>
                </c:pt>
                <c:pt idx="237">
                  <c:v>59.189987000000002</c:v>
                </c:pt>
                <c:pt idx="238">
                  <c:v>59.171084999999998</c:v>
                </c:pt>
                <c:pt idx="239">
                  <c:v>59.709685999999998</c:v>
                </c:pt>
                <c:pt idx="240">
                  <c:v>59.161636000000001</c:v>
                </c:pt>
                <c:pt idx="241">
                  <c:v>59.246684999999999</c:v>
                </c:pt>
                <c:pt idx="242">
                  <c:v>59.086044000000001</c:v>
                </c:pt>
                <c:pt idx="243">
                  <c:v>59.057696999999997</c:v>
                </c:pt>
                <c:pt idx="244">
                  <c:v>58.86871</c:v>
                </c:pt>
                <c:pt idx="245">
                  <c:v>59.284477000000003</c:v>
                </c:pt>
                <c:pt idx="246">
                  <c:v>59.492367000000002</c:v>
                </c:pt>
                <c:pt idx="247">
                  <c:v>60.021526000000001</c:v>
                </c:pt>
                <c:pt idx="248">
                  <c:v>60.172702999999998</c:v>
                </c:pt>
                <c:pt idx="249">
                  <c:v>60.730209000000002</c:v>
                </c:pt>
                <c:pt idx="250">
                  <c:v>62.157043000000002</c:v>
                </c:pt>
                <c:pt idx="251">
                  <c:v>61.542834999999997</c:v>
                </c:pt>
                <c:pt idx="252">
                  <c:v>61.089278999999998</c:v>
                </c:pt>
                <c:pt idx="253">
                  <c:v>60.078220000000002</c:v>
                </c:pt>
                <c:pt idx="254">
                  <c:v>59.690787999999998</c:v>
                </c:pt>
                <c:pt idx="255">
                  <c:v>60.172702999999998</c:v>
                </c:pt>
                <c:pt idx="256">
                  <c:v>60.134906999999998</c:v>
                </c:pt>
                <c:pt idx="257">
                  <c:v>59.936473999999997</c:v>
                </c:pt>
                <c:pt idx="258">
                  <c:v>59.851436999999997</c:v>
                </c:pt>
                <c:pt idx="259">
                  <c:v>60.531776000000001</c:v>
                </c:pt>
                <c:pt idx="260">
                  <c:v>60.475085999999997</c:v>
                </c:pt>
                <c:pt idx="261">
                  <c:v>61.155425999999999</c:v>
                </c:pt>
                <c:pt idx="262">
                  <c:v>61.383595</c:v>
                </c:pt>
                <c:pt idx="263">
                  <c:v>61.345562000000001</c:v>
                </c:pt>
                <c:pt idx="264">
                  <c:v>61.336044000000001</c:v>
                </c:pt>
                <c:pt idx="265">
                  <c:v>61.431122000000002</c:v>
                </c:pt>
                <c:pt idx="266">
                  <c:v>61.307537000000004</c:v>
                </c:pt>
                <c:pt idx="267">
                  <c:v>61.183948999999998</c:v>
                </c:pt>
                <c:pt idx="268">
                  <c:v>61.431122000000002</c:v>
                </c:pt>
                <c:pt idx="269">
                  <c:v>61.431122000000002</c:v>
                </c:pt>
                <c:pt idx="270">
                  <c:v>61.060367999999997</c:v>
                </c:pt>
                <c:pt idx="271">
                  <c:v>60.822701000000002</c:v>
                </c:pt>
                <c:pt idx="272">
                  <c:v>61.735340000000001</c:v>
                </c:pt>
                <c:pt idx="273">
                  <c:v>60.851222999999997</c:v>
                </c:pt>
                <c:pt idx="274">
                  <c:v>61.079371999999999</c:v>
                </c:pt>
                <c:pt idx="275">
                  <c:v>61.098388999999997</c:v>
                </c:pt>
                <c:pt idx="276">
                  <c:v>61.221981</c:v>
                </c:pt>
                <c:pt idx="277">
                  <c:v>61.782856000000002</c:v>
                </c:pt>
                <c:pt idx="278">
                  <c:v>61.535693999999999</c:v>
                </c:pt>
                <c:pt idx="279">
                  <c:v>61.725811</c:v>
                </c:pt>
                <c:pt idx="280">
                  <c:v>61.516677999999999</c:v>
                </c:pt>
                <c:pt idx="281">
                  <c:v>61.231479999999998</c:v>
                </c:pt>
                <c:pt idx="282">
                  <c:v>61.554707000000001</c:v>
                </c:pt>
                <c:pt idx="283">
                  <c:v>61.450130000000001</c:v>
                </c:pt>
                <c:pt idx="284">
                  <c:v>61.668781000000003</c:v>
                </c:pt>
                <c:pt idx="285">
                  <c:v>61.725811</c:v>
                </c:pt>
                <c:pt idx="286">
                  <c:v>61.041350999999999</c:v>
                </c:pt>
                <c:pt idx="287">
                  <c:v>61.820881</c:v>
                </c:pt>
                <c:pt idx="288">
                  <c:v>61.668781000000003</c:v>
                </c:pt>
                <c:pt idx="289">
                  <c:v>61.773364999999998</c:v>
                </c:pt>
                <c:pt idx="290">
                  <c:v>61.887431999999997</c:v>
                </c:pt>
                <c:pt idx="291">
                  <c:v>62.068058000000001</c:v>
                </c:pt>
                <c:pt idx="292">
                  <c:v>62.239173999999998</c:v>
                </c:pt>
                <c:pt idx="293">
                  <c:v>62.467326999999997</c:v>
                </c:pt>
                <c:pt idx="294">
                  <c:v>62.609927999999996</c:v>
                </c:pt>
                <c:pt idx="295">
                  <c:v>62.315227999999998</c:v>
                </c:pt>
                <c:pt idx="296">
                  <c:v>62.486347000000002</c:v>
                </c:pt>
                <c:pt idx="297">
                  <c:v>62.324733999999999</c:v>
                </c:pt>
                <c:pt idx="298">
                  <c:v>62.486347000000002</c:v>
                </c:pt>
                <c:pt idx="299">
                  <c:v>62.438808000000002</c:v>
                </c:pt>
                <c:pt idx="300">
                  <c:v>62.296191999999998</c:v>
                </c:pt>
                <c:pt idx="301">
                  <c:v>62.248676000000003</c:v>
                </c:pt>
                <c:pt idx="302">
                  <c:v>62.011012999999998</c:v>
                </c:pt>
                <c:pt idx="303">
                  <c:v>61.744827000000001</c:v>
                </c:pt>
                <c:pt idx="304">
                  <c:v>62.248676000000003</c:v>
                </c:pt>
                <c:pt idx="305">
                  <c:v>62.163124000000003</c:v>
                </c:pt>
                <c:pt idx="306">
                  <c:v>61.830387000000002</c:v>
                </c:pt>
                <c:pt idx="307">
                  <c:v>62.267696000000001</c:v>
                </c:pt>
                <c:pt idx="308">
                  <c:v>63.123283000000001</c:v>
                </c:pt>
                <c:pt idx="309">
                  <c:v>64.197509999999994</c:v>
                </c:pt>
                <c:pt idx="310">
                  <c:v>64.568282999999994</c:v>
                </c:pt>
                <c:pt idx="311">
                  <c:v>64.482712000000006</c:v>
                </c:pt>
                <c:pt idx="312">
                  <c:v>64.900993</c:v>
                </c:pt>
                <c:pt idx="313">
                  <c:v>65.081626999999997</c:v>
                </c:pt>
                <c:pt idx="314">
                  <c:v>65.984741</c:v>
                </c:pt>
                <c:pt idx="315">
                  <c:v>65.880165000000005</c:v>
                </c:pt>
                <c:pt idx="316">
                  <c:v>65.671036000000001</c:v>
                </c:pt>
                <c:pt idx="317">
                  <c:v>65.414337000000003</c:v>
                </c:pt>
                <c:pt idx="318">
                  <c:v>65.594977999999998</c:v>
                </c:pt>
                <c:pt idx="319">
                  <c:v>65.537918000000005</c:v>
                </c:pt>
                <c:pt idx="320">
                  <c:v>65.633010999999996</c:v>
                </c:pt>
                <c:pt idx="321">
                  <c:v>65.889679000000001</c:v>
                </c:pt>
                <c:pt idx="322">
                  <c:v>65.081626999999997</c:v>
                </c:pt>
                <c:pt idx="323">
                  <c:v>65.005577000000002</c:v>
                </c:pt>
                <c:pt idx="324">
                  <c:v>65.053107999999995</c:v>
                </c:pt>
                <c:pt idx="325">
                  <c:v>66.362967999999995</c:v>
                </c:pt>
                <c:pt idx="326">
                  <c:v>64.517685</c:v>
                </c:pt>
                <c:pt idx="327">
                  <c:v>64.737587000000005</c:v>
                </c:pt>
                <c:pt idx="328">
                  <c:v>64.718474999999998</c:v>
                </c:pt>
                <c:pt idx="329">
                  <c:v>65.445098999999999</c:v>
                </c:pt>
                <c:pt idx="330">
                  <c:v>65.665008999999998</c:v>
                </c:pt>
                <c:pt idx="331">
                  <c:v>65.751059999999995</c:v>
                </c:pt>
                <c:pt idx="332">
                  <c:v>66.563750999999996</c:v>
                </c:pt>
                <c:pt idx="333">
                  <c:v>66.888801999999998</c:v>
                </c:pt>
                <c:pt idx="334">
                  <c:v>67.319076999999993</c:v>
                </c:pt>
                <c:pt idx="335">
                  <c:v>66.774078000000003</c:v>
                </c:pt>
                <c:pt idx="336">
                  <c:v>67.022666999999998</c:v>
                </c:pt>
                <c:pt idx="337">
                  <c:v>68.609795000000005</c:v>
                </c:pt>
                <c:pt idx="338">
                  <c:v>69.106971999999999</c:v>
                </c:pt>
                <c:pt idx="339">
                  <c:v>69.336433</c:v>
                </c:pt>
                <c:pt idx="340">
                  <c:v>69.212142999999998</c:v>
                </c:pt>
                <c:pt idx="341">
                  <c:v>68.791458000000006</c:v>
                </c:pt>
                <c:pt idx="342">
                  <c:v>67.233017000000004</c:v>
                </c:pt>
                <c:pt idx="343">
                  <c:v>66.716705000000005</c:v>
                </c:pt>
                <c:pt idx="344">
                  <c:v>67.548523000000003</c:v>
                </c:pt>
                <c:pt idx="345">
                  <c:v>67.185210999999995</c:v>
                </c:pt>
                <c:pt idx="346">
                  <c:v>66.831458999999995</c:v>
                </c:pt>
                <c:pt idx="347">
                  <c:v>66.927070999999998</c:v>
                </c:pt>
                <c:pt idx="348">
                  <c:v>67.758865</c:v>
                </c:pt>
                <c:pt idx="349">
                  <c:v>66.841010999999995</c:v>
                </c:pt>
                <c:pt idx="350">
                  <c:v>67.185210999999995</c:v>
                </c:pt>
                <c:pt idx="351">
                  <c:v>67.175644000000005</c:v>
                </c:pt>
                <c:pt idx="352">
                  <c:v>68.083939000000001</c:v>
                </c:pt>
                <c:pt idx="353">
                  <c:v>67.433784000000003</c:v>
                </c:pt>
                <c:pt idx="354">
                  <c:v>66.171738000000005</c:v>
                </c:pt>
                <c:pt idx="355">
                  <c:v>66.735847000000007</c:v>
                </c:pt>
                <c:pt idx="356">
                  <c:v>65.483352999999994</c:v>
                </c:pt>
                <c:pt idx="357">
                  <c:v>65.904030000000006</c:v>
                </c:pt>
                <c:pt idx="358">
                  <c:v>65.177391</c:v>
                </c:pt>
                <c:pt idx="359">
                  <c:v>66.047439999999995</c:v>
                </c:pt>
                <c:pt idx="360">
                  <c:v>65.559837000000002</c:v>
                </c:pt>
                <c:pt idx="361">
                  <c:v>66.410767000000007</c:v>
                </c:pt>
                <c:pt idx="362">
                  <c:v>66.907944000000001</c:v>
                </c:pt>
                <c:pt idx="363">
                  <c:v>66.917488000000006</c:v>
                </c:pt>
                <c:pt idx="364">
                  <c:v>68.026588000000004</c:v>
                </c:pt>
                <c:pt idx="365">
                  <c:v>68.619354000000001</c:v>
                </c:pt>
                <c:pt idx="366">
                  <c:v>69.585030000000003</c:v>
                </c:pt>
                <c:pt idx="367">
                  <c:v>70.129997000000003</c:v>
                </c:pt>
                <c:pt idx="368">
                  <c:v>70.082190999999995</c:v>
                </c:pt>
                <c:pt idx="369">
                  <c:v>70.617607000000007</c:v>
                </c:pt>
                <c:pt idx="370">
                  <c:v>70.961806999999993</c:v>
                </c:pt>
                <c:pt idx="371">
                  <c:v>70.550681999999995</c:v>
                </c:pt>
                <c:pt idx="372">
                  <c:v>70.369026000000005</c:v>
                </c:pt>
                <c:pt idx="373">
                  <c:v>70.933136000000005</c:v>
                </c:pt>
                <c:pt idx="374">
                  <c:v>70.799262999999996</c:v>
                </c:pt>
                <c:pt idx="375">
                  <c:v>69.948340999999999</c:v>
                </c:pt>
                <c:pt idx="376">
                  <c:v>69.833595000000003</c:v>
                </c:pt>
                <c:pt idx="377">
                  <c:v>69.508529999999993</c:v>
                </c:pt>
                <c:pt idx="378">
                  <c:v>69.393814000000006</c:v>
                </c:pt>
                <c:pt idx="379">
                  <c:v>69.087851999999998</c:v>
                </c:pt>
                <c:pt idx="380">
                  <c:v>68.982680999999999</c:v>
                </c:pt>
                <c:pt idx="381">
                  <c:v>69.489418000000001</c:v>
                </c:pt>
                <c:pt idx="382">
                  <c:v>69.221710000000002</c:v>
                </c:pt>
                <c:pt idx="383">
                  <c:v>69.594582000000003</c:v>
                </c:pt>
                <c:pt idx="384">
                  <c:v>69.288634999999999</c:v>
                </c:pt>
                <c:pt idx="385">
                  <c:v>68.275154000000001</c:v>
                </c:pt>
                <c:pt idx="386">
                  <c:v>69.317313999999996</c:v>
                </c:pt>
                <c:pt idx="387">
                  <c:v>70.359459000000001</c:v>
                </c:pt>
                <c:pt idx="388">
                  <c:v>70.378692999999998</c:v>
                </c:pt>
                <c:pt idx="389">
                  <c:v>70.792000000000002</c:v>
                </c:pt>
                <c:pt idx="390">
                  <c:v>69.590508</c:v>
                </c:pt>
                <c:pt idx="391">
                  <c:v>69.677017000000006</c:v>
                </c:pt>
                <c:pt idx="392">
                  <c:v>69.350211999999999</c:v>
                </c:pt>
                <c:pt idx="393">
                  <c:v>70.321029999999993</c:v>
                </c:pt>
                <c:pt idx="394">
                  <c:v>69.898101999999994</c:v>
                </c:pt>
                <c:pt idx="395">
                  <c:v>69.869254999999995</c:v>
                </c:pt>
                <c:pt idx="396">
                  <c:v>69.994193999999993</c:v>
                </c:pt>
                <c:pt idx="397">
                  <c:v>70.003822</c:v>
                </c:pt>
                <c:pt idx="398">
                  <c:v>70.215278999999995</c:v>
                </c:pt>
                <c:pt idx="399">
                  <c:v>71.138023000000004</c:v>
                </c:pt>
                <c:pt idx="400">
                  <c:v>71.868545999999995</c:v>
                </c:pt>
                <c:pt idx="401">
                  <c:v>71.070746999999997</c:v>
                </c:pt>
                <c:pt idx="402">
                  <c:v>70.753555000000006</c:v>
                </c:pt>
                <c:pt idx="403">
                  <c:v>70.551704000000001</c:v>
                </c:pt>
                <c:pt idx="404">
                  <c:v>71.455214999999995</c:v>
                </c:pt>
                <c:pt idx="405">
                  <c:v>71.109200000000001</c:v>
                </c:pt>
                <c:pt idx="406">
                  <c:v>71.858924999999999</c:v>
                </c:pt>
                <c:pt idx="407">
                  <c:v>71.782036000000005</c:v>
                </c:pt>
                <c:pt idx="408">
                  <c:v>72.291472999999996</c:v>
                </c:pt>
                <c:pt idx="409">
                  <c:v>71.868545999999995</c:v>
                </c:pt>
                <c:pt idx="410">
                  <c:v>72.387573000000003</c:v>
                </c:pt>
                <c:pt idx="411">
                  <c:v>72.243408000000002</c:v>
                </c:pt>
                <c:pt idx="412">
                  <c:v>72.512550000000005</c:v>
                </c:pt>
                <c:pt idx="413">
                  <c:v>72.031943999999996</c:v>
                </c:pt>
                <c:pt idx="414">
                  <c:v>71.330260999999993</c:v>
                </c:pt>
                <c:pt idx="415">
                  <c:v>71.522507000000004</c:v>
                </c:pt>
                <c:pt idx="416">
                  <c:v>70.41713</c:v>
                </c:pt>
                <c:pt idx="417">
                  <c:v>70.41713</c:v>
                </c:pt>
                <c:pt idx="418">
                  <c:v>70.984238000000005</c:v>
                </c:pt>
                <c:pt idx="419">
                  <c:v>71.003471000000005</c:v>
                </c:pt>
                <c:pt idx="420">
                  <c:v>71.599402999999995</c:v>
                </c:pt>
                <c:pt idx="421">
                  <c:v>71.714737</c:v>
                </c:pt>
                <c:pt idx="422">
                  <c:v>71.378333999999995</c:v>
                </c:pt>
                <c:pt idx="423">
                  <c:v>71.791640999999998</c:v>
                </c:pt>
                <c:pt idx="424">
                  <c:v>73.021964999999994</c:v>
                </c:pt>
                <c:pt idx="425">
                  <c:v>73.050811999999993</c:v>
                </c:pt>
                <c:pt idx="426">
                  <c:v>73.329559000000003</c:v>
                </c:pt>
                <c:pt idx="427">
                  <c:v>73.329559000000003</c:v>
                </c:pt>
                <c:pt idx="428">
                  <c:v>73.454505999999995</c:v>
                </c:pt>
                <c:pt idx="429">
                  <c:v>74.127335000000002</c:v>
                </c:pt>
                <c:pt idx="430">
                  <c:v>74.482979</c:v>
                </c:pt>
                <c:pt idx="431">
                  <c:v>74.636780000000002</c:v>
                </c:pt>
                <c:pt idx="432">
                  <c:v>74.579109000000003</c:v>
                </c:pt>
                <c:pt idx="433">
                  <c:v>74.598327999999995</c:v>
                </c:pt>
                <c:pt idx="434">
                  <c:v>74.886696000000001</c:v>
                </c:pt>
                <c:pt idx="435">
                  <c:v>75.751769999999993</c:v>
                </c:pt>
                <c:pt idx="436">
                  <c:v>75.770988000000003</c:v>
                </c:pt>
                <c:pt idx="437">
                  <c:v>75.799819999999997</c:v>
                </c:pt>
                <c:pt idx="438">
                  <c:v>75.578757999999993</c:v>
                </c:pt>
                <c:pt idx="439">
                  <c:v>75.703697000000005</c:v>
                </c:pt>
                <c:pt idx="440">
                  <c:v>80.557732000000001</c:v>
                </c:pt>
                <c:pt idx="441">
                  <c:v>80.634636</c:v>
                </c:pt>
                <c:pt idx="442">
                  <c:v>79.952186999999995</c:v>
                </c:pt>
                <c:pt idx="443">
                  <c:v>79.952186999999995</c:v>
                </c:pt>
                <c:pt idx="444">
                  <c:v>80.788428999999994</c:v>
                </c:pt>
                <c:pt idx="445">
                  <c:v>80.874931000000004</c:v>
                </c:pt>
                <c:pt idx="446">
                  <c:v>81.192138999999997</c:v>
                </c:pt>
                <c:pt idx="447">
                  <c:v>80.999877999999995</c:v>
                </c:pt>
                <c:pt idx="448">
                  <c:v>81.278625000000005</c:v>
                </c:pt>
                <c:pt idx="449">
                  <c:v>80.826858999999999</c:v>
                </c:pt>
                <c:pt idx="450">
                  <c:v>80.615416999999994</c:v>
                </c:pt>
                <c:pt idx="451">
                  <c:v>80.673079999999999</c:v>
                </c:pt>
                <c:pt idx="452">
                  <c:v>80.788428999999994</c:v>
                </c:pt>
                <c:pt idx="453">
                  <c:v>80.160522</c:v>
                </c:pt>
                <c:pt idx="454">
                  <c:v>80.373031999999995</c:v>
                </c:pt>
                <c:pt idx="455">
                  <c:v>79.600227000000004</c:v>
                </c:pt>
                <c:pt idx="456">
                  <c:v>79.725800000000007</c:v>
                </c:pt>
                <c:pt idx="457">
                  <c:v>80.875366</c:v>
                </c:pt>
                <c:pt idx="458">
                  <c:v>80.286109999999994</c:v>
                </c:pt>
                <c:pt idx="459">
                  <c:v>80.430992000000003</c:v>
                </c:pt>
                <c:pt idx="460">
                  <c:v>81.020279000000002</c:v>
                </c:pt>
                <c:pt idx="461">
                  <c:v>81.995956000000007</c:v>
                </c:pt>
                <c:pt idx="462">
                  <c:v>80.508278000000004</c:v>
                </c:pt>
                <c:pt idx="463">
                  <c:v>81.310074</c:v>
                </c:pt>
                <c:pt idx="464">
                  <c:v>81.397025999999997</c:v>
                </c:pt>
                <c:pt idx="465">
                  <c:v>78.325080999999997</c:v>
                </c:pt>
                <c:pt idx="466">
                  <c:v>78.817734000000002</c:v>
                </c:pt>
                <c:pt idx="467">
                  <c:v>79.967299999999994</c:v>
                </c:pt>
                <c:pt idx="468">
                  <c:v>79.687149000000005</c:v>
                </c:pt>
                <c:pt idx="469">
                  <c:v>81.300422999999995</c:v>
                </c:pt>
                <c:pt idx="470">
                  <c:v>82.334061000000005</c:v>
                </c:pt>
                <c:pt idx="471">
                  <c:v>82.672165000000007</c:v>
                </c:pt>
                <c:pt idx="472">
                  <c:v>82.449982000000006</c:v>
                </c:pt>
                <c:pt idx="473">
                  <c:v>81.812400999999994</c:v>
                </c:pt>
                <c:pt idx="474">
                  <c:v>83.899017000000001</c:v>
                </c:pt>
                <c:pt idx="475">
                  <c:v>83.444984000000005</c:v>
                </c:pt>
                <c:pt idx="476">
                  <c:v>82.913680999999997</c:v>
                </c:pt>
                <c:pt idx="477">
                  <c:v>82.614211999999995</c:v>
                </c:pt>
                <c:pt idx="478">
                  <c:v>82.594893999999996</c:v>
                </c:pt>
                <c:pt idx="479">
                  <c:v>82.604538000000005</c:v>
                </c:pt>
                <c:pt idx="480">
                  <c:v>82.498283000000001</c:v>
                </c:pt>
                <c:pt idx="481">
                  <c:v>82.797745000000006</c:v>
                </c:pt>
                <c:pt idx="482">
                  <c:v>82.807411000000002</c:v>
                </c:pt>
                <c:pt idx="483">
                  <c:v>82.633544999999998</c:v>
                </c:pt>
                <c:pt idx="484">
                  <c:v>83.029594000000003</c:v>
                </c:pt>
                <c:pt idx="485">
                  <c:v>83.415993</c:v>
                </c:pt>
                <c:pt idx="486">
                  <c:v>84.150192000000004</c:v>
                </c:pt>
                <c:pt idx="487">
                  <c:v>85.193496999999994</c:v>
                </c:pt>
                <c:pt idx="488">
                  <c:v>85.280426000000006</c:v>
                </c:pt>
                <c:pt idx="489">
                  <c:v>85.222472999999994</c:v>
                </c:pt>
                <c:pt idx="490">
                  <c:v>84.836060000000003</c:v>
                </c:pt>
                <c:pt idx="491">
                  <c:v>85.087219000000005</c:v>
                </c:pt>
                <c:pt idx="492">
                  <c:v>86.555572999999995</c:v>
                </c:pt>
                <c:pt idx="493">
                  <c:v>85.348044999999999</c:v>
                </c:pt>
                <c:pt idx="494">
                  <c:v>87.077217000000005</c:v>
                </c:pt>
                <c:pt idx="495">
                  <c:v>87.038596999999996</c:v>
                </c:pt>
                <c:pt idx="496">
                  <c:v>86.941986</c:v>
                </c:pt>
                <c:pt idx="497">
                  <c:v>88.497275999999999</c:v>
                </c:pt>
                <c:pt idx="498">
                  <c:v>88.777434999999997</c:v>
                </c:pt>
                <c:pt idx="499">
                  <c:v>88.700134000000006</c:v>
                </c:pt>
                <c:pt idx="500">
                  <c:v>89.192824999999999</c:v>
                </c:pt>
                <c:pt idx="501">
                  <c:v>90.864044000000007</c:v>
                </c:pt>
                <c:pt idx="502">
                  <c:v>90.728790000000004</c:v>
                </c:pt>
                <c:pt idx="503">
                  <c:v>89.588881999999998</c:v>
                </c:pt>
                <c:pt idx="504">
                  <c:v>91.781754000000006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D1-478C-9701-5F3B6C3D4D0D}"/>
            </c:ext>
          </c:extLst>
        </c:ser>
        <c:ser>
          <c:idx val="3"/>
          <c:order val="3"/>
          <c:tx>
            <c:strRef>
              <c:f>'Inputs + Graphs'!$E$2</c:f>
              <c:strCache>
                <c:ptCount val="1"/>
                <c:pt idx="0">
                  <c:v>Stock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[1]Inputs!$A$3:$A$507</c:f>
              <c:numCache>
                <c:formatCode>General</c:formatCode>
                <c:ptCount val="505"/>
                <c:pt idx="0">
                  <c:v>42401</c:v>
                </c:pt>
                <c:pt idx="1">
                  <c:v>42402</c:v>
                </c:pt>
                <c:pt idx="2">
                  <c:v>42403</c:v>
                </c:pt>
                <c:pt idx="3">
                  <c:v>42404</c:v>
                </c:pt>
                <c:pt idx="4">
                  <c:v>42405</c:v>
                </c:pt>
                <c:pt idx="5">
                  <c:v>42408</c:v>
                </c:pt>
                <c:pt idx="6">
                  <c:v>42409</c:v>
                </c:pt>
                <c:pt idx="7">
                  <c:v>42410</c:v>
                </c:pt>
                <c:pt idx="8">
                  <c:v>42411</c:v>
                </c:pt>
                <c:pt idx="9">
                  <c:v>42412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42457</c:v>
                </c:pt>
                <c:pt idx="39">
                  <c:v>42458</c:v>
                </c:pt>
                <c:pt idx="40">
                  <c:v>42459</c:v>
                </c:pt>
                <c:pt idx="41">
                  <c:v>42460</c:v>
                </c:pt>
                <c:pt idx="42">
                  <c:v>42461</c:v>
                </c:pt>
                <c:pt idx="43">
                  <c:v>42464</c:v>
                </c:pt>
                <c:pt idx="44">
                  <c:v>42465</c:v>
                </c:pt>
                <c:pt idx="45">
                  <c:v>42466</c:v>
                </c:pt>
                <c:pt idx="46">
                  <c:v>42467</c:v>
                </c:pt>
                <c:pt idx="47">
                  <c:v>42468</c:v>
                </c:pt>
                <c:pt idx="48">
                  <c:v>42471</c:v>
                </c:pt>
                <c:pt idx="49">
                  <c:v>42472</c:v>
                </c:pt>
                <c:pt idx="50">
                  <c:v>42473</c:v>
                </c:pt>
                <c:pt idx="51">
                  <c:v>42474</c:v>
                </c:pt>
                <c:pt idx="52">
                  <c:v>42475</c:v>
                </c:pt>
                <c:pt idx="53">
                  <c:v>42478</c:v>
                </c:pt>
                <c:pt idx="54">
                  <c:v>42479</c:v>
                </c:pt>
                <c:pt idx="55">
                  <c:v>42480</c:v>
                </c:pt>
                <c:pt idx="56">
                  <c:v>42481</c:v>
                </c:pt>
                <c:pt idx="57">
                  <c:v>42482</c:v>
                </c:pt>
                <c:pt idx="58">
                  <c:v>42485</c:v>
                </c:pt>
                <c:pt idx="59">
                  <c:v>42486</c:v>
                </c:pt>
                <c:pt idx="60">
                  <c:v>42487</c:v>
                </c:pt>
                <c:pt idx="61">
                  <c:v>42488</c:v>
                </c:pt>
                <c:pt idx="62">
                  <c:v>42489</c:v>
                </c:pt>
                <c:pt idx="63">
                  <c:v>42492</c:v>
                </c:pt>
                <c:pt idx="64">
                  <c:v>42493</c:v>
                </c:pt>
                <c:pt idx="65">
                  <c:v>42494</c:v>
                </c:pt>
                <c:pt idx="66">
                  <c:v>42495</c:v>
                </c:pt>
                <c:pt idx="67">
                  <c:v>42496</c:v>
                </c:pt>
                <c:pt idx="68">
                  <c:v>42499</c:v>
                </c:pt>
                <c:pt idx="69">
                  <c:v>42500</c:v>
                </c:pt>
                <c:pt idx="70">
                  <c:v>42501</c:v>
                </c:pt>
                <c:pt idx="71">
                  <c:v>42502</c:v>
                </c:pt>
                <c:pt idx="72">
                  <c:v>42503</c:v>
                </c:pt>
                <c:pt idx="73">
                  <c:v>42506</c:v>
                </c:pt>
                <c:pt idx="74">
                  <c:v>42507</c:v>
                </c:pt>
                <c:pt idx="75">
                  <c:v>42508</c:v>
                </c:pt>
                <c:pt idx="76">
                  <c:v>42509</c:v>
                </c:pt>
                <c:pt idx="77">
                  <c:v>42510</c:v>
                </c:pt>
                <c:pt idx="78">
                  <c:v>42513</c:v>
                </c:pt>
                <c:pt idx="79">
                  <c:v>42514</c:v>
                </c:pt>
                <c:pt idx="80">
                  <c:v>42515</c:v>
                </c:pt>
                <c:pt idx="81">
                  <c:v>42516</c:v>
                </c:pt>
                <c:pt idx="82">
                  <c:v>42517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42556</c:v>
                </c:pt>
                <c:pt idx="108">
                  <c:v>42557</c:v>
                </c:pt>
                <c:pt idx="109">
                  <c:v>42558</c:v>
                </c:pt>
                <c:pt idx="110">
                  <c:v>42559</c:v>
                </c:pt>
                <c:pt idx="111">
                  <c:v>42562</c:v>
                </c:pt>
                <c:pt idx="112">
                  <c:v>42563</c:v>
                </c:pt>
                <c:pt idx="113">
                  <c:v>42564</c:v>
                </c:pt>
                <c:pt idx="114">
                  <c:v>42565</c:v>
                </c:pt>
                <c:pt idx="115">
                  <c:v>42566</c:v>
                </c:pt>
                <c:pt idx="116">
                  <c:v>42569</c:v>
                </c:pt>
                <c:pt idx="117">
                  <c:v>42570</c:v>
                </c:pt>
                <c:pt idx="118">
                  <c:v>42571</c:v>
                </c:pt>
                <c:pt idx="119">
                  <c:v>42572</c:v>
                </c:pt>
                <c:pt idx="120">
                  <c:v>42573</c:v>
                </c:pt>
                <c:pt idx="121">
                  <c:v>42576</c:v>
                </c:pt>
                <c:pt idx="122">
                  <c:v>42577</c:v>
                </c:pt>
                <c:pt idx="123">
                  <c:v>42578</c:v>
                </c:pt>
                <c:pt idx="124">
                  <c:v>42579</c:v>
                </c:pt>
                <c:pt idx="125">
                  <c:v>42580</c:v>
                </c:pt>
                <c:pt idx="126">
                  <c:v>42583</c:v>
                </c:pt>
                <c:pt idx="127">
                  <c:v>42584</c:v>
                </c:pt>
                <c:pt idx="128">
                  <c:v>42585</c:v>
                </c:pt>
                <c:pt idx="129">
                  <c:v>42586</c:v>
                </c:pt>
                <c:pt idx="130">
                  <c:v>42587</c:v>
                </c:pt>
                <c:pt idx="131">
                  <c:v>42590</c:v>
                </c:pt>
                <c:pt idx="132">
                  <c:v>42591</c:v>
                </c:pt>
                <c:pt idx="133">
                  <c:v>42592</c:v>
                </c:pt>
                <c:pt idx="134">
                  <c:v>42593</c:v>
                </c:pt>
                <c:pt idx="135">
                  <c:v>42594</c:v>
                </c:pt>
                <c:pt idx="136">
                  <c:v>42597</c:v>
                </c:pt>
                <c:pt idx="137">
                  <c:v>42598</c:v>
                </c:pt>
                <c:pt idx="138">
                  <c:v>42599</c:v>
                </c:pt>
                <c:pt idx="139">
                  <c:v>42600</c:v>
                </c:pt>
                <c:pt idx="140">
                  <c:v>42601</c:v>
                </c:pt>
                <c:pt idx="141">
                  <c:v>42604</c:v>
                </c:pt>
                <c:pt idx="142">
                  <c:v>42605</c:v>
                </c:pt>
                <c:pt idx="143">
                  <c:v>42606</c:v>
                </c:pt>
                <c:pt idx="144">
                  <c:v>42607</c:v>
                </c:pt>
                <c:pt idx="145">
                  <c:v>42608</c:v>
                </c:pt>
                <c:pt idx="146">
                  <c:v>42611</c:v>
                </c:pt>
                <c:pt idx="147">
                  <c:v>42612</c:v>
                </c:pt>
                <c:pt idx="148">
                  <c:v>42613</c:v>
                </c:pt>
                <c:pt idx="149">
                  <c:v>42614</c:v>
                </c:pt>
                <c:pt idx="150">
                  <c:v>42615</c:v>
                </c:pt>
                <c:pt idx="151">
                  <c:v>42619</c:v>
                </c:pt>
                <c:pt idx="152">
                  <c:v>42620</c:v>
                </c:pt>
                <c:pt idx="153">
                  <c:v>42621</c:v>
                </c:pt>
                <c:pt idx="154">
                  <c:v>42622</c:v>
                </c:pt>
                <c:pt idx="155">
                  <c:v>42625</c:v>
                </c:pt>
                <c:pt idx="156">
                  <c:v>42626</c:v>
                </c:pt>
                <c:pt idx="157">
                  <c:v>42627</c:v>
                </c:pt>
                <c:pt idx="158">
                  <c:v>42628</c:v>
                </c:pt>
                <c:pt idx="159">
                  <c:v>42629</c:v>
                </c:pt>
                <c:pt idx="160">
                  <c:v>42632</c:v>
                </c:pt>
                <c:pt idx="161">
                  <c:v>42633</c:v>
                </c:pt>
                <c:pt idx="162">
                  <c:v>42634</c:v>
                </c:pt>
                <c:pt idx="163">
                  <c:v>42635</c:v>
                </c:pt>
                <c:pt idx="164">
                  <c:v>42636</c:v>
                </c:pt>
                <c:pt idx="165">
                  <c:v>42639</c:v>
                </c:pt>
                <c:pt idx="166">
                  <c:v>42640</c:v>
                </c:pt>
                <c:pt idx="167">
                  <c:v>42641</c:v>
                </c:pt>
                <c:pt idx="168">
                  <c:v>42642</c:v>
                </c:pt>
                <c:pt idx="169">
                  <c:v>42643</c:v>
                </c:pt>
                <c:pt idx="170">
                  <c:v>42646</c:v>
                </c:pt>
                <c:pt idx="171">
                  <c:v>42647</c:v>
                </c:pt>
                <c:pt idx="172">
                  <c:v>42648</c:v>
                </c:pt>
                <c:pt idx="173">
                  <c:v>42649</c:v>
                </c:pt>
                <c:pt idx="174">
                  <c:v>42650</c:v>
                </c:pt>
                <c:pt idx="175">
                  <c:v>42653</c:v>
                </c:pt>
                <c:pt idx="176">
                  <c:v>42654</c:v>
                </c:pt>
                <c:pt idx="177">
                  <c:v>42655</c:v>
                </c:pt>
                <c:pt idx="178">
                  <c:v>42656</c:v>
                </c:pt>
                <c:pt idx="179">
                  <c:v>42657</c:v>
                </c:pt>
                <c:pt idx="180">
                  <c:v>42660</c:v>
                </c:pt>
                <c:pt idx="181">
                  <c:v>42661</c:v>
                </c:pt>
                <c:pt idx="182">
                  <c:v>42662</c:v>
                </c:pt>
                <c:pt idx="183">
                  <c:v>42663</c:v>
                </c:pt>
                <c:pt idx="184">
                  <c:v>42664</c:v>
                </c:pt>
                <c:pt idx="185">
                  <c:v>42667</c:v>
                </c:pt>
                <c:pt idx="186">
                  <c:v>42668</c:v>
                </c:pt>
                <c:pt idx="187">
                  <c:v>42669</c:v>
                </c:pt>
                <c:pt idx="188">
                  <c:v>42670</c:v>
                </c:pt>
                <c:pt idx="189">
                  <c:v>42671</c:v>
                </c:pt>
                <c:pt idx="190">
                  <c:v>42674</c:v>
                </c:pt>
                <c:pt idx="191">
                  <c:v>42675</c:v>
                </c:pt>
                <c:pt idx="192">
                  <c:v>42676</c:v>
                </c:pt>
                <c:pt idx="193">
                  <c:v>42677</c:v>
                </c:pt>
                <c:pt idx="194">
                  <c:v>42678</c:v>
                </c:pt>
                <c:pt idx="195">
                  <c:v>42681</c:v>
                </c:pt>
                <c:pt idx="196">
                  <c:v>42682</c:v>
                </c:pt>
                <c:pt idx="197">
                  <c:v>42683</c:v>
                </c:pt>
                <c:pt idx="198">
                  <c:v>42684</c:v>
                </c:pt>
                <c:pt idx="199">
                  <c:v>42685</c:v>
                </c:pt>
                <c:pt idx="200">
                  <c:v>42688</c:v>
                </c:pt>
                <c:pt idx="201">
                  <c:v>42689</c:v>
                </c:pt>
                <c:pt idx="202">
                  <c:v>42690</c:v>
                </c:pt>
                <c:pt idx="203">
                  <c:v>42691</c:v>
                </c:pt>
                <c:pt idx="204">
                  <c:v>42692</c:v>
                </c:pt>
                <c:pt idx="205">
                  <c:v>42695</c:v>
                </c:pt>
                <c:pt idx="206">
                  <c:v>42696</c:v>
                </c:pt>
                <c:pt idx="207">
                  <c:v>42697</c:v>
                </c:pt>
                <c:pt idx="208">
                  <c:v>42699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42709</c:v>
                </c:pt>
                <c:pt idx="215">
                  <c:v>42710</c:v>
                </c:pt>
                <c:pt idx="216">
                  <c:v>42711</c:v>
                </c:pt>
                <c:pt idx="217">
                  <c:v>42712</c:v>
                </c:pt>
                <c:pt idx="218">
                  <c:v>42713</c:v>
                </c:pt>
                <c:pt idx="219">
                  <c:v>42716</c:v>
                </c:pt>
                <c:pt idx="220">
                  <c:v>42717</c:v>
                </c:pt>
                <c:pt idx="221">
                  <c:v>42718</c:v>
                </c:pt>
                <c:pt idx="222">
                  <c:v>42719</c:v>
                </c:pt>
                <c:pt idx="223">
                  <c:v>42720</c:v>
                </c:pt>
                <c:pt idx="224">
                  <c:v>42723</c:v>
                </c:pt>
                <c:pt idx="225">
                  <c:v>42724</c:v>
                </c:pt>
                <c:pt idx="226">
                  <c:v>42725</c:v>
                </c:pt>
                <c:pt idx="227">
                  <c:v>42726</c:v>
                </c:pt>
                <c:pt idx="228">
                  <c:v>42727</c:v>
                </c:pt>
                <c:pt idx="229">
                  <c:v>42731</c:v>
                </c:pt>
                <c:pt idx="230">
                  <c:v>42732</c:v>
                </c:pt>
                <c:pt idx="231">
                  <c:v>42733</c:v>
                </c:pt>
                <c:pt idx="232">
                  <c:v>42734</c:v>
                </c:pt>
                <c:pt idx="233">
                  <c:v>42738</c:v>
                </c:pt>
                <c:pt idx="234">
                  <c:v>42739</c:v>
                </c:pt>
                <c:pt idx="235">
                  <c:v>42740</c:v>
                </c:pt>
                <c:pt idx="236">
                  <c:v>42741</c:v>
                </c:pt>
                <c:pt idx="237">
                  <c:v>42744</c:v>
                </c:pt>
                <c:pt idx="238">
                  <c:v>42745</c:v>
                </c:pt>
                <c:pt idx="239">
                  <c:v>42746</c:v>
                </c:pt>
                <c:pt idx="240">
                  <c:v>42747</c:v>
                </c:pt>
                <c:pt idx="241">
                  <c:v>42748</c:v>
                </c:pt>
                <c:pt idx="242">
                  <c:v>42752</c:v>
                </c:pt>
                <c:pt idx="243">
                  <c:v>42753</c:v>
                </c:pt>
                <c:pt idx="244">
                  <c:v>42754</c:v>
                </c:pt>
                <c:pt idx="245">
                  <c:v>42755</c:v>
                </c:pt>
                <c:pt idx="246">
                  <c:v>42758</c:v>
                </c:pt>
                <c:pt idx="247">
                  <c:v>42759</c:v>
                </c:pt>
                <c:pt idx="248">
                  <c:v>42760</c:v>
                </c:pt>
                <c:pt idx="249">
                  <c:v>42761</c:v>
                </c:pt>
                <c:pt idx="250">
                  <c:v>42762</c:v>
                </c:pt>
                <c:pt idx="251">
                  <c:v>42765</c:v>
                </c:pt>
                <c:pt idx="252">
                  <c:v>42766</c:v>
                </c:pt>
                <c:pt idx="253">
                  <c:v>42767</c:v>
                </c:pt>
                <c:pt idx="254">
                  <c:v>42768</c:v>
                </c:pt>
                <c:pt idx="255">
                  <c:v>42769</c:v>
                </c:pt>
                <c:pt idx="256">
                  <c:v>42772</c:v>
                </c:pt>
                <c:pt idx="257">
                  <c:v>42773</c:v>
                </c:pt>
                <c:pt idx="258">
                  <c:v>42774</c:v>
                </c:pt>
                <c:pt idx="259">
                  <c:v>42775</c:v>
                </c:pt>
                <c:pt idx="260">
                  <c:v>42776</c:v>
                </c:pt>
                <c:pt idx="261">
                  <c:v>42779</c:v>
                </c:pt>
                <c:pt idx="262">
                  <c:v>42780</c:v>
                </c:pt>
                <c:pt idx="263">
                  <c:v>42781</c:v>
                </c:pt>
                <c:pt idx="264">
                  <c:v>42782</c:v>
                </c:pt>
                <c:pt idx="265">
                  <c:v>42783</c:v>
                </c:pt>
                <c:pt idx="266">
                  <c:v>42787</c:v>
                </c:pt>
                <c:pt idx="267">
                  <c:v>42788</c:v>
                </c:pt>
                <c:pt idx="268">
                  <c:v>42789</c:v>
                </c:pt>
                <c:pt idx="269">
                  <c:v>42790</c:v>
                </c:pt>
                <c:pt idx="270">
                  <c:v>42793</c:v>
                </c:pt>
                <c:pt idx="271">
                  <c:v>42794</c:v>
                </c:pt>
                <c:pt idx="272">
                  <c:v>42795</c:v>
                </c:pt>
                <c:pt idx="273">
                  <c:v>42796</c:v>
                </c:pt>
                <c:pt idx="274">
                  <c:v>42797</c:v>
                </c:pt>
                <c:pt idx="275">
                  <c:v>42800</c:v>
                </c:pt>
                <c:pt idx="276">
                  <c:v>42801</c:v>
                </c:pt>
                <c:pt idx="277">
                  <c:v>42802</c:v>
                </c:pt>
                <c:pt idx="278">
                  <c:v>42803</c:v>
                </c:pt>
                <c:pt idx="279">
                  <c:v>42804</c:v>
                </c:pt>
                <c:pt idx="280">
                  <c:v>42807</c:v>
                </c:pt>
                <c:pt idx="281">
                  <c:v>42808</c:v>
                </c:pt>
                <c:pt idx="282">
                  <c:v>42809</c:v>
                </c:pt>
                <c:pt idx="283">
                  <c:v>42810</c:v>
                </c:pt>
                <c:pt idx="284">
                  <c:v>42811</c:v>
                </c:pt>
                <c:pt idx="285">
                  <c:v>42814</c:v>
                </c:pt>
                <c:pt idx="286">
                  <c:v>42815</c:v>
                </c:pt>
                <c:pt idx="287">
                  <c:v>42816</c:v>
                </c:pt>
                <c:pt idx="288">
                  <c:v>42817</c:v>
                </c:pt>
                <c:pt idx="289">
                  <c:v>42818</c:v>
                </c:pt>
                <c:pt idx="290">
                  <c:v>42821</c:v>
                </c:pt>
                <c:pt idx="291">
                  <c:v>42822</c:v>
                </c:pt>
                <c:pt idx="292">
                  <c:v>42823</c:v>
                </c:pt>
                <c:pt idx="293">
                  <c:v>42824</c:v>
                </c:pt>
                <c:pt idx="294">
                  <c:v>42825</c:v>
                </c:pt>
                <c:pt idx="295">
                  <c:v>42828</c:v>
                </c:pt>
                <c:pt idx="296">
                  <c:v>42829</c:v>
                </c:pt>
                <c:pt idx="297">
                  <c:v>42830</c:v>
                </c:pt>
                <c:pt idx="298">
                  <c:v>42831</c:v>
                </c:pt>
                <c:pt idx="299">
                  <c:v>42832</c:v>
                </c:pt>
                <c:pt idx="300">
                  <c:v>42835</c:v>
                </c:pt>
                <c:pt idx="301">
                  <c:v>42836</c:v>
                </c:pt>
                <c:pt idx="302">
                  <c:v>42837</c:v>
                </c:pt>
                <c:pt idx="303">
                  <c:v>42838</c:v>
                </c:pt>
                <c:pt idx="304">
                  <c:v>42842</c:v>
                </c:pt>
                <c:pt idx="305">
                  <c:v>42843</c:v>
                </c:pt>
                <c:pt idx="306">
                  <c:v>42844</c:v>
                </c:pt>
                <c:pt idx="307">
                  <c:v>42845</c:v>
                </c:pt>
                <c:pt idx="308">
                  <c:v>42846</c:v>
                </c:pt>
                <c:pt idx="309">
                  <c:v>42849</c:v>
                </c:pt>
                <c:pt idx="310">
                  <c:v>42850</c:v>
                </c:pt>
                <c:pt idx="311">
                  <c:v>42851</c:v>
                </c:pt>
                <c:pt idx="312">
                  <c:v>42852</c:v>
                </c:pt>
                <c:pt idx="313">
                  <c:v>42853</c:v>
                </c:pt>
                <c:pt idx="314">
                  <c:v>42856</c:v>
                </c:pt>
                <c:pt idx="315">
                  <c:v>42857</c:v>
                </c:pt>
                <c:pt idx="316">
                  <c:v>42858</c:v>
                </c:pt>
                <c:pt idx="317">
                  <c:v>42859</c:v>
                </c:pt>
                <c:pt idx="318">
                  <c:v>42860</c:v>
                </c:pt>
                <c:pt idx="319">
                  <c:v>42863</c:v>
                </c:pt>
                <c:pt idx="320">
                  <c:v>42864</c:v>
                </c:pt>
                <c:pt idx="321">
                  <c:v>42865</c:v>
                </c:pt>
                <c:pt idx="322">
                  <c:v>42866</c:v>
                </c:pt>
                <c:pt idx="323">
                  <c:v>42867</c:v>
                </c:pt>
                <c:pt idx="324">
                  <c:v>42870</c:v>
                </c:pt>
                <c:pt idx="325">
                  <c:v>42871</c:v>
                </c:pt>
                <c:pt idx="326">
                  <c:v>42872</c:v>
                </c:pt>
                <c:pt idx="327">
                  <c:v>42873</c:v>
                </c:pt>
                <c:pt idx="328">
                  <c:v>42874</c:v>
                </c:pt>
                <c:pt idx="329">
                  <c:v>42877</c:v>
                </c:pt>
                <c:pt idx="330">
                  <c:v>42878</c:v>
                </c:pt>
                <c:pt idx="331">
                  <c:v>42879</c:v>
                </c:pt>
                <c:pt idx="332">
                  <c:v>42880</c:v>
                </c:pt>
                <c:pt idx="333">
                  <c:v>42881</c:v>
                </c:pt>
                <c:pt idx="334">
                  <c:v>42885</c:v>
                </c:pt>
                <c:pt idx="335">
                  <c:v>42886</c:v>
                </c:pt>
                <c:pt idx="336">
                  <c:v>42887</c:v>
                </c:pt>
                <c:pt idx="337">
                  <c:v>42888</c:v>
                </c:pt>
                <c:pt idx="338">
                  <c:v>42891</c:v>
                </c:pt>
                <c:pt idx="339">
                  <c:v>42892</c:v>
                </c:pt>
                <c:pt idx="340">
                  <c:v>42893</c:v>
                </c:pt>
                <c:pt idx="341">
                  <c:v>42894</c:v>
                </c:pt>
                <c:pt idx="342">
                  <c:v>42895</c:v>
                </c:pt>
                <c:pt idx="343">
                  <c:v>42898</c:v>
                </c:pt>
                <c:pt idx="344">
                  <c:v>42899</c:v>
                </c:pt>
                <c:pt idx="345">
                  <c:v>42900</c:v>
                </c:pt>
                <c:pt idx="346">
                  <c:v>42901</c:v>
                </c:pt>
                <c:pt idx="347">
                  <c:v>42902</c:v>
                </c:pt>
                <c:pt idx="348">
                  <c:v>42905</c:v>
                </c:pt>
                <c:pt idx="349">
                  <c:v>42906</c:v>
                </c:pt>
                <c:pt idx="350">
                  <c:v>42907</c:v>
                </c:pt>
                <c:pt idx="351">
                  <c:v>42908</c:v>
                </c:pt>
                <c:pt idx="352">
                  <c:v>42909</c:v>
                </c:pt>
                <c:pt idx="353">
                  <c:v>42912</c:v>
                </c:pt>
                <c:pt idx="354">
                  <c:v>42913</c:v>
                </c:pt>
                <c:pt idx="355">
                  <c:v>42914</c:v>
                </c:pt>
                <c:pt idx="356">
                  <c:v>42915</c:v>
                </c:pt>
                <c:pt idx="357">
                  <c:v>42916</c:v>
                </c:pt>
                <c:pt idx="358">
                  <c:v>42919</c:v>
                </c:pt>
                <c:pt idx="359">
                  <c:v>42921</c:v>
                </c:pt>
                <c:pt idx="360">
                  <c:v>42922</c:v>
                </c:pt>
                <c:pt idx="361">
                  <c:v>42923</c:v>
                </c:pt>
                <c:pt idx="362">
                  <c:v>42926</c:v>
                </c:pt>
                <c:pt idx="363">
                  <c:v>42927</c:v>
                </c:pt>
                <c:pt idx="364">
                  <c:v>42928</c:v>
                </c:pt>
                <c:pt idx="365">
                  <c:v>42929</c:v>
                </c:pt>
                <c:pt idx="366">
                  <c:v>42930</c:v>
                </c:pt>
                <c:pt idx="367">
                  <c:v>42933</c:v>
                </c:pt>
                <c:pt idx="368">
                  <c:v>42934</c:v>
                </c:pt>
                <c:pt idx="369">
                  <c:v>42935</c:v>
                </c:pt>
                <c:pt idx="370">
                  <c:v>42936</c:v>
                </c:pt>
                <c:pt idx="371">
                  <c:v>42937</c:v>
                </c:pt>
                <c:pt idx="372">
                  <c:v>42940</c:v>
                </c:pt>
                <c:pt idx="373">
                  <c:v>42941</c:v>
                </c:pt>
                <c:pt idx="374">
                  <c:v>42942</c:v>
                </c:pt>
                <c:pt idx="375">
                  <c:v>42943</c:v>
                </c:pt>
                <c:pt idx="376">
                  <c:v>42944</c:v>
                </c:pt>
                <c:pt idx="377">
                  <c:v>42947</c:v>
                </c:pt>
                <c:pt idx="378">
                  <c:v>42948</c:v>
                </c:pt>
                <c:pt idx="379">
                  <c:v>42949</c:v>
                </c:pt>
                <c:pt idx="380">
                  <c:v>42950</c:v>
                </c:pt>
                <c:pt idx="381">
                  <c:v>42951</c:v>
                </c:pt>
                <c:pt idx="382">
                  <c:v>42954</c:v>
                </c:pt>
                <c:pt idx="383">
                  <c:v>42955</c:v>
                </c:pt>
                <c:pt idx="384">
                  <c:v>42956</c:v>
                </c:pt>
                <c:pt idx="385">
                  <c:v>42957</c:v>
                </c:pt>
                <c:pt idx="386">
                  <c:v>42958</c:v>
                </c:pt>
                <c:pt idx="387">
                  <c:v>42961</c:v>
                </c:pt>
                <c:pt idx="388">
                  <c:v>42962</c:v>
                </c:pt>
                <c:pt idx="389">
                  <c:v>42963</c:v>
                </c:pt>
                <c:pt idx="390">
                  <c:v>42964</c:v>
                </c:pt>
                <c:pt idx="391">
                  <c:v>42965</c:v>
                </c:pt>
                <c:pt idx="392">
                  <c:v>42968</c:v>
                </c:pt>
                <c:pt idx="393">
                  <c:v>42969</c:v>
                </c:pt>
                <c:pt idx="394">
                  <c:v>42970</c:v>
                </c:pt>
                <c:pt idx="395">
                  <c:v>42971</c:v>
                </c:pt>
                <c:pt idx="396">
                  <c:v>42972</c:v>
                </c:pt>
                <c:pt idx="397">
                  <c:v>42975</c:v>
                </c:pt>
                <c:pt idx="398">
                  <c:v>42976</c:v>
                </c:pt>
                <c:pt idx="399">
                  <c:v>42977</c:v>
                </c:pt>
                <c:pt idx="400">
                  <c:v>42978</c:v>
                </c:pt>
                <c:pt idx="401">
                  <c:v>42979</c:v>
                </c:pt>
                <c:pt idx="402">
                  <c:v>42983</c:v>
                </c:pt>
                <c:pt idx="403">
                  <c:v>42984</c:v>
                </c:pt>
                <c:pt idx="404">
                  <c:v>42985</c:v>
                </c:pt>
                <c:pt idx="405">
                  <c:v>42986</c:v>
                </c:pt>
                <c:pt idx="406">
                  <c:v>42989</c:v>
                </c:pt>
                <c:pt idx="407">
                  <c:v>42990</c:v>
                </c:pt>
                <c:pt idx="408">
                  <c:v>42991</c:v>
                </c:pt>
                <c:pt idx="409">
                  <c:v>42992</c:v>
                </c:pt>
                <c:pt idx="410">
                  <c:v>42993</c:v>
                </c:pt>
                <c:pt idx="411">
                  <c:v>42996</c:v>
                </c:pt>
                <c:pt idx="412">
                  <c:v>42997</c:v>
                </c:pt>
                <c:pt idx="413">
                  <c:v>42998</c:v>
                </c:pt>
                <c:pt idx="414">
                  <c:v>42999</c:v>
                </c:pt>
                <c:pt idx="415">
                  <c:v>43000</c:v>
                </c:pt>
                <c:pt idx="416">
                  <c:v>43003</c:v>
                </c:pt>
                <c:pt idx="417">
                  <c:v>43004</c:v>
                </c:pt>
                <c:pt idx="418">
                  <c:v>43005</c:v>
                </c:pt>
                <c:pt idx="419">
                  <c:v>43006</c:v>
                </c:pt>
                <c:pt idx="420">
                  <c:v>43007</c:v>
                </c:pt>
                <c:pt idx="421">
                  <c:v>43010</c:v>
                </c:pt>
                <c:pt idx="422">
                  <c:v>43011</c:v>
                </c:pt>
                <c:pt idx="423">
                  <c:v>43012</c:v>
                </c:pt>
                <c:pt idx="424">
                  <c:v>43013</c:v>
                </c:pt>
                <c:pt idx="425">
                  <c:v>43014</c:v>
                </c:pt>
                <c:pt idx="426">
                  <c:v>43017</c:v>
                </c:pt>
                <c:pt idx="427">
                  <c:v>43018</c:v>
                </c:pt>
                <c:pt idx="428">
                  <c:v>43019</c:v>
                </c:pt>
                <c:pt idx="429">
                  <c:v>43020</c:v>
                </c:pt>
                <c:pt idx="430">
                  <c:v>43021</c:v>
                </c:pt>
                <c:pt idx="431">
                  <c:v>43024</c:v>
                </c:pt>
                <c:pt idx="432">
                  <c:v>43025</c:v>
                </c:pt>
                <c:pt idx="433">
                  <c:v>43026</c:v>
                </c:pt>
                <c:pt idx="434">
                  <c:v>43027</c:v>
                </c:pt>
                <c:pt idx="435">
                  <c:v>43028</c:v>
                </c:pt>
                <c:pt idx="436">
                  <c:v>43031</c:v>
                </c:pt>
                <c:pt idx="437">
                  <c:v>43032</c:v>
                </c:pt>
                <c:pt idx="438">
                  <c:v>43033</c:v>
                </c:pt>
                <c:pt idx="439">
                  <c:v>43034</c:v>
                </c:pt>
                <c:pt idx="440">
                  <c:v>43035</c:v>
                </c:pt>
                <c:pt idx="441">
                  <c:v>43038</c:v>
                </c:pt>
                <c:pt idx="442">
                  <c:v>43039</c:v>
                </c:pt>
                <c:pt idx="443">
                  <c:v>43040</c:v>
                </c:pt>
                <c:pt idx="444">
                  <c:v>43041</c:v>
                </c:pt>
                <c:pt idx="445">
                  <c:v>43042</c:v>
                </c:pt>
                <c:pt idx="446">
                  <c:v>43045</c:v>
                </c:pt>
                <c:pt idx="447">
                  <c:v>43046</c:v>
                </c:pt>
                <c:pt idx="448">
                  <c:v>43047</c:v>
                </c:pt>
                <c:pt idx="449">
                  <c:v>43048</c:v>
                </c:pt>
                <c:pt idx="450">
                  <c:v>43049</c:v>
                </c:pt>
                <c:pt idx="451">
                  <c:v>43052</c:v>
                </c:pt>
                <c:pt idx="452">
                  <c:v>43053</c:v>
                </c:pt>
                <c:pt idx="453">
                  <c:v>43054</c:v>
                </c:pt>
                <c:pt idx="454">
                  <c:v>43055</c:v>
                </c:pt>
                <c:pt idx="455">
                  <c:v>43056</c:v>
                </c:pt>
                <c:pt idx="456">
                  <c:v>43059</c:v>
                </c:pt>
                <c:pt idx="457">
                  <c:v>43060</c:v>
                </c:pt>
                <c:pt idx="458">
                  <c:v>43061</c:v>
                </c:pt>
                <c:pt idx="459">
                  <c:v>43063</c:v>
                </c:pt>
                <c:pt idx="460">
                  <c:v>43066</c:v>
                </c:pt>
                <c:pt idx="461">
                  <c:v>43067</c:v>
                </c:pt>
                <c:pt idx="462">
                  <c:v>43068</c:v>
                </c:pt>
                <c:pt idx="463">
                  <c:v>43069</c:v>
                </c:pt>
                <c:pt idx="464">
                  <c:v>43070</c:v>
                </c:pt>
                <c:pt idx="465">
                  <c:v>43073</c:v>
                </c:pt>
                <c:pt idx="466">
                  <c:v>43074</c:v>
                </c:pt>
                <c:pt idx="467">
                  <c:v>43075</c:v>
                </c:pt>
                <c:pt idx="468">
                  <c:v>43076</c:v>
                </c:pt>
                <c:pt idx="469">
                  <c:v>43077</c:v>
                </c:pt>
                <c:pt idx="470">
                  <c:v>43080</c:v>
                </c:pt>
                <c:pt idx="471">
                  <c:v>43081</c:v>
                </c:pt>
                <c:pt idx="472">
                  <c:v>43082</c:v>
                </c:pt>
                <c:pt idx="473">
                  <c:v>43083</c:v>
                </c:pt>
                <c:pt idx="474">
                  <c:v>43084</c:v>
                </c:pt>
                <c:pt idx="475">
                  <c:v>43087</c:v>
                </c:pt>
                <c:pt idx="476">
                  <c:v>43088</c:v>
                </c:pt>
                <c:pt idx="477">
                  <c:v>43089</c:v>
                </c:pt>
                <c:pt idx="478">
                  <c:v>43090</c:v>
                </c:pt>
                <c:pt idx="479">
                  <c:v>43091</c:v>
                </c:pt>
                <c:pt idx="480">
                  <c:v>43095</c:v>
                </c:pt>
                <c:pt idx="481">
                  <c:v>43096</c:v>
                </c:pt>
                <c:pt idx="482">
                  <c:v>43097</c:v>
                </c:pt>
                <c:pt idx="483">
                  <c:v>43098</c:v>
                </c:pt>
                <c:pt idx="484">
                  <c:v>43102</c:v>
                </c:pt>
                <c:pt idx="485">
                  <c:v>43103</c:v>
                </c:pt>
                <c:pt idx="486">
                  <c:v>43104</c:v>
                </c:pt>
                <c:pt idx="487">
                  <c:v>43105</c:v>
                </c:pt>
                <c:pt idx="488">
                  <c:v>43108</c:v>
                </c:pt>
                <c:pt idx="489">
                  <c:v>43109</c:v>
                </c:pt>
                <c:pt idx="490">
                  <c:v>43110</c:v>
                </c:pt>
                <c:pt idx="491">
                  <c:v>43111</c:v>
                </c:pt>
                <c:pt idx="492">
                  <c:v>43112</c:v>
                </c:pt>
                <c:pt idx="493">
                  <c:v>43116</c:v>
                </c:pt>
                <c:pt idx="494">
                  <c:v>43117</c:v>
                </c:pt>
                <c:pt idx="495">
                  <c:v>43118</c:v>
                </c:pt>
                <c:pt idx="496">
                  <c:v>43119</c:v>
                </c:pt>
                <c:pt idx="497">
                  <c:v>43122</c:v>
                </c:pt>
                <c:pt idx="498">
                  <c:v>43123</c:v>
                </c:pt>
                <c:pt idx="499">
                  <c:v>43124</c:v>
                </c:pt>
                <c:pt idx="500">
                  <c:v>43125</c:v>
                </c:pt>
                <c:pt idx="501">
                  <c:v>43126</c:v>
                </c:pt>
                <c:pt idx="502">
                  <c:v>43129</c:v>
                </c:pt>
                <c:pt idx="503">
                  <c:v>43130</c:v>
                </c:pt>
                <c:pt idx="504">
                  <c:v>43131</c:v>
                </c:pt>
              </c:numCache>
            </c:numRef>
          </c:cat>
          <c:val>
            <c:numRef>
              <c:f>'Inputs + Graphs'!$E$4:$E$508</c:f>
              <c:numCache>
                <c:formatCode>General</c:formatCode>
                <c:ptCount val="505"/>
                <c:pt idx="0">
                  <c:v>94.089995999999999</c:v>
                </c:pt>
                <c:pt idx="1">
                  <c:v>91.489998</c:v>
                </c:pt>
                <c:pt idx="2">
                  <c:v>90.739998</c:v>
                </c:pt>
                <c:pt idx="3">
                  <c:v>89.709998999999996</c:v>
                </c:pt>
                <c:pt idx="4">
                  <c:v>82.790001000000004</c:v>
                </c:pt>
                <c:pt idx="5">
                  <c:v>83.32</c:v>
                </c:pt>
                <c:pt idx="6">
                  <c:v>86.129997000000003</c:v>
                </c:pt>
                <c:pt idx="7">
                  <c:v>88.449996999999996</c:v>
                </c:pt>
                <c:pt idx="8">
                  <c:v>86.349997999999999</c:v>
                </c:pt>
                <c:pt idx="9">
                  <c:v>87.400002000000001</c:v>
                </c:pt>
                <c:pt idx="10">
                  <c:v>89.050003000000004</c:v>
                </c:pt>
                <c:pt idx="11">
                  <c:v>94.760002</c:v>
                </c:pt>
                <c:pt idx="12">
                  <c:v>90.489998</c:v>
                </c:pt>
                <c:pt idx="13">
                  <c:v>89.230002999999996</c:v>
                </c:pt>
                <c:pt idx="14">
                  <c:v>91.93</c:v>
                </c:pt>
                <c:pt idx="15">
                  <c:v>89.120002999999997</c:v>
                </c:pt>
                <c:pt idx="16">
                  <c:v>91.610000999999997</c:v>
                </c:pt>
                <c:pt idx="17">
                  <c:v>94.529999000000004</c:v>
                </c:pt>
                <c:pt idx="18">
                  <c:v>94.790001000000004</c:v>
                </c:pt>
                <c:pt idx="19">
                  <c:v>93.410004000000001</c:v>
                </c:pt>
                <c:pt idx="20">
                  <c:v>98.300003000000004</c:v>
                </c:pt>
                <c:pt idx="21">
                  <c:v>97.610000999999997</c:v>
                </c:pt>
                <c:pt idx="22">
                  <c:v>97.93</c:v>
                </c:pt>
                <c:pt idx="23">
                  <c:v>101.58000199999999</c:v>
                </c:pt>
                <c:pt idx="24">
                  <c:v>95.489998</c:v>
                </c:pt>
                <c:pt idx="25">
                  <c:v>96.230002999999996</c:v>
                </c:pt>
                <c:pt idx="26">
                  <c:v>98</c:v>
                </c:pt>
                <c:pt idx="27">
                  <c:v>97.360000999999997</c:v>
                </c:pt>
                <c:pt idx="28">
                  <c:v>97.660004000000001</c:v>
                </c:pt>
                <c:pt idx="29">
                  <c:v>98.129997000000003</c:v>
                </c:pt>
                <c:pt idx="30">
                  <c:v>97.860000999999997</c:v>
                </c:pt>
                <c:pt idx="31">
                  <c:v>99.349997999999999</c:v>
                </c:pt>
                <c:pt idx="32">
                  <c:v>99.720000999999996</c:v>
                </c:pt>
                <c:pt idx="33">
                  <c:v>101.120003</c:v>
                </c:pt>
                <c:pt idx="34">
                  <c:v>101.05999799999999</c:v>
                </c:pt>
                <c:pt idx="35">
                  <c:v>99.839995999999999</c:v>
                </c:pt>
                <c:pt idx="36">
                  <c:v>99.589995999999999</c:v>
                </c:pt>
                <c:pt idx="37">
                  <c:v>98.360000999999997</c:v>
                </c:pt>
                <c:pt idx="38">
                  <c:v>101.209999</c:v>
                </c:pt>
                <c:pt idx="39">
                  <c:v>104.129997</c:v>
                </c:pt>
                <c:pt idx="40">
                  <c:v>102.19000200000001</c:v>
                </c:pt>
                <c:pt idx="41">
                  <c:v>102.230003</c:v>
                </c:pt>
                <c:pt idx="42">
                  <c:v>105.699997</c:v>
                </c:pt>
                <c:pt idx="43">
                  <c:v>104.349998</c:v>
                </c:pt>
                <c:pt idx="44">
                  <c:v>104.94000200000001</c:v>
                </c:pt>
                <c:pt idx="45">
                  <c:v>104.83000199999999</c:v>
                </c:pt>
                <c:pt idx="46">
                  <c:v>104.449997</c:v>
                </c:pt>
                <c:pt idx="47">
                  <c:v>103.80999799999999</c:v>
                </c:pt>
                <c:pt idx="48">
                  <c:v>102.68</c:v>
                </c:pt>
                <c:pt idx="49">
                  <c:v>106.980003</c:v>
                </c:pt>
                <c:pt idx="50">
                  <c:v>109.650002</c:v>
                </c:pt>
                <c:pt idx="51">
                  <c:v>110.41999800000001</c:v>
                </c:pt>
                <c:pt idx="52">
                  <c:v>111.510002</c:v>
                </c:pt>
                <c:pt idx="53">
                  <c:v>108.400002</c:v>
                </c:pt>
                <c:pt idx="54">
                  <c:v>94.339995999999999</c:v>
                </c:pt>
                <c:pt idx="55">
                  <c:v>96.769997000000004</c:v>
                </c:pt>
                <c:pt idx="56">
                  <c:v>94.980002999999996</c:v>
                </c:pt>
                <c:pt idx="57">
                  <c:v>95.900002000000001</c:v>
                </c:pt>
                <c:pt idx="58">
                  <c:v>93.559997999999993</c:v>
                </c:pt>
                <c:pt idx="59">
                  <c:v>92.43</c:v>
                </c:pt>
                <c:pt idx="60">
                  <c:v>91.040001000000004</c:v>
                </c:pt>
                <c:pt idx="61">
                  <c:v>90.279999000000004</c:v>
                </c:pt>
                <c:pt idx="62">
                  <c:v>90.029999000000004</c:v>
                </c:pt>
                <c:pt idx="63">
                  <c:v>93.110000999999997</c:v>
                </c:pt>
                <c:pt idx="64">
                  <c:v>91.540001000000004</c:v>
                </c:pt>
                <c:pt idx="65">
                  <c:v>90.790001000000004</c:v>
                </c:pt>
                <c:pt idx="66">
                  <c:v>89.370002999999997</c:v>
                </c:pt>
                <c:pt idx="67">
                  <c:v>90.839995999999999</c:v>
                </c:pt>
                <c:pt idx="68">
                  <c:v>90.540001000000004</c:v>
                </c:pt>
                <c:pt idx="69">
                  <c:v>92.889999000000003</c:v>
                </c:pt>
                <c:pt idx="70">
                  <c:v>90.019997000000004</c:v>
                </c:pt>
                <c:pt idx="71">
                  <c:v>87.739998</c:v>
                </c:pt>
                <c:pt idx="72">
                  <c:v>87.879997000000003</c:v>
                </c:pt>
                <c:pt idx="73">
                  <c:v>89.120002999999997</c:v>
                </c:pt>
                <c:pt idx="74">
                  <c:v>88.629997000000003</c:v>
                </c:pt>
                <c:pt idx="75">
                  <c:v>90.5</c:v>
                </c:pt>
                <c:pt idx="76">
                  <c:v>89.550003000000004</c:v>
                </c:pt>
                <c:pt idx="77">
                  <c:v>92.489998</c:v>
                </c:pt>
                <c:pt idx="78">
                  <c:v>94.889999000000003</c:v>
                </c:pt>
                <c:pt idx="79">
                  <c:v>97.889999000000003</c:v>
                </c:pt>
                <c:pt idx="80">
                  <c:v>100.199997</c:v>
                </c:pt>
                <c:pt idx="81">
                  <c:v>102.80999799999999</c:v>
                </c:pt>
                <c:pt idx="82">
                  <c:v>103.300003</c:v>
                </c:pt>
                <c:pt idx="83">
                  <c:v>102.57</c:v>
                </c:pt>
                <c:pt idx="84">
                  <c:v>101.510002</c:v>
                </c:pt>
                <c:pt idx="85">
                  <c:v>101.25</c:v>
                </c:pt>
                <c:pt idx="86">
                  <c:v>99.589995999999999</c:v>
                </c:pt>
                <c:pt idx="87">
                  <c:v>100.739998</c:v>
                </c:pt>
                <c:pt idx="88">
                  <c:v>99.889999000000003</c:v>
                </c:pt>
                <c:pt idx="89">
                  <c:v>97.860000999999997</c:v>
                </c:pt>
                <c:pt idx="90">
                  <c:v>97.089995999999999</c:v>
                </c:pt>
                <c:pt idx="91">
                  <c:v>93.75</c:v>
                </c:pt>
                <c:pt idx="92">
                  <c:v>93.849997999999999</c:v>
                </c:pt>
                <c:pt idx="93">
                  <c:v>94.120002999999997</c:v>
                </c:pt>
                <c:pt idx="94">
                  <c:v>94.290001000000004</c:v>
                </c:pt>
                <c:pt idx="95">
                  <c:v>95.440002000000007</c:v>
                </c:pt>
                <c:pt idx="96">
                  <c:v>94.449996999999996</c:v>
                </c:pt>
                <c:pt idx="97">
                  <c:v>93.800003000000004</c:v>
                </c:pt>
                <c:pt idx="98">
                  <c:v>90.989998</c:v>
                </c:pt>
                <c:pt idx="99">
                  <c:v>90.010002</c:v>
                </c:pt>
                <c:pt idx="100">
                  <c:v>91.660004000000001</c:v>
                </c:pt>
                <c:pt idx="101">
                  <c:v>88.440002000000007</c:v>
                </c:pt>
                <c:pt idx="102">
                  <c:v>85.330001999999993</c:v>
                </c:pt>
                <c:pt idx="103">
                  <c:v>87.970000999999996</c:v>
                </c:pt>
                <c:pt idx="104">
                  <c:v>91.059997999999993</c:v>
                </c:pt>
                <c:pt idx="105">
                  <c:v>91.480002999999996</c:v>
                </c:pt>
                <c:pt idx="106">
                  <c:v>96.669998000000007</c:v>
                </c:pt>
                <c:pt idx="107">
                  <c:v>97.910004000000001</c:v>
                </c:pt>
                <c:pt idx="108">
                  <c:v>94.599997999999999</c:v>
                </c:pt>
                <c:pt idx="109">
                  <c:v>95.099997999999999</c:v>
                </c:pt>
                <c:pt idx="110">
                  <c:v>97.059997999999993</c:v>
                </c:pt>
                <c:pt idx="111">
                  <c:v>94.669998000000007</c:v>
                </c:pt>
                <c:pt idx="112">
                  <c:v>95.970000999999996</c:v>
                </c:pt>
                <c:pt idx="113">
                  <c:v>96.43</c:v>
                </c:pt>
                <c:pt idx="114">
                  <c:v>98.019997000000004</c:v>
                </c:pt>
                <c:pt idx="115">
                  <c:v>98.389999000000003</c:v>
                </c:pt>
                <c:pt idx="116">
                  <c:v>98.809997999999993</c:v>
                </c:pt>
                <c:pt idx="117">
                  <c:v>85.839995999999999</c:v>
                </c:pt>
                <c:pt idx="118">
                  <c:v>87.910004000000001</c:v>
                </c:pt>
                <c:pt idx="119">
                  <c:v>85.989998</c:v>
                </c:pt>
                <c:pt idx="120">
                  <c:v>85.889999000000003</c:v>
                </c:pt>
                <c:pt idx="121">
                  <c:v>87.660004000000001</c:v>
                </c:pt>
                <c:pt idx="122">
                  <c:v>91.410004000000001</c:v>
                </c:pt>
                <c:pt idx="123">
                  <c:v>92.040001000000004</c:v>
                </c:pt>
                <c:pt idx="124">
                  <c:v>91.650002000000001</c:v>
                </c:pt>
                <c:pt idx="125">
                  <c:v>91.25</c:v>
                </c:pt>
                <c:pt idx="126">
                  <c:v>94.370002999999997</c:v>
                </c:pt>
                <c:pt idx="127">
                  <c:v>93.559997999999993</c:v>
                </c:pt>
                <c:pt idx="128">
                  <c:v>93.099997999999999</c:v>
                </c:pt>
                <c:pt idx="129">
                  <c:v>93.440002000000007</c:v>
                </c:pt>
                <c:pt idx="130">
                  <c:v>97.029999000000004</c:v>
                </c:pt>
                <c:pt idx="131">
                  <c:v>95.110000999999997</c:v>
                </c:pt>
                <c:pt idx="132">
                  <c:v>93.989998</c:v>
                </c:pt>
                <c:pt idx="133">
                  <c:v>93.93</c:v>
                </c:pt>
                <c:pt idx="134">
                  <c:v>95.889999000000003</c:v>
                </c:pt>
                <c:pt idx="135">
                  <c:v>96.589995999999999</c:v>
                </c:pt>
                <c:pt idx="136">
                  <c:v>95.309997999999993</c:v>
                </c:pt>
                <c:pt idx="137">
                  <c:v>95.120002999999997</c:v>
                </c:pt>
                <c:pt idx="138">
                  <c:v>96.370002999999997</c:v>
                </c:pt>
                <c:pt idx="139">
                  <c:v>96.160004000000001</c:v>
                </c:pt>
                <c:pt idx="140">
                  <c:v>95.870002999999997</c:v>
                </c:pt>
                <c:pt idx="141">
                  <c:v>95.260002</c:v>
                </c:pt>
                <c:pt idx="142">
                  <c:v>95.940002000000007</c:v>
                </c:pt>
                <c:pt idx="143">
                  <c:v>95.18</c:v>
                </c:pt>
                <c:pt idx="144">
                  <c:v>97.32</c:v>
                </c:pt>
                <c:pt idx="145">
                  <c:v>97.580001999999993</c:v>
                </c:pt>
                <c:pt idx="146">
                  <c:v>97.300003000000004</c:v>
                </c:pt>
                <c:pt idx="147">
                  <c:v>97.449996999999996</c:v>
                </c:pt>
                <c:pt idx="148">
                  <c:v>97.449996999999996</c:v>
                </c:pt>
                <c:pt idx="149">
                  <c:v>97.379997000000003</c:v>
                </c:pt>
                <c:pt idx="150">
                  <c:v>97.379997000000003</c:v>
                </c:pt>
                <c:pt idx="151">
                  <c:v>100.089996</c:v>
                </c:pt>
                <c:pt idx="152">
                  <c:v>99.150002000000001</c:v>
                </c:pt>
                <c:pt idx="153">
                  <c:v>99.660004000000001</c:v>
                </c:pt>
                <c:pt idx="154">
                  <c:v>96.5</c:v>
                </c:pt>
                <c:pt idx="155">
                  <c:v>99.050003000000004</c:v>
                </c:pt>
                <c:pt idx="156">
                  <c:v>96.089995999999999</c:v>
                </c:pt>
                <c:pt idx="157">
                  <c:v>97.010002</c:v>
                </c:pt>
                <c:pt idx="158">
                  <c:v>97.339995999999999</c:v>
                </c:pt>
                <c:pt idx="159">
                  <c:v>99.480002999999996</c:v>
                </c:pt>
                <c:pt idx="160">
                  <c:v>98.059997999999993</c:v>
                </c:pt>
                <c:pt idx="161">
                  <c:v>98.25</c:v>
                </c:pt>
                <c:pt idx="162">
                  <c:v>94.879997000000003</c:v>
                </c:pt>
                <c:pt idx="163">
                  <c:v>95.830001999999993</c:v>
                </c:pt>
                <c:pt idx="164">
                  <c:v>95.940002000000007</c:v>
                </c:pt>
                <c:pt idx="165">
                  <c:v>94.559997999999993</c:v>
                </c:pt>
                <c:pt idx="166">
                  <c:v>97.07</c:v>
                </c:pt>
                <c:pt idx="167">
                  <c:v>97.480002999999996</c:v>
                </c:pt>
                <c:pt idx="168">
                  <c:v>96.669998000000007</c:v>
                </c:pt>
                <c:pt idx="169">
                  <c:v>98.550003000000004</c:v>
                </c:pt>
                <c:pt idx="170">
                  <c:v>102.629997</c:v>
                </c:pt>
                <c:pt idx="171">
                  <c:v>102.339996</c:v>
                </c:pt>
                <c:pt idx="172">
                  <c:v>106.279999</c:v>
                </c:pt>
                <c:pt idx="173">
                  <c:v>105.07</c:v>
                </c:pt>
                <c:pt idx="174">
                  <c:v>104.82</c:v>
                </c:pt>
                <c:pt idx="175">
                  <c:v>103.33000199999999</c:v>
                </c:pt>
                <c:pt idx="176">
                  <c:v>100.589996</c:v>
                </c:pt>
                <c:pt idx="177">
                  <c:v>99.5</c:v>
                </c:pt>
                <c:pt idx="178">
                  <c:v>100.230003</c:v>
                </c:pt>
                <c:pt idx="179">
                  <c:v>101.470001</c:v>
                </c:pt>
                <c:pt idx="180">
                  <c:v>99.800003000000004</c:v>
                </c:pt>
                <c:pt idx="181">
                  <c:v>118.790001</c:v>
                </c:pt>
                <c:pt idx="182">
                  <c:v>121.870003</c:v>
                </c:pt>
                <c:pt idx="183">
                  <c:v>123.349998</c:v>
                </c:pt>
                <c:pt idx="184">
                  <c:v>127.5</c:v>
                </c:pt>
                <c:pt idx="185">
                  <c:v>127.33000199999999</c:v>
                </c:pt>
                <c:pt idx="186">
                  <c:v>126.510002</c:v>
                </c:pt>
                <c:pt idx="187">
                  <c:v>126.970001</c:v>
                </c:pt>
                <c:pt idx="188">
                  <c:v>126.470001</c:v>
                </c:pt>
                <c:pt idx="189">
                  <c:v>126.57</c:v>
                </c:pt>
                <c:pt idx="190">
                  <c:v>124.870003</c:v>
                </c:pt>
                <c:pt idx="191">
                  <c:v>123.300003</c:v>
                </c:pt>
                <c:pt idx="192">
                  <c:v>122.339996</c:v>
                </c:pt>
                <c:pt idx="193">
                  <c:v>122.139999</c:v>
                </c:pt>
                <c:pt idx="194">
                  <c:v>122.029999</c:v>
                </c:pt>
                <c:pt idx="195">
                  <c:v>124.58000199999999</c:v>
                </c:pt>
                <c:pt idx="196">
                  <c:v>124.339996</c:v>
                </c:pt>
                <c:pt idx="197">
                  <c:v>122.19000200000001</c:v>
                </c:pt>
                <c:pt idx="198">
                  <c:v>115.41999800000001</c:v>
                </c:pt>
                <c:pt idx="199">
                  <c:v>114.779999</c:v>
                </c:pt>
                <c:pt idx="200">
                  <c:v>113.379997</c:v>
                </c:pt>
                <c:pt idx="201">
                  <c:v>113.589996</c:v>
                </c:pt>
                <c:pt idx="202">
                  <c:v>115.19000200000001</c:v>
                </c:pt>
                <c:pt idx="203">
                  <c:v>115.029999</c:v>
                </c:pt>
                <c:pt idx="204">
                  <c:v>115.209999</c:v>
                </c:pt>
                <c:pt idx="205">
                  <c:v>117.959999</c:v>
                </c:pt>
                <c:pt idx="206">
                  <c:v>118.040001</c:v>
                </c:pt>
                <c:pt idx="207">
                  <c:v>117.69000200000001</c:v>
                </c:pt>
                <c:pt idx="208">
                  <c:v>117.410004</c:v>
                </c:pt>
                <c:pt idx="209">
                  <c:v>116.93</c:v>
                </c:pt>
                <c:pt idx="210">
                  <c:v>117.510002</c:v>
                </c:pt>
                <c:pt idx="211">
                  <c:v>117</c:v>
                </c:pt>
                <c:pt idx="212">
                  <c:v>117.220001</c:v>
                </c:pt>
                <c:pt idx="213">
                  <c:v>120.80999799999999</c:v>
                </c:pt>
                <c:pt idx="214">
                  <c:v>119.160004</c:v>
                </c:pt>
                <c:pt idx="215">
                  <c:v>124.57</c:v>
                </c:pt>
                <c:pt idx="216">
                  <c:v>125.389999</c:v>
                </c:pt>
                <c:pt idx="217">
                  <c:v>123.239998</c:v>
                </c:pt>
                <c:pt idx="218">
                  <c:v>122.879997</c:v>
                </c:pt>
                <c:pt idx="219">
                  <c:v>122.83000199999999</c:v>
                </c:pt>
                <c:pt idx="220">
                  <c:v>123.779999</c:v>
                </c:pt>
                <c:pt idx="221">
                  <c:v>123.44000200000001</c:v>
                </c:pt>
                <c:pt idx="222">
                  <c:v>125</c:v>
                </c:pt>
                <c:pt idx="223">
                  <c:v>124.220001</c:v>
                </c:pt>
                <c:pt idx="224">
                  <c:v>125.449997</c:v>
                </c:pt>
                <c:pt idx="225">
                  <c:v>125.120003</c:v>
                </c:pt>
                <c:pt idx="226">
                  <c:v>126.5</c:v>
                </c:pt>
                <c:pt idx="227">
                  <c:v>125.58000199999999</c:v>
                </c:pt>
                <c:pt idx="228">
                  <c:v>125.589996</c:v>
                </c:pt>
                <c:pt idx="229">
                  <c:v>128.35000600000001</c:v>
                </c:pt>
                <c:pt idx="230">
                  <c:v>125.889999</c:v>
                </c:pt>
                <c:pt idx="231">
                  <c:v>125.33000199999999</c:v>
                </c:pt>
                <c:pt idx="232">
                  <c:v>123.800003</c:v>
                </c:pt>
                <c:pt idx="233">
                  <c:v>127.489998</c:v>
                </c:pt>
                <c:pt idx="234">
                  <c:v>129.41000399999999</c:v>
                </c:pt>
                <c:pt idx="235">
                  <c:v>131.80999800000001</c:v>
                </c:pt>
                <c:pt idx="236">
                  <c:v>131.070007</c:v>
                </c:pt>
                <c:pt idx="237">
                  <c:v>130.949997</c:v>
                </c:pt>
                <c:pt idx="238">
                  <c:v>129.88999899999999</c:v>
                </c:pt>
                <c:pt idx="239">
                  <c:v>130.5</c:v>
                </c:pt>
                <c:pt idx="240">
                  <c:v>129.179993</c:v>
                </c:pt>
                <c:pt idx="241">
                  <c:v>133.699997</c:v>
                </c:pt>
                <c:pt idx="242">
                  <c:v>132.88999899999999</c:v>
                </c:pt>
                <c:pt idx="243">
                  <c:v>133.259995</c:v>
                </c:pt>
                <c:pt idx="244">
                  <c:v>138.41000399999999</c:v>
                </c:pt>
                <c:pt idx="245">
                  <c:v>138.60000600000001</c:v>
                </c:pt>
                <c:pt idx="246">
                  <c:v>137.38999899999999</c:v>
                </c:pt>
                <c:pt idx="247">
                  <c:v>140.11000100000001</c:v>
                </c:pt>
                <c:pt idx="248">
                  <c:v>139.520004</c:v>
                </c:pt>
                <c:pt idx="249">
                  <c:v>138.96000699999999</c:v>
                </c:pt>
                <c:pt idx="250">
                  <c:v>142.449997</c:v>
                </c:pt>
                <c:pt idx="251">
                  <c:v>141.220001</c:v>
                </c:pt>
                <c:pt idx="252">
                  <c:v>140.71000699999999</c:v>
                </c:pt>
                <c:pt idx="253">
                  <c:v>140.779999</c:v>
                </c:pt>
                <c:pt idx="254">
                  <c:v>139.199997</c:v>
                </c:pt>
                <c:pt idx="255">
                  <c:v>140.25</c:v>
                </c:pt>
                <c:pt idx="256">
                  <c:v>140.970001</c:v>
                </c:pt>
                <c:pt idx="257">
                  <c:v>144</c:v>
                </c:pt>
                <c:pt idx="258">
                  <c:v>144.740005</c:v>
                </c:pt>
                <c:pt idx="259">
                  <c:v>144.13999899999999</c:v>
                </c:pt>
                <c:pt idx="260">
                  <c:v>144.820007</c:v>
                </c:pt>
                <c:pt idx="261">
                  <c:v>143.199997</c:v>
                </c:pt>
                <c:pt idx="262">
                  <c:v>140.820007</c:v>
                </c:pt>
                <c:pt idx="263">
                  <c:v>142.270004</c:v>
                </c:pt>
                <c:pt idx="264">
                  <c:v>142.009995</c:v>
                </c:pt>
                <c:pt idx="265">
                  <c:v>142.220001</c:v>
                </c:pt>
                <c:pt idx="266">
                  <c:v>142.60000600000001</c:v>
                </c:pt>
                <c:pt idx="267">
                  <c:v>143.86000100000001</c:v>
                </c:pt>
                <c:pt idx="268">
                  <c:v>142.779999</c:v>
                </c:pt>
                <c:pt idx="269">
                  <c:v>143.25</c:v>
                </c:pt>
                <c:pt idx="270">
                  <c:v>143.41000399999999</c:v>
                </c:pt>
                <c:pt idx="271">
                  <c:v>142.13000500000001</c:v>
                </c:pt>
                <c:pt idx="272">
                  <c:v>142.64999399999999</c:v>
                </c:pt>
                <c:pt idx="273">
                  <c:v>139.529999</c:v>
                </c:pt>
                <c:pt idx="274">
                  <c:v>139.13999899999999</c:v>
                </c:pt>
                <c:pt idx="275">
                  <c:v>141.94000199999999</c:v>
                </c:pt>
                <c:pt idx="276">
                  <c:v>141.429993</c:v>
                </c:pt>
                <c:pt idx="277">
                  <c:v>140.320007</c:v>
                </c:pt>
                <c:pt idx="278">
                  <c:v>140.529999</c:v>
                </c:pt>
                <c:pt idx="279">
                  <c:v>140.88999899999999</c:v>
                </c:pt>
                <c:pt idx="280">
                  <c:v>143.520004</c:v>
                </c:pt>
                <c:pt idx="281">
                  <c:v>143.19000199999999</c:v>
                </c:pt>
                <c:pt idx="282">
                  <c:v>145.25</c:v>
                </c:pt>
                <c:pt idx="283">
                  <c:v>144.38999899999999</c:v>
                </c:pt>
                <c:pt idx="284">
                  <c:v>145.11000100000001</c:v>
                </c:pt>
                <c:pt idx="285">
                  <c:v>145.83000200000001</c:v>
                </c:pt>
                <c:pt idx="286">
                  <c:v>142.41999799999999</c:v>
                </c:pt>
                <c:pt idx="287">
                  <c:v>142.64999399999999</c:v>
                </c:pt>
                <c:pt idx="288">
                  <c:v>141.83999600000001</c:v>
                </c:pt>
                <c:pt idx="289">
                  <c:v>142.020004</c:v>
                </c:pt>
                <c:pt idx="290">
                  <c:v>144.05999800000001</c:v>
                </c:pt>
                <c:pt idx="291">
                  <c:v>145.16999799999999</c:v>
                </c:pt>
                <c:pt idx="292">
                  <c:v>146.470001</c:v>
                </c:pt>
                <c:pt idx="293">
                  <c:v>148.05999800000001</c:v>
                </c:pt>
                <c:pt idx="294">
                  <c:v>147.80999800000001</c:v>
                </c:pt>
                <c:pt idx="295">
                  <c:v>146.91999799999999</c:v>
                </c:pt>
                <c:pt idx="296">
                  <c:v>145.5</c:v>
                </c:pt>
                <c:pt idx="297">
                  <c:v>143.61999499999999</c:v>
                </c:pt>
                <c:pt idx="298">
                  <c:v>143.740005</c:v>
                </c:pt>
                <c:pt idx="299">
                  <c:v>143.11000100000001</c:v>
                </c:pt>
                <c:pt idx="300">
                  <c:v>143.85000600000001</c:v>
                </c:pt>
                <c:pt idx="301">
                  <c:v>144.35000600000001</c:v>
                </c:pt>
                <c:pt idx="302">
                  <c:v>143.83000200000001</c:v>
                </c:pt>
                <c:pt idx="303">
                  <c:v>142.91999799999999</c:v>
                </c:pt>
                <c:pt idx="304">
                  <c:v>147.25</c:v>
                </c:pt>
                <c:pt idx="305">
                  <c:v>143.36000100000001</c:v>
                </c:pt>
                <c:pt idx="306">
                  <c:v>139.759995</c:v>
                </c:pt>
                <c:pt idx="307">
                  <c:v>141.179993</c:v>
                </c:pt>
                <c:pt idx="308">
                  <c:v>142.86999499999999</c:v>
                </c:pt>
                <c:pt idx="309">
                  <c:v>143.83000200000001</c:v>
                </c:pt>
                <c:pt idx="310">
                  <c:v>152.16000399999999</c:v>
                </c:pt>
                <c:pt idx="311">
                  <c:v>150.16999799999999</c:v>
                </c:pt>
                <c:pt idx="312">
                  <c:v>153.08000200000001</c:v>
                </c:pt>
                <c:pt idx="313">
                  <c:v>152.199997</c:v>
                </c:pt>
                <c:pt idx="314">
                  <c:v>155.35000600000001</c:v>
                </c:pt>
                <c:pt idx="315">
                  <c:v>156.449997</c:v>
                </c:pt>
                <c:pt idx="316">
                  <c:v>155.58999600000001</c:v>
                </c:pt>
                <c:pt idx="317">
                  <c:v>157.25</c:v>
                </c:pt>
                <c:pt idx="318">
                  <c:v>156.60000600000001</c:v>
                </c:pt>
                <c:pt idx="319">
                  <c:v>156.38000500000001</c:v>
                </c:pt>
                <c:pt idx="320">
                  <c:v>157.46000699999999</c:v>
                </c:pt>
                <c:pt idx="321">
                  <c:v>160.279999</c:v>
                </c:pt>
                <c:pt idx="322">
                  <c:v>158.53999300000001</c:v>
                </c:pt>
                <c:pt idx="323">
                  <c:v>160.80999800000001</c:v>
                </c:pt>
                <c:pt idx="324">
                  <c:v>160.020004</c:v>
                </c:pt>
                <c:pt idx="325">
                  <c:v>159.41000399999999</c:v>
                </c:pt>
                <c:pt idx="326">
                  <c:v>153.199997</c:v>
                </c:pt>
                <c:pt idx="327">
                  <c:v>155.699997</c:v>
                </c:pt>
                <c:pt idx="328">
                  <c:v>157.020004</c:v>
                </c:pt>
                <c:pt idx="329">
                  <c:v>157.16000399999999</c:v>
                </c:pt>
                <c:pt idx="330">
                  <c:v>157.949997</c:v>
                </c:pt>
                <c:pt idx="331">
                  <c:v>157.75</c:v>
                </c:pt>
                <c:pt idx="332">
                  <c:v>163.050003</c:v>
                </c:pt>
                <c:pt idx="333">
                  <c:v>162.429993</c:v>
                </c:pt>
                <c:pt idx="334">
                  <c:v>163.220001</c:v>
                </c:pt>
                <c:pt idx="335">
                  <c:v>163.070007</c:v>
                </c:pt>
                <c:pt idx="336">
                  <c:v>162.990005</c:v>
                </c:pt>
                <c:pt idx="337">
                  <c:v>165.179993</c:v>
                </c:pt>
                <c:pt idx="338">
                  <c:v>165.05999800000001</c:v>
                </c:pt>
                <c:pt idx="339">
                  <c:v>165.16999799999999</c:v>
                </c:pt>
                <c:pt idx="340">
                  <c:v>165.61000100000001</c:v>
                </c:pt>
                <c:pt idx="341">
                  <c:v>165.88000500000001</c:v>
                </c:pt>
                <c:pt idx="342">
                  <c:v>158.029999</c:v>
                </c:pt>
                <c:pt idx="343">
                  <c:v>151.44000199999999</c:v>
                </c:pt>
                <c:pt idx="344">
                  <c:v>152.720001</c:v>
                </c:pt>
                <c:pt idx="345">
                  <c:v>152.199997</c:v>
                </c:pt>
                <c:pt idx="346">
                  <c:v>151.759995</c:v>
                </c:pt>
                <c:pt idx="347">
                  <c:v>152.38000500000001</c:v>
                </c:pt>
                <c:pt idx="348">
                  <c:v>153.39999399999999</c:v>
                </c:pt>
                <c:pt idx="349">
                  <c:v>152.050003</c:v>
                </c:pt>
                <c:pt idx="350">
                  <c:v>155.029999</c:v>
                </c:pt>
                <c:pt idx="351">
                  <c:v>154.88999899999999</c:v>
                </c:pt>
                <c:pt idx="352">
                  <c:v>158.020004</c:v>
                </c:pt>
                <c:pt idx="353">
                  <c:v>157.5</c:v>
                </c:pt>
                <c:pt idx="354">
                  <c:v>151.029999</c:v>
                </c:pt>
                <c:pt idx="355">
                  <c:v>153.41000399999999</c:v>
                </c:pt>
                <c:pt idx="356">
                  <c:v>150.08999600000001</c:v>
                </c:pt>
                <c:pt idx="357">
                  <c:v>149.41000399999999</c:v>
                </c:pt>
                <c:pt idx="358">
                  <c:v>146.16999799999999</c:v>
                </c:pt>
                <c:pt idx="359">
                  <c:v>147.61000100000001</c:v>
                </c:pt>
                <c:pt idx="360">
                  <c:v>146.25</c:v>
                </c:pt>
                <c:pt idx="361">
                  <c:v>150.179993</c:v>
                </c:pt>
                <c:pt idx="362">
                  <c:v>152.66999799999999</c:v>
                </c:pt>
                <c:pt idx="363">
                  <c:v>154.33000200000001</c:v>
                </c:pt>
                <c:pt idx="364">
                  <c:v>158.75</c:v>
                </c:pt>
                <c:pt idx="365">
                  <c:v>158.21000699999999</c:v>
                </c:pt>
                <c:pt idx="366">
                  <c:v>161.11999499999999</c:v>
                </c:pt>
                <c:pt idx="367">
                  <c:v>161.699997</c:v>
                </c:pt>
                <c:pt idx="368">
                  <c:v>183.60000600000001</c:v>
                </c:pt>
                <c:pt idx="369">
                  <c:v>183.86000100000001</c:v>
                </c:pt>
                <c:pt idx="370">
                  <c:v>183.60000600000001</c:v>
                </c:pt>
                <c:pt idx="371">
                  <c:v>188.53999300000001</c:v>
                </c:pt>
                <c:pt idx="372">
                  <c:v>187.91000399999999</c:v>
                </c:pt>
                <c:pt idx="373">
                  <c:v>186.970001</c:v>
                </c:pt>
                <c:pt idx="374">
                  <c:v>189.08000200000001</c:v>
                </c:pt>
                <c:pt idx="375">
                  <c:v>182.679993</c:v>
                </c:pt>
                <c:pt idx="376">
                  <c:v>184.03999300000001</c:v>
                </c:pt>
                <c:pt idx="377">
                  <c:v>181.66000399999999</c:v>
                </c:pt>
                <c:pt idx="378">
                  <c:v>182.029999</c:v>
                </c:pt>
                <c:pt idx="379">
                  <c:v>180.740005</c:v>
                </c:pt>
                <c:pt idx="380">
                  <c:v>179.229996</c:v>
                </c:pt>
                <c:pt idx="381">
                  <c:v>180.270004</c:v>
                </c:pt>
                <c:pt idx="382">
                  <c:v>181.33000200000001</c:v>
                </c:pt>
                <c:pt idx="383">
                  <c:v>178.36000100000001</c:v>
                </c:pt>
                <c:pt idx="384">
                  <c:v>175.779999</c:v>
                </c:pt>
                <c:pt idx="385">
                  <c:v>169.13999899999999</c:v>
                </c:pt>
                <c:pt idx="386">
                  <c:v>171.39999399999999</c:v>
                </c:pt>
                <c:pt idx="387">
                  <c:v>171</c:v>
                </c:pt>
                <c:pt idx="388">
                  <c:v>168.5</c:v>
                </c:pt>
                <c:pt idx="389">
                  <c:v>169.979996</c:v>
                </c:pt>
                <c:pt idx="390">
                  <c:v>166.08999600000001</c:v>
                </c:pt>
                <c:pt idx="391">
                  <c:v>166.53999300000001</c:v>
                </c:pt>
                <c:pt idx="392">
                  <c:v>166.759995</c:v>
                </c:pt>
                <c:pt idx="393">
                  <c:v>169.33999600000001</c:v>
                </c:pt>
                <c:pt idx="394">
                  <c:v>169.05999800000001</c:v>
                </c:pt>
                <c:pt idx="395">
                  <c:v>168.13000500000001</c:v>
                </c:pt>
                <c:pt idx="396">
                  <c:v>165.949997</c:v>
                </c:pt>
                <c:pt idx="397">
                  <c:v>167.11999499999999</c:v>
                </c:pt>
                <c:pt idx="398">
                  <c:v>168.80999800000001</c:v>
                </c:pt>
                <c:pt idx="399">
                  <c:v>174.69000199999999</c:v>
                </c:pt>
                <c:pt idx="400">
                  <c:v>174.71000699999999</c:v>
                </c:pt>
                <c:pt idx="401">
                  <c:v>174.740005</c:v>
                </c:pt>
                <c:pt idx="402">
                  <c:v>174.520004</c:v>
                </c:pt>
                <c:pt idx="403">
                  <c:v>179.25</c:v>
                </c:pt>
                <c:pt idx="404">
                  <c:v>179</c:v>
                </c:pt>
                <c:pt idx="405">
                  <c:v>176.41999799999999</c:v>
                </c:pt>
                <c:pt idx="406">
                  <c:v>181.740005</c:v>
                </c:pt>
                <c:pt idx="407">
                  <c:v>185.14999399999999</c:v>
                </c:pt>
                <c:pt idx="408">
                  <c:v>183.63999899999999</c:v>
                </c:pt>
                <c:pt idx="409">
                  <c:v>182.63000500000001</c:v>
                </c:pt>
                <c:pt idx="410">
                  <c:v>182.35000600000001</c:v>
                </c:pt>
                <c:pt idx="411">
                  <c:v>184.61999499999999</c:v>
                </c:pt>
                <c:pt idx="412">
                  <c:v>185.679993</c:v>
                </c:pt>
                <c:pt idx="413">
                  <c:v>185.509995</c:v>
                </c:pt>
                <c:pt idx="414">
                  <c:v>188.779999</c:v>
                </c:pt>
                <c:pt idx="415">
                  <c:v>187.35000600000001</c:v>
                </c:pt>
                <c:pt idx="416">
                  <c:v>178.550003</c:v>
                </c:pt>
                <c:pt idx="417">
                  <c:v>179.38000500000001</c:v>
                </c:pt>
                <c:pt idx="418">
                  <c:v>181.970001</c:v>
                </c:pt>
                <c:pt idx="419">
                  <c:v>180.699997</c:v>
                </c:pt>
                <c:pt idx="420">
                  <c:v>181.35000600000001</c:v>
                </c:pt>
                <c:pt idx="421">
                  <c:v>177.009995</c:v>
                </c:pt>
                <c:pt idx="422">
                  <c:v>179.19000199999999</c:v>
                </c:pt>
                <c:pt idx="423">
                  <c:v>184.449997</c:v>
                </c:pt>
                <c:pt idx="424">
                  <c:v>194.38999899999999</c:v>
                </c:pt>
                <c:pt idx="425">
                  <c:v>198.020004</c:v>
                </c:pt>
                <c:pt idx="426">
                  <c:v>196.86999499999999</c:v>
                </c:pt>
                <c:pt idx="427">
                  <c:v>195.08000200000001</c:v>
                </c:pt>
                <c:pt idx="428">
                  <c:v>194.949997</c:v>
                </c:pt>
                <c:pt idx="429">
                  <c:v>195.86000100000001</c:v>
                </c:pt>
                <c:pt idx="430">
                  <c:v>199.490005</c:v>
                </c:pt>
                <c:pt idx="431">
                  <c:v>202.679993</c:v>
                </c:pt>
                <c:pt idx="432">
                  <c:v>199.479996</c:v>
                </c:pt>
                <c:pt idx="433">
                  <c:v>195.53999300000001</c:v>
                </c:pt>
                <c:pt idx="434">
                  <c:v>195.13000500000001</c:v>
                </c:pt>
                <c:pt idx="435">
                  <c:v>194.16000399999999</c:v>
                </c:pt>
                <c:pt idx="436">
                  <c:v>192.470001</c:v>
                </c:pt>
                <c:pt idx="437">
                  <c:v>196.020004</c:v>
                </c:pt>
                <c:pt idx="438">
                  <c:v>193.770004</c:v>
                </c:pt>
                <c:pt idx="439">
                  <c:v>195.21000699999999</c:v>
                </c:pt>
                <c:pt idx="440">
                  <c:v>199.53999300000001</c:v>
                </c:pt>
                <c:pt idx="441">
                  <c:v>198.36999499999999</c:v>
                </c:pt>
                <c:pt idx="442">
                  <c:v>196.429993</c:v>
                </c:pt>
                <c:pt idx="443">
                  <c:v>198</c:v>
                </c:pt>
                <c:pt idx="444">
                  <c:v>199.320007</c:v>
                </c:pt>
                <c:pt idx="445">
                  <c:v>200.009995</c:v>
                </c:pt>
                <c:pt idx="446">
                  <c:v>200.13000500000001</c:v>
                </c:pt>
                <c:pt idx="447">
                  <c:v>195.88999899999999</c:v>
                </c:pt>
                <c:pt idx="448">
                  <c:v>196.44000199999999</c:v>
                </c:pt>
                <c:pt idx="449">
                  <c:v>193.89999399999999</c:v>
                </c:pt>
                <c:pt idx="450">
                  <c:v>192.020004</c:v>
                </c:pt>
                <c:pt idx="451">
                  <c:v>195.08000200000001</c:v>
                </c:pt>
                <c:pt idx="452">
                  <c:v>195.71000699999999</c:v>
                </c:pt>
                <c:pt idx="453">
                  <c:v>192.11999499999999</c:v>
                </c:pt>
                <c:pt idx="454">
                  <c:v>195.509995</c:v>
                </c:pt>
                <c:pt idx="455">
                  <c:v>193.199997</c:v>
                </c:pt>
                <c:pt idx="456">
                  <c:v>194.10000600000001</c:v>
                </c:pt>
                <c:pt idx="457">
                  <c:v>196.229996</c:v>
                </c:pt>
                <c:pt idx="458">
                  <c:v>196.320007</c:v>
                </c:pt>
                <c:pt idx="459">
                  <c:v>195.75</c:v>
                </c:pt>
                <c:pt idx="460">
                  <c:v>195.050003</c:v>
                </c:pt>
                <c:pt idx="461">
                  <c:v>199.179993</c:v>
                </c:pt>
                <c:pt idx="462">
                  <c:v>188.14999399999999</c:v>
                </c:pt>
                <c:pt idx="463">
                  <c:v>187.58000200000001</c:v>
                </c:pt>
                <c:pt idx="464">
                  <c:v>186.820007</c:v>
                </c:pt>
                <c:pt idx="465">
                  <c:v>184.03999300000001</c:v>
                </c:pt>
                <c:pt idx="466">
                  <c:v>184.21000699999999</c:v>
                </c:pt>
                <c:pt idx="467">
                  <c:v>185.300003</c:v>
                </c:pt>
                <c:pt idx="468">
                  <c:v>185.199997</c:v>
                </c:pt>
                <c:pt idx="469">
                  <c:v>188.53999300000001</c:v>
                </c:pt>
                <c:pt idx="470">
                  <c:v>186.220001</c:v>
                </c:pt>
                <c:pt idx="471">
                  <c:v>185.729996</c:v>
                </c:pt>
                <c:pt idx="472">
                  <c:v>187.86000100000001</c:v>
                </c:pt>
                <c:pt idx="473">
                  <c:v>189.55999800000001</c:v>
                </c:pt>
                <c:pt idx="474">
                  <c:v>190.11999499999999</c:v>
                </c:pt>
                <c:pt idx="475">
                  <c:v>190.41999799999999</c:v>
                </c:pt>
                <c:pt idx="476">
                  <c:v>187.020004</c:v>
                </c:pt>
                <c:pt idx="477">
                  <c:v>188.820007</c:v>
                </c:pt>
                <c:pt idx="478">
                  <c:v>188.61999499999999</c:v>
                </c:pt>
                <c:pt idx="479">
                  <c:v>189.94000199999999</c:v>
                </c:pt>
                <c:pt idx="480">
                  <c:v>187.759995</c:v>
                </c:pt>
                <c:pt idx="481">
                  <c:v>186.240005</c:v>
                </c:pt>
                <c:pt idx="482">
                  <c:v>192.71000699999999</c:v>
                </c:pt>
                <c:pt idx="483">
                  <c:v>191.96000699999999</c:v>
                </c:pt>
                <c:pt idx="484">
                  <c:v>201.070007</c:v>
                </c:pt>
                <c:pt idx="485">
                  <c:v>205.050003</c:v>
                </c:pt>
                <c:pt idx="486">
                  <c:v>205.63000500000001</c:v>
                </c:pt>
                <c:pt idx="487">
                  <c:v>209.990005</c:v>
                </c:pt>
                <c:pt idx="488">
                  <c:v>212.050003</c:v>
                </c:pt>
                <c:pt idx="489">
                  <c:v>209.30999800000001</c:v>
                </c:pt>
                <c:pt idx="490">
                  <c:v>212.520004</c:v>
                </c:pt>
                <c:pt idx="491">
                  <c:v>217.240005</c:v>
                </c:pt>
                <c:pt idx="492">
                  <c:v>221.229996</c:v>
                </c:pt>
                <c:pt idx="493">
                  <c:v>221.529999</c:v>
                </c:pt>
                <c:pt idx="494">
                  <c:v>217.5</c:v>
                </c:pt>
                <c:pt idx="495">
                  <c:v>220.33000200000001</c:v>
                </c:pt>
                <c:pt idx="496">
                  <c:v>220.46000699999999</c:v>
                </c:pt>
                <c:pt idx="497">
                  <c:v>227.58000200000001</c:v>
                </c:pt>
                <c:pt idx="498">
                  <c:v>250.28999300000001</c:v>
                </c:pt>
                <c:pt idx="499">
                  <c:v>261.29998799999998</c:v>
                </c:pt>
                <c:pt idx="500">
                  <c:v>269.70001200000002</c:v>
                </c:pt>
                <c:pt idx="501">
                  <c:v>274.60000600000001</c:v>
                </c:pt>
                <c:pt idx="502">
                  <c:v>284.58999599999999</c:v>
                </c:pt>
                <c:pt idx="503">
                  <c:v>278.79998799999998</c:v>
                </c:pt>
                <c:pt idx="504">
                  <c:v>270.29998799999998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D1-478C-9701-5F3B6C3D4D0D}"/>
            </c:ext>
          </c:extLst>
        </c:ser>
        <c:ser>
          <c:idx val="4"/>
          <c:order val="4"/>
          <c:tx>
            <c:strRef>
              <c:f>'Inputs + Graphs'!$F$2</c:f>
              <c:strCache>
                <c:ptCount val="1"/>
                <c:pt idx="0">
                  <c:v>Stock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[1]Inputs!$A$3:$A$507</c:f>
              <c:numCache>
                <c:formatCode>General</c:formatCode>
                <c:ptCount val="505"/>
                <c:pt idx="0">
                  <c:v>42401</c:v>
                </c:pt>
                <c:pt idx="1">
                  <c:v>42402</c:v>
                </c:pt>
                <c:pt idx="2">
                  <c:v>42403</c:v>
                </c:pt>
                <c:pt idx="3">
                  <c:v>42404</c:v>
                </c:pt>
                <c:pt idx="4">
                  <c:v>42405</c:v>
                </c:pt>
                <c:pt idx="5">
                  <c:v>42408</c:v>
                </c:pt>
                <c:pt idx="6">
                  <c:v>42409</c:v>
                </c:pt>
                <c:pt idx="7">
                  <c:v>42410</c:v>
                </c:pt>
                <c:pt idx="8">
                  <c:v>42411</c:v>
                </c:pt>
                <c:pt idx="9">
                  <c:v>42412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42457</c:v>
                </c:pt>
                <c:pt idx="39">
                  <c:v>42458</c:v>
                </c:pt>
                <c:pt idx="40">
                  <c:v>42459</c:v>
                </c:pt>
                <c:pt idx="41">
                  <c:v>42460</c:v>
                </c:pt>
                <c:pt idx="42">
                  <c:v>42461</c:v>
                </c:pt>
                <c:pt idx="43">
                  <c:v>42464</c:v>
                </c:pt>
                <c:pt idx="44">
                  <c:v>42465</c:v>
                </c:pt>
                <c:pt idx="45">
                  <c:v>42466</c:v>
                </c:pt>
                <c:pt idx="46">
                  <c:v>42467</c:v>
                </c:pt>
                <c:pt idx="47">
                  <c:v>42468</c:v>
                </c:pt>
                <c:pt idx="48">
                  <c:v>42471</c:v>
                </c:pt>
                <c:pt idx="49">
                  <c:v>42472</c:v>
                </c:pt>
                <c:pt idx="50">
                  <c:v>42473</c:v>
                </c:pt>
                <c:pt idx="51">
                  <c:v>42474</c:v>
                </c:pt>
                <c:pt idx="52">
                  <c:v>42475</c:v>
                </c:pt>
                <c:pt idx="53">
                  <c:v>42478</c:v>
                </c:pt>
                <c:pt idx="54">
                  <c:v>42479</c:v>
                </c:pt>
                <c:pt idx="55">
                  <c:v>42480</c:v>
                </c:pt>
                <c:pt idx="56">
                  <c:v>42481</c:v>
                </c:pt>
                <c:pt idx="57">
                  <c:v>42482</c:v>
                </c:pt>
                <c:pt idx="58">
                  <c:v>42485</c:v>
                </c:pt>
                <c:pt idx="59">
                  <c:v>42486</c:v>
                </c:pt>
                <c:pt idx="60">
                  <c:v>42487</c:v>
                </c:pt>
                <c:pt idx="61">
                  <c:v>42488</c:v>
                </c:pt>
                <c:pt idx="62">
                  <c:v>42489</c:v>
                </c:pt>
                <c:pt idx="63">
                  <c:v>42492</c:v>
                </c:pt>
                <c:pt idx="64">
                  <c:v>42493</c:v>
                </c:pt>
                <c:pt idx="65">
                  <c:v>42494</c:v>
                </c:pt>
                <c:pt idx="66">
                  <c:v>42495</c:v>
                </c:pt>
                <c:pt idx="67">
                  <c:v>42496</c:v>
                </c:pt>
                <c:pt idx="68">
                  <c:v>42499</c:v>
                </c:pt>
                <c:pt idx="69">
                  <c:v>42500</c:v>
                </c:pt>
                <c:pt idx="70">
                  <c:v>42501</c:v>
                </c:pt>
                <c:pt idx="71">
                  <c:v>42502</c:v>
                </c:pt>
                <c:pt idx="72">
                  <c:v>42503</c:v>
                </c:pt>
                <c:pt idx="73">
                  <c:v>42506</c:v>
                </c:pt>
                <c:pt idx="74">
                  <c:v>42507</c:v>
                </c:pt>
                <c:pt idx="75">
                  <c:v>42508</c:v>
                </c:pt>
                <c:pt idx="76">
                  <c:v>42509</c:v>
                </c:pt>
                <c:pt idx="77">
                  <c:v>42510</c:v>
                </c:pt>
                <c:pt idx="78">
                  <c:v>42513</c:v>
                </c:pt>
                <c:pt idx="79">
                  <c:v>42514</c:v>
                </c:pt>
                <c:pt idx="80">
                  <c:v>42515</c:v>
                </c:pt>
                <c:pt idx="81">
                  <c:v>42516</c:v>
                </c:pt>
                <c:pt idx="82">
                  <c:v>42517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42556</c:v>
                </c:pt>
                <c:pt idx="108">
                  <c:v>42557</c:v>
                </c:pt>
                <c:pt idx="109">
                  <c:v>42558</c:v>
                </c:pt>
                <c:pt idx="110">
                  <c:v>42559</c:v>
                </c:pt>
                <c:pt idx="111">
                  <c:v>42562</c:v>
                </c:pt>
                <c:pt idx="112">
                  <c:v>42563</c:v>
                </c:pt>
                <c:pt idx="113">
                  <c:v>42564</c:v>
                </c:pt>
                <c:pt idx="114">
                  <c:v>42565</c:v>
                </c:pt>
                <c:pt idx="115">
                  <c:v>42566</c:v>
                </c:pt>
                <c:pt idx="116">
                  <c:v>42569</c:v>
                </c:pt>
                <c:pt idx="117">
                  <c:v>42570</c:v>
                </c:pt>
                <c:pt idx="118">
                  <c:v>42571</c:v>
                </c:pt>
                <c:pt idx="119">
                  <c:v>42572</c:v>
                </c:pt>
                <c:pt idx="120">
                  <c:v>42573</c:v>
                </c:pt>
                <c:pt idx="121">
                  <c:v>42576</c:v>
                </c:pt>
                <c:pt idx="122">
                  <c:v>42577</c:v>
                </c:pt>
                <c:pt idx="123">
                  <c:v>42578</c:v>
                </c:pt>
                <c:pt idx="124">
                  <c:v>42579</c:v>
                </c:pt>
                <c:pt idx="125">
                  <c:v>42580</c:v>
                </c:pt>
                <c:pt idx="126">
                  <c:v>42583</c:v>
                </c:pt>
                <c:pt idx="127">
                  <c:v>42584</c:v>
                </c:pt>
                <c:pt idx="128">
                  <c:v>42585</c:v>
                </c:pt>
                <c:pt idx="129">
                  <c:v>42586</c:v>
                </c:pt>
                <c:pt idx="130">
                  <c:v>42587</c:v>
                </c:pt>
                <c:pt idx="131">
                  <c:v>42590</c:v>
                </c:pt>
                <c:pt idx="132">
                  <c:v>42591</c:v>
                </c:pt>
                <c:pt idx="133">
                  <c:v>42592</c:v>
                </c:pt>
                <c:pt idx="134">
                  <c:v>42593</c:v>
                </c:pt>
                <c:pt idx="135">
                  <c:v>42594</c:v>
                </c:pt>
                <c:pt idx="136">
                  <c:v>42597</c:v>
                </c:pt>
                <c:pt idx="137">
                  <c:v>42598</c:v>
                </c:pt>
                <c:pt idx="138">
                  <c:v>42599</c:v>
                </c:pt>
                <c:pt idx="139">
                  <c:v>42600</c:v>
                </c:pt>
                <c:pt idx="140">
                  <c:v>42601</c:v>
                </c:pt>
                <c:pt idx="141">
                  <c:v>42604</c:v>
                </c:pt>
                <c:pt idx="142">
                  <c:v>42605</c:v>
                </c:pt>
                <c:pt idx="143">
                  <c:v>42606</c:v>
                </c:pt>
                <c:pt idx="144">
                  <c:v>42607</c:v>
                </c:pt>
                <c:pt idx="145">
                  <c:v>42608</c:v>
                </c:pt>
                <c:pt idx="146">
                  <c:v>42611</c:v>
                </c:pt>
                <c:pt idx="147">
                  <c:v>42612</c:v>
                </c:pt>
                <c:pt idx="148">
                  <c:v>42613</c:v>
                </c:pt>
                <c:pt idx="149">
                  <c:v>42614</c:v>
                </c:pt>
                <c:pt idx="150">
                  <c:v>42615</c:v>
                </c:pt>
                <c:pt idx="151">
                  <c:v>42619</c:v>
                </c:pt>
                <c:pt idx="152">
                  <c:v>42620</c:v>
                </c:pt>
                <c:pt idx="153">
                  <c:v>42621</c:v>
                </c:pt>
                <c:pt idx="154">
                  <c:v>42622</c:v>
                </c:pt>
                <c:pt idx="155">
                  <c:v>42625</c:v>
                </c:pt>
                <c:pt idx="156">
                  <c:v>42626</c:v>
                </c:pt>
                <c:pt idx="157">
                  <c:v>42627</c:v>
                </c:pt>
                <c:pt idx="158">
                  <c:v>42628</c:v>
                </c:pt>
                <c:pt idx="159">
                  <c:v>42629</c:v>
                </c:pt>
                <c:pt idx="160">
                  <c:v>42632</c:v>
                </c:pt>
                <c:pt idx="161">
                  <c:v>42633</c:v>
                </c:pt>
                <c:pt idx="162">
                  <c:v>42634</c:v>
                </c:pt>
                <c:pt idx="163">
                  <c:v>42635</c:v>
                </c:pt>
                <c:pt idx="164">
                  <c:v>42636</c:v>
                </c:pt>
                <c:pt idx="165">
                  <c:v>42639</c:v>
                </c:pt>
                <c:pt idx="166">
                  <c:v>42640</c:v>
                </c:pt>
                <c:pt idx="167">
                  <c:v>42641</c:v>
                </c:pt>
                <c:pt idx="168">
                  <c:v>42642</c:v>
                </c:pt>
                <c:pt idx="169">
                  <c:v>42643</c:v>
                </c:pt>
                <c:pt idx="170">
                  <c:v>42646</c:v>
                </c:pt>
                <c:pt idx="171">
                  <c:v>42647</c:v>
                </c:pt>
                <c:pt idx="172">
                  <c:v>42648</c:v>
                </c:pt>
                <c:pt idx="173">
                  <c:v>42649</c:v>
                </c:pt>
                <c:pt idx="174">
                  <c:v>42650</c:v>
                </c:pt>
                <c:pt idx="175">
                  <c:v>42653</c:v>
                </c:pt>
                <c:pt idx="176">
                  <c:v>42654</c:v>
                </c:pt>
                <c:pt idx="177">
                  <c:v>42655</c:v>
                </c:pt>
                <c:pt idx="178">
                  <c:v>42656</c:v>
                </c:pt>
                <c:pt idx="179">
                  <c:v>42657</c:v>
                </c:pt>
                <c:pt idx="180">
                  <c:v>42660</c:v>
                </c:pt>
                <c:pt idx="181">
                  <c:v>42661</c:v>
                </c:pt>
                <c:pt idx="182">
                  <c:v>42662</c:v>
                </c:pt>
                <c:pt idx="183">
                  <c:v>42663</c:v>
                </c:pt>
                <c:pt idx="184">
                  <c:v>42664</c:v>
                </c:pt>
                <c:pt idx="185">
                  <c:v>42667</c:v>
                </c:pt>
                <c:pt idx="186">
                  <c:v>42668</c:v>
                </c:pt>
                <c:pt idx="187">
                  <c:v>42669</c:v>
                </c:pt>
                <c:pt idx="188">
                  <c:v>42670</c:v>
                </c:pt>
                <c:pt idx="189">
                  <c:v>42671</c:v>
                </c:pt>
                <c:pt idx="190">
                  <c:v>42674</c:v>
                </c:pt>
                <c:pt idx="191">
                  <c:v>42675</c:v>
                </c:pt>
                <c:pt idx="192">
                  <c:v>42676</c:v>
                </c:pt>
                <c:pt idx="193">
                  <c:v>42677</c:v>
                </c:pt>
                <c:pt idx="194">
                  <c:v>42678</c:v>
                </c:pt>
                <c:pt idx="195">
                  <c:v>42681</c:v>
                </c:pt>
                <c:pt idx="196">
                  <c:v>42682</c:v>
                </c:pt>
                <c:pt idx="197">
                  <c:v>42683</c:v>
                </c:pt>
                <c:pt idx="198">
                  <c:v>42684</c:v>
                </c:pt>
                <c:pt idx="199">
                  <c:v>42685</c:v>
                </c:pt>
                <c:pt idx="200">
                  <c:v>42688</c:v>
                </c:pt>
                <c:pt idx="201">
                  <c:v>42689</c:v>
                </c:pt>
                <c:pt idx="202">
                  <c:v>42690</c:v>
                </c:pt>
                <c:pt idx="203">
                  <c:v>42691</c:v>
                </c:pt>
                <c:pt idx="204">
                  <c:v>42692</c:v>
                </c:pt>
                <c:pt idx="205">
                  <c:v>42695</c:v>
                </c:pt>
                <c:pt idx="206">
                  <c:v>42696</c:v>
                </c:pt>
                <c:pt idx="207">
                  <c:v>42697</c:v>
                </c:pt>
                <c:pt idx="208">
                  <c:v>42699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42709</c:v>
                </c:pt>
                <c:pt idx="215">
                  <c:v>42710</c:v>
                </c:pt>
                <c:pt idx="216">
                  <c:v>42711</c:v>
                </c:pt>
                <c:pt idx="217">
                  <c:v>42712</c:v>
                </c:pt>
                <c:pt idx="218">
                  <c:v>42713</c:v>
                </c:pt>
                <c:pt idx="219">
                  <c:v>42716</c:v>
                </c:pt>
                <c:pt idx="220">
                  <c:v>42717</c:v>
                </c:pt>
                <c:pt idx="221">
                  <c:v>42718</c:v>
                </c:pt>
                <c:pt idx="222">
                  <c:v>42719</c:v>
                </c:pt>
                <c:pt idx="223">
                  <c:v>42720</c:v>
                </c:pt>
                <c:pt idx="224">
                  <c:v>42723</c:v>
                </c:pt>
                <c:pt idx="225">
                  <c:v>42724</c:v>
                </c:pt>
                <c:pt idx="226">
                  <c:v>42725</c:v>
                </c:pt>
                <c:pt idx="227">
                  <c:v>42726</c:v>
                </c:pt>
                <c:pt idx="228">
                  <c:v>42727</c:v>
                </c:pt>
                <c:pt idx="229">
                  <c:v>42731</c:v>
                </c:pt>
                <c:pt idx="230">
                  <c:v>42732</c:v>
                </c:pt>
                <c:pt idx="231">
                  <c:v>42733</c:v>
                </c:pt>
                <c:pt idx="232">
                  <c:v>42734</c:v>
                </c:pt>
                <c:pt idx="233">
                  <c:v>42738</c:v>
                </c:pt>
                <c:pt idx="234">
                  <c:v>42739</c:v>
                </c:pt>
                <c:pt idx="235">
                  <c:v>42740</c:v>
                </c:pt>
                <c:pt idx="236">
                  <c:v>42741</c:v>
                </c:pt>
                <c:pt idx="237">
                  <c:v>42744</c:v>
                </c:pt>
                <c:pt idx="238">
                  <c:v>42745</c:v>
                </c:pt>
                <c:pt idx="239">
                  <c:v>42746</c:v>
                </c:pt>
                <c:pt idx="240">
                  <c:v>42747</c:v>
                </c:pt>
                <c:pt idx="241">
                  <c:v>42748</c:v>
                </c:pt>
                <c:pt idx="242">
                  <c:v>42752</c:v>
                </c:pt>
                <c:pt idx="243">
                  <c:v>42753</c:v>
                </c:pt>
                <c:pt idx="244">
                  <c:v>42754</c:v>
                </c:pt>
                <c:pt idx="245">
                  <c:v>42755</c:v>
                </c:pt>
                <c:pt idx="246">
                  <c:v>42758</c:v>
                </c:pt>
                <c:pt idx="247">
                  <c:v>42759</c:v>
                </c:pt>
                <c:pt idx="248">
                  <c:v>42760</c:v>
                </c:pt>
                <c:pt idx="249">
                  <c:v>42761</c:v>
                </c:pt>
                <c:pt idx="250">
                  <c:v>42762</c:v>
                </c:pt>
                <c:pt idx="251">
                  <c:v>42765</c:v>
                </c:pt>
                <c:pt idx="252">
                  <c:v>42766</c:v>
                </c:pt>
                <c:pt idx="253">
                  <c:v>42767</c:v>
                </c:pt>
                <c:pt idx="254">
                  <c:v>42768</c:v>
                </c:pt>
                <c:pt idx="255">
                  <c:v>42769</c:v>
                </c:pt>
                <c:pt idx="256">
                  <c:v>42772</c:v>
                </c:pt>
                <c:pt idx="257">
                  <c:v>42773</c:v>
                </c:pt>
                <c:pt idx="258">
                  <c:v>42774</c:v>
                </c:pt>
                <c:pt idx="259">
                  <c:v>42775</c:v>
                </c:pt>
                <c:pt idx="260">
                  <c:v>42776</c:v>
                </c:pt>
                <c:pt idx="261">
                  <c:v>42779</c:v>
                </c:pt>
                <c:pt idx="262">
                  <c:v>42780</c:v>
                </c:pt>
                <c:pt idx="263">
                  <c:v>42781</c:v>
                </c:pt>
                <c:pt idx="264">
                  <c:v>42782</c:v>
                </c:pt>
                <c:pt idx="265">
                  <c:v>42783</c:v>
                </c:pt>
                <c:pt idx="266">
                  <c:v>42787</c:v>
                </c:pt>
                <c:pt idx="267">
                  <c:v>42788</c:v>
                </c:pt>
                <c:pt idx="268">
                  <c:v>42789</c:v>
                </c:pt>
                <c:pt idx="269">
                  <c:v>42790</c:v>
                </c:pt>
                <c:pt idx="270">
                  <c:v>42793</c:v>
                </c:pt>
                <c:pt idx="271">
                  <c:v>42794</c:v>
                </c:pt>
                <c:pt idx="272">
                  <c:v>42795</c:v>
                </c:pt>
                <c:pt idx="273">
                  <c:v>42796</c:v>
                </c:pt>
                <c:pt idx="274">
                  <c:v>42797</c:v>
                </c:pt>
                <c:pt idx="275">
                  <c:v>42800</c:v>
                </c:pt>
                <c:pt idx="276">
                  <c:v>42801</c:v>
                </c:pt>
                <c:pt idx="277">
                  <c:v>42802</c:v>
                </c:pt>
                <c:pt idx="278">
                  <c:v>42803</c:v>
                </c:pt>
                <c:pt idx="279">
                  <c:v>42804</c:v>
                </c:pt>
                <c:pt idx="280">
                  <c:v>42807</c:v>
                </c:pt>
                <c:pt idx="281">
                  <c:v>42808</c:v>
                </c:pt>
                <c:pt idx="282">
                  <c:v>42809</c:v>
                </c:pt>
                <c:pt idx="283">
                  <c:v>42810</c:v>
                </c:pt>
                <c:pt idx="284">
                  <c:v>42811</c:v>
                </c:pt>
                <c:pt idx="285">
                  <c:v>42814</c:v>
                </c:pt>
                <c:pt idx="286">
                  <c:v>42815</c:v>
                </c:pt>
                <c:pt idx="287">
                  <c:v>42816</c:v>
                </c:pt>
                <c:pt idx="288">
                  <c:v>42817</c:v>
                </c:pt>
                <c:pt idx="289">
                  <c:v>42818</c:v>
                </c:pt>
                <c:pt idx="290">
                  <c:v>42821</c:v>
                </c:pt>
                <c:pt idx="291">
                  <c:v>42822</c:v>
                </c:pt>
                <c:pt idx="292">
                  <c:v>42823</c:v>
                </c:pt>
                <c:pt idx="293">
                  <c:v>42824</c:v>
                </c:pt>
                <c:pt idx="294">
                  <c:v>42825</c:v>
                </c:pt>
                <c:pt idx="295">
                  <c:v>42828</c:v>
                </c:pt>
                <c:pt idx="296">
                  <c:v>42829</c:v>
                </c:pt>
                <c:pt idx="297">
                  <c:v>42830</c:v>
                </c:pt>
                <c:pt idx="298">
                  <c:v>42831</c:v>
                </c:pt>
                <c:pt idx="299">
                  <c:v>42832</c:v>
                </c:pt>
                <c:pt idx="300">
                  <c:v>42835</c:v>
                </c:pt>
                <c:pt idx="301">
                  <c:v>42836</c:v>
                </c:pt>
                <c:pt idx="302">
                  <c:v>42837</c:v>
                </c:pt>
                <c:pt idx="303">
                  <c:v>42838</c:v>
                </c:pt>
                <c:pt idx="304">
                  <c:v>42842</c:v>
                </c:pt>
                <c:pt idx="305">
                  <c:v>42843</c:v>
                </c:pt>
                <c:pt idx="306">
                  <c:v>42844</c:v>
                </c:pt>
                <c:pt idx="307">
                  <c:v>42845</c:v>
                </c:pt>
                <c:pt idx="308">
                  <c:v>42846</c:v>
                </c:pt>
                <c:pt idx="309">
                  <c:v>42849</c:v>
                </c:pt>
                <c:pt idx="310">
                  <c:v>42850</c:v>
                </c:pt>
                <c:pt idx="311">
                  <c:v>42851</c:v>
                </c:pt>
                <c:pt idx="312">
                  <c:v>42852</c:v>
                </c:pt>
                <c:pt idx="313">
                  <c:v>42853</c:v>
                </c:pt>
                <c:pt idx="314">
                  <c:v>42856</c:v>
                </c:pt>
                <c:pt idx="315">
                  <c:v>42857</c:v>
                </c:pt>
                <c:pt idx="316">
                  <c:v>42858</c:v>
                </c:pt>
                <c:pt idx="317">
                  <c:v>42859</c:v>
                </c:pt>
                <c:pt idx="318">
                  <c:v>42860</c:v>
                </c:pt>
                <c:pt idx="319">
                  <c:v>42863</c:v>
                </c:pt>
                <c:pt idx="320">
                  <c:v>42864</c:v>
                </c:pt>
                <c:pt idx="321">
                  <c:v>42865</c:v>
                </c:pt>
                <c:pt idx="322">
                  <c:v>42866</c:v>
                </c:pt>
                <c:pt idx="323">
                  <c:v>42867</c:v>
                </c:pt>
                <c:pt idx="324">
                  <c:v>42870</c:v>
                </c:pt>
                <c:pt idx="325">
                  <c:v>42871</c:v>
                </c:pt>
                <c:pt idx="326">
                  <c:v>42872</c:v>
                </c:pt>
                <c:pt idx="327">
                  <c:v>42873</c:v>
                </c:pt>
                <c:pt idx="328">
                  <c:v>42874</c:v>
                </c:pt>
                <c:pt idx="329">
                  <c:v>42877</c:v>
                </c:pt>
                <c:pt idx="330">
                  <c:v>42878</c:v>
                </c:pt>
                <c:pt idx="331">
                  <c:v>42879</c:v>
                </c:pt>
                <c:pt idx="332">
                  <c:v>42880</c:v>
                </c:pt>
                <c:pt idx="333">
                  <c:v>42881</c:v>
                </c:pt>
                <c:pt idx="334">
                  <c:v>42885</c:v>
                </c:pt>
                <c:pt idx="335">
                  <c:v>42886</c:v>
                </c:pt>
                <c:pt idx="336">
                  <c:v>42887</c:v>
                </c:pt>
                <c:pt idx="337">
                  <c:v>42888</c:v>
                </c:pt>
                <c:pt idx="338">
                  <c:v>42891</c:v>
                </c:pt>
                <c:pt idx="339">
                  <c:v>42892</c:v>
                </c:pt>
                <c:pt idx="340">
                  <c:v>42893</c:v>
                </c:pt>
                <c:pt idx="341">
                  <c:v>42894</c:v>
                </c:pt>
                <c:pt idx="342">
                  <c:v>42895</c:v>
                </c:pt>
                <c:pt idx="343">
                  <c:v>42898</c:v>
                </c:pt>
                <c:pt idx="344">
                  <c:v>42899</c:v>
                </c:pt>
                <c:pt idx="345">
                  <c:v>42900</c:v>
                </c:pt>
                <c:pt idx="346">
                  <c:v>42901</c:v>
                </c:pt>
                <c:pt idx="347">
                  <c:v>42902</c:v>
                </c:pt>
                <c:pt idx="348">
                  <c:v>42905</c:v>
                </c:pt>
                <c:pt idx="349">
                  <c:v>42906</c:v>
                </c:pt>
                <c:pt idx="350">
                  <c:v>42907</c:v>
                </c:pt>
                <c:pt idx="351">
                  <c:v>42908</c:v>
                </c:pt>
                <c:pt idx="352">
                  <c:v>42909</c:v>
                </c:pt>
                <c:pt idx="353">
                  <c:v>42912</c:v>
                </c:pt>
                <c:pt idx="354">
                  <c:v>42913</c:v>
                </c:pt>
                <c:pt idx="355">
                  <c:v>42914</c:v>
                </c:pt>
                <c:pt idx="356">
                  <c:v>42915</c:v>
                </c:pt>
                <c:pt idx="357">
                  <c:v>42916</c:v>
                </c:pt>
                <c:pt idx="358">
                  <c:v>42919</c:v>
                </c:pt>
                <c:pt idx="359">
                  <c:v>42921</c:v>
                </c:pt>
                <c:pt idx="360">
                  <c:v>42922</c:v>
                </c:pt>
                <c:pt idx="361">
                  <c:v>42923</c:v>
                </c:pt>
                <c:pt idx="362">
                  <c:v>42926</c:v>
                </c:pt>
                <c:pt idx="363">
                  <c:v>42927</c:v>
                </c:pt>
                <c:pt idx="364">
                  <c:v>42928</c:v>
                </c:pt>
                <c:pt idx="365">
                  <c:v>42929</c:v>
                </c:pt>
                <c:pt idx="366">
                  <c:v>42930</c:v>
                </c:pt>
                <c:pt idx="367">
                  <c:v>42933</c:v>
                </c:pt>
                <c:pt idx="368">
                  <c:v>42934</c:v>
                </c:pt>
                <c:pt idx="369">
                  <c:v>42935</c:v>
                </c:pt>
                <c:pt idx="370">
                  <c:v>42936</c:v>
                </c:pt>
                <c:pt idx="371">
                  <c:v>42937</c:v>
                </c:pt>
                <c:pt idx="372">
                  <c:v>42940</c:v>
                </c:pt>
                <c:pt idx="373">
                  <c:v>42941</c:v>
                </c:pt>
                <c:pt idx="374">
                  <c:v>42942</c:v>
                </c:pt>
                <c:pt idx="375">
                  <c:v>42943</c:v>
                </c:pt>
                <c:pt idx="376">
                  <c:v>42944</c:v>
                </c:pt>
                <c:pt idx="377">
                  <c:v>42947</c:v>
                </c:pt>
                <c:pt idx="378">
                  <c:v>42948</c:v>
                </c:pt>
                <c:pt idx="379">
                  <c:v>42949</c:v>
                </c:pt>
                <c:pt idx="380">
                  <c:v>42950</c:v>
                </c:pt>
                <c:pt idx="381">
                  <c:v>42951</c:v>
                </c:pt>
                <c:pt idx="382">
                  <c:v>42954</c:v>
                </c:pt>
                <c:pt idx="383">
                  <c:v>42955</c:v>
                </c:pt>
                <c:pt idx="384">
                  <c:v>42956</c:v>
                </c:pt>
                <c:pt idx="385">
                  <c:v>42957</c:v>
                </c:pt>
                <c:pt idx="386">
                  <c:v>42958</c:v>
                </c:pt>
                <c:pt idx="387">
                  <c:v>42961</c:v>
                </c:pt>
                <c:pt idx="388">
                  <c:v>42962</c:v>
                </c:pt>
                <c:pt idx="389">
                  <c:v>42963</c:v>
                </c:pt>
                <c:pt idx="390">
                  <c:v>42964</c:v>
                </c:pt>
                <c:pt idx="391">
                  <c:v>42965</c:v>
                </c:pt>
                <c:pt idx="392">
                  <c:v>42968</c:v>
                </c:pt>
                <c:pt idx="393">
                  <c:v>42969</c:v>
                </c:pt>
                <c:pt idx="394">
                  <c:v>42970</c:v>
                </c:pt>
                <c:pt idx="395">
                  <c:v>42971</c:v>
                </c:pt>
                <c:pt idx="396">
                  <c:v>42972</c:v>
                </c:pt>
                <c:pt idx="397">
                  <c:v>42975</c:v>
                </c:pt>
                <c:pt idx="398">
                  <c:v>42976</c:v>
                </c:pt>
                <c:pt idx="399">
                  <c:v>42977</c:v>
                </c:pt>
                <c:pt idx="400">
                  <c:v>42978</c:v>
                </c:pt>
                <c:pt idx="401">
                  <c:v>42979</c:v>
                </c:pt>
                <c:pt idx="402">
                  <c:v>42983</c:v>
                </c:pt>
                <c:pt idx="403">
                  <c:v>42984</c:v>
                </c:pt>
                <c:pt idx="404">
                  <c:v>42985</c:v>
                </c:pt>
                <c:pt idx="405">
                  <c:v>42986</c:v>
                </c:pt>
                <c:pt idx="406">
                  <c:v>42989</c:v>
                </c:pt>
                <c:pt idx="407">
                  <c:v>42990</c:v>
                </c:pt>
                <c:pt idx="408">
                  <c:v>42991</c:v>
                </c:pt>
                <c:pt idx="409">
                  <c:v>42992</c:v>
                </c:pt>
                <c:pt idx="410">
                  <c:v>42993</c:v>
                </c:pt>
                <c:pt idx="411">
                  <c:v>42996</c:v>
                </c:pt>
                <c:pt idx="412">
                  <c:v>42997</c:v>
                </c:pt>
                <c:pt idx="413">
                  <c:v>42998</c:v>
                </c:pt>
                <c:pt idx="414">
                  <c:v>42999</c:v>
                </c:pt>
                <c:pt idx="415">
                  <c:v>43000</c:v>
                </c:pt>
                <c:pt idx="416">
                  <c:v>43003</c:v>
                </c:pt>
                <c:pt idx="417">
                  <c:v>43004</c:v>
                </c:pt>
                <c:pt idx="418">
                  <c:v>43005</c:v>
                </c:pt>
                <c:pt idx="419">
                  <c:v>43006</c:v>
                </c:pt>
                <c:pt idx="420">
                  <c:v>43007</c:v>
                </c:pt>
                <c:pt idx="421">
                  <c:v>43010</c:v>
                </c:pt>
                <c:pt idx="422">
                  <c:v>43011</c:v>
                </c:pt>
                <c:pt idx="423">
                  <c:v>43012</c:v>
                </c:pt>
                <c:pt idx="424">
                  <c:v>43013</c:v>
                </c:pt>
                <c:pt idx="425">
                  <c:v>43014</c:v>
                </c:pt>
                <c:pt idx="426">
                  <c:v>43017</c:v>
                </c:pt>
                <c:pt idx="427">
                  <c:v>43018</c:v>
                </c:pt>
                <c:pt idx="428">
                  <c:v>43019</c:v>
                </c:pt>
                <c:pt idx="429">
                  <c:v>43020</c:v>
                </c:pt>
                <c:pt idx="430">
                  <c:v>43021</c:v>
                </c:pt>
                <c:pt idx="431">
                  <c:v>43024</c:v>
                </c:pt>
                <c:pt idx="432">
                  <c:v>43025</c:v>
                </c:pt>
                <c:pt idx="433">
                  <c:v>43026</c:v>
                </c:pt>
                <c:pt idx="434">
                  <c:v>43027</c:v>
                </c:pt>
                <c:pt idx="435">
                  <c:v>43028</c:v>
                </c:pt>
                <c:pt idx="436">
                  <c:v>43031</c:v>
                </c:pt>
                <c:pt idx="437">
                  <c:v>43032</c:v>
                </c:pt>
                <c:pt idx="438">
                  <c:v>43033</c:v>
                </c:pt>
                <c:pt idx="439">
                  <c:v>43034</c:v>
                </c:pt>
                <c:pt idx="440">
                  <c:v>43035</c:v>
                </c:pt>
                <c:pt idx="441">
                  <c:v>43038</c:v>
                </c:pt>
                <c:pt idx="442">
                  <c:v>43039</c:v>
                </c:pt>
                <c:pt idx="443">
                  <c:v>43040</c:v>
                </c:pt>
                <c:pt idx="444">
                  <c:v>43041</c:v>
                </c:pt>
                <c:pt idx="445">
                  <c:v>43042</c:v>
                </c:pt>
                <c:pt idx="446">
                  <c:v>43045</c:v>
                </c:pt>
                <c:pt idx="447">
                  <c:v>43046</c:v>
                </c:pt>
                <c:pt idx="448">
                  <c:v>43047</c:v>
                </c:pt>
                <c:pt idx="449">
                  <c:v>43048</c:v>
                </c:pt>
                <c:pt idx="450">
                  <c:v>43049</c:v>
                </c:pt>
                <c:pt idx="451">
                  <c:v>43052</c:v>
                </c:pt>
                <c:pt idx="452">
                  <c:v>43053</c:v>
                </c:pt>
                <c:pt idx="453">
                  <c:v>43054</c:v>
                </c:pt>
                <c:pt idx="454">
                  <c:v>43055</c:v>
                </c:pt>
                <c:pt idx="455">
                  <c:v>43056</c:v>
                </c:pt>
                <c:pt idx="456">
                  <c:v>43059</c:v>
                </c:pt>
                <c:pt idx="457">
                  <c:v>43060</c:v>
                </c:pt>
                <c:pt idx="458">
                  <c:v>43061</c:v>
                </c:pt>
                <c:pt idx="459">
                  <c:v>43063</c:v>
                </c:pt>
                <c:pt idx="460">
                  <c:v>43066</c:v>
                </c:pt>
                <c:pt idx="461">
                  <c:v>43067</c:v>
                </c:pt>
                <c:pt idx="462">
                  <c:v>43068</c:v>
                </c:pt>
                <c:pt idx="463">
                  <c:v>43069</c:v>
                </c:pt>
                <c:pt idx="464">
                  <c:v>43070</c:v>
                </c:pt>
                <c:pt idx="465">
                  <c:v>43073</c:v>
                </c:pt>
                <c:pt idx="466">
                  <c:v>43074</c:v>
                </c:pt>
                <c:pt idx="467">
                  <c:v>43075</c:v>
                </c:pt>
                <c:pt idx="468">
                  <c:v>43076</c:v>
                </c:pt>
                <c:pt idx="469">
                  <c:v>43077</c:v>
                </c:pt>
                <c:pt idx="470">
                  <c:v>43080</c:v>
                </c:pt>
                <c:pt idx="471">
                  <c:v>43081</c:v>
                </c:pt>
                <c:pt idx="472">
                  <c:v>43082</c:v>
                </c:pt>
                <c:pt idx="473">
                  <c:v>43083</c:v>
                </c:pt>
                <c:pt idx="474">
                  <c:v>43084</c:v>
                </c:pt>
                <c:pt idx="475">
                  <c:v>43087</c:v>
                </c:pt>
                <c:pt idx="476">
                  <c:v>43088</c:v>
                </c:pt>
                <c:pt idx="477">
                  <c:v>43089</c:v>
                </c:pt>
                <c:pt idx="478">
                  <c:v>43090</c:v>
                </c:pt>
                <c:pt idx="479">
                  <c:v>43091</c:v>
                </c:pt>
                <c:pt idx="480">
                  <c:v>43095</c:v>
                </c:pt>
                <c:pt idx="481">
                  <c:v>43096</c:v>
                </c:pt>
                <c:pt idx="482">
                  <c:v>43097</c:v>
                </c:pt>
                <c:pt idx="483">
                  <c:v>43098</c:v>
                </c:pt>
                <c:pt idx="484">
                  <c:v>43102</c:v>
                </c:pt>
                <c:pt idx="485">
                  <c:v>43103</c:v>
                </c:pt>
                <c:pt idx="486">
                  <c:v>43104</c:v>
                </c:pt>
                <c:pt idx="487">
                  <c:v>43105</c:v>
                </c:pt>
                <c:pt idx="488">
                  <c:v>43108</c:v>
                </c:pt>
                <c:pt idx="489">
                  <c:v>43109</c:v>
                </c:pt>
                <c:pt idx="490">
                  <c:v>43110</c:v>
                </c:pt>
                <c:pt idx="491">
                  <c:v>43111</c:v>
                </c:pt>
                <c:pt idx="492">
                  <c:v>43112</c:v>
                </c:pt>
                <c:pt idx="493">
                  <c:v>43116</c:v>
                </c:pt>
                <c:pt idx="494">
                  <c:v>43117</c:v>
                </c:pt>
                <c:pt idx="495">
                  <c:v>43118</c:v>
                </c:pt>
                <c:pt idx="496">
                  <c:v>43119</c:v>
                </c:pt>
                <c:pt idx="497">
                  <c:v>43122</c:v>
                </c:pt>
                <c:pt idx="498">
                  <c:v>43123</c:v>
                </c:pt>
                <c:pt idx="499">
                  <c:v>43124</c:v>
                </c:pt>
                <c:pt idx="500">
                  <c:v>43125</c:v>
                </c:pt>
                <c:pt idx="501">
                  <c:v>43126</c:v>
                </c:pt>
                <c:pt idx="502">
                  <c:v>43129</c:v>
                </c:pt>
                <c:pt idx="503">
                  <c:v>43130</c:v>
                </c:pt>
                <c:pt idx="504">
                  <c:v>43131</c:v>
                </c:pt>
              </c:numCache>
            </c:numRef>
          </c:cat>
          <c:val>
            <c:numRef>
              <c:f>'Inputs + Graphs'!$F$4:$F$508</c:f>
              <c:numCache>
                <c:formatCode>General</c:formatCode>
                <c:ptCount val="505"/>
                <c:pt idx="0">
                  <c:v>71.751609999999999</c:v>
                </c:pt>
                <c:pt idx="1">
                  <c:v>70.955566000000005</c:v>
                </c:pt>
                <c:pt idx="2">
                  <c:v>71.733909999999995</c:v>
                </c:pt>
                <c:pt idx="3">
                  <c:v>71.380104000000003</c:v>
                </c:pt>
                <c:pt idx="4">
                  <c:v>71.822379999999995</c:v>
                </c:pt>
                <c:pt idx="5">
                  <c:v>73.078377000000003</c:v>
                </c:pt>
                <c:pt idx="6">
                  <c:v>73.096062000000003</c:v>
                </c:pt>
                <c:pt idx="7">
                  <c:v>72.193862999999993</c:v>
                </c:pt>
                <c:pt idx="8">
                  <c:v>70.672493000000003</c:v>
                </c:pt>
                <c:pt idx="9">
                  <c:v>71.636619999999994</c:v>
                </c:pt>
                <c:pt idx="10">
                  <c:v>72.061171999999999</c:v>
                </c:pt>
                <c:pt idx="11">
                  <c:v>72.928000999999995</c:v>
                </c:pt>
                <c:pt idx="12">
                  <c:v>72.512282999999996</c:v>
                </c:pt>
                <c:pt idx="13">
                  <c:v>72.344238000000004</c:v>
                </c:pt>
                <c:pt idx="14">
                  <c:v>72.644965999999997</c:v>
                </c:pt>
                <c:pt idx="15">
                  <c:v>72.361915999999994</c:v>
                </c:pt>
                <c:pt idx="16">
                  <c:v>72.140793000000002</c:v>
                </c:pt>
                <c:pt idx="17">
                  <c:v>72.830710999999994</c:v>
                </c:pt>
                <c:pt idx="18">
                  <c:v>71.733909999999995</c:v>
                </c:pt>
                <c:pt idx="19">
                  <c:v>71.017464000000004</c:v>
                </c:pt>
                <c:pt idx="20">
                  <c:v>71.848906999999997</c:v>
                </c:pt>
                <c:pt idx="21">
                  <c:v>73.016448999999994</c:v>
                </c:pt>
                <c:pt idx="22">
                  <c:v>73.272964000000002</c:v>
                </c:pt>
                <c:pt idx="23">
                  <c:v>73.847892999999999</c:v>
                </c:pt>
                <c:pt idx="24">
                  <c:v>73.502930000000006</c:v>
                </c:pt>
                <c:pt idx="25">
                  <c:v>73.467567000000003</c:v>
                </c:pt>
                <c:pt idx="26">
                  <c:v>73.379112000000006</c:v>
                </c:pt>
                <c:pt idx="27">
                  <c:v>72.777634000000006</c:v>
                </c:pt>
                <c:pt idx="28">
                  <c:v>72.308852999999999</c:v>
                </c:pt>
                <c:pt idx="29">
                  <c:v>71.795829999999995</c:v>
                </c:pt>
                <c:pt idx="30">
                  <c:v>71.919662000000002</c:v>
                </c:pt>
                <c:pt idx="31">
                  <c:v>71.946197999999995</c:v>
                </c:pt>
                <c:pt idx="32">
                  <c:v>73.193366999999995</c:v>
                </c:pt>
                <c:pt idx="33">
                  <c:v>73.547165000000007</c:v>
                </c:pt>
                <c:pt idx="34">
                  <c:v>73.697533000000007</c:v>
                </c:pt>
                <c:pt idx="35">
                  <c:v>73.184509000000006</c:v>
                </c:pt>
                <c:pt idx="36">
                  <c:v>73.255279999999999</c:v>
                </c:pt>
                <c:pt idx="37">
                  <c:v>73.317183999999997</c:v>
                </c:pt>
                <c:pt idx="38">
                  <c:v>73.078377000000003</c:v>
                </c:pt>
                <c:pt idx="39">
                  <c:v>73.237594999999999</c:v>
                </c:pt>
                <c:pt idx="40">
                  <c:v>73.131454000000005</c:v>
                </c:pt>
                <c:pt idx="41">
                  <c:v>72.804175999999998</c:v>
                </c:pt>
                <c:pt idx="42">
                  <c:v>73.883278000000004</c:v>
                </c:pt>
                <c:pt idx="43">
                  <c:v>73.600243000000006</c:v>
                </c:pt>
                <c:pt idx="44">
                  <c:v>73.555999999999997</c:v>
                </c:pt>
                <c:pt idx="45">
                  <c:v>74.130943000000002</c:v>
                </c:pt>
                <c:pt idx="46">
                  <c:v>73.626784999999998</c:v>
                </c:pt>
                <c:pt idx="47">
                  <c:v>73.591376999999994</c:v>
                </c:pt>
                <c:pt idx="48">
                  <c:v>73.175674000000001</c:v>
                </c:pt>
                <c:pt idx="49">
                  <c:v>73.264114000000006</c:v>
                </c:pt>
                <c:pt idx="50">
                  <c:v>72.936858999999998</c:v>
                </c:pt>
                <c:pt idx="51">
                  <c:v>73.132606999999993</c:v>
                </c:pt>
                <c:pt idx="52">
                  <c:v>73.391197000000005</c:v>
                </c:pt>
                <c:pt idx="53">
                  <c:v>73.863822999999996</c:v>
                </c:pt>
                <c:pt idx="54">
                  <c:v>74.265120999999994</c:v>
                </c:pt>
                <c:pt idx="55">
                  <c:v>72.722381999999996</c:v>
                </c:pt>
                <c:pt idx="56">
                  <c:v>72.053573999999998</c:v>
                </c:pt>
                <c:pt idx="57">
                  <c:v>72.187325000000001</c:v>
                </c:pt>
                <c:pt idx="58">
                  <c:v>72.597542000000004</c:v>
                </c:pt>
                <c:pt idx="59">
                  <c:v>70.938873000000001</c:v>
                </c:pt>
                <c:pt idx="60">
                  <c:v>71.242087999999995</c:v>
                </c:pt>
                <c:pt idx="61">
                  <c:v>71.126159999999999</c:v>
                </c:pt>
                <c:pt idx="62">
                  <c:v>71.447188999999995</c:v>
                </c:pt>
                <c:pt idx="63">
                  <c:v>72.205169999999995</c:v>
                </c:pt>
                <c:pt idx="64">
                  <c:v>72.321098000000006</c:v>
                </c:pt>
                <c:pt idx="65">
                  <c:v>72.766968000000006</c:v>
                </c:pt>
                <c:pt idx="66">
                  <c:v>72.499450999999993</c:v>
                </c:pt>
                <c:pt idx="67">
                  <c:v>73.239600999999993</c:v>
                </c:pt>
                <c:pt idx="68">
                  <c:v>73.230682000000002</c:v>
                </c:pt>
                <c:pt idx="69">
                  <c:v>73.551704000000001</c:v>
                </c:pt>
                <c:pt idx="70">
                  <c:v>73.257446000000002</c:v>
                </c:pt>
                <c:pt idx="71">
                  <c:v>73.489311000000001</c:v>
                </c:pt>
                <c:pt idx="72">
                  <c:v>72.437027</c:v>
                </c:pt>
                <c:pt idx="73">
                  <c:v>72.793732000000006</c:v>
                </c:pt>
                <c:pt idx="74">
                  <c:v>71.893058999999994</c:v>
                </c:pt>
                <c:pt idx="75">
                  <c:v>71.206406000000001</c:v>
                </c:pt>
                <c:pt idx="76">
                  <c:v>71.509613000000002</c:v>
                </c:pt>
                <c:pt idx="77">
                  <c:v>71.358001999999999</c:v>
                </c:pt>
                <c:pt idx="78">
                  <c:v>71.518508999999995</c:v>
                </c:pt>
                <c:pt idx="79">
                  <c:v>72.205169999999995</c:v>
                </c:pt>
                <c:pt idx="80">
                  <c:v>72.659965999999997</c:v>
                </c:pt>
                <c:pt idx="81">
                  <c:v>72.428107999999995</c:v>
                </c:pt>
                <c:pt idx="82">
                  <c:v>72.615371999999994</c:v>
                </c:pt>
                <c:pt idx="83">
                  <c:v>72.267593000000005</c:v>
                </c:pt>
                <c:pt idx="84">
                  <c:v>72.936417000000006</c:v>
                </c:pt>
                <c:pt idx="85">
                  <c:v>73.079070999999999</c:v>
                </c:pt>
                <c:pt idx="86">
                  <c:v>73.542793000000003</c:v>
                </c:pt>
                <c:pt idx="87">
                  <c:v>73.810326000000003</c:v>
                </c:pt>
                <c:pt idx="88">
                  <c:v>73.409041999999999</c:v>
                </c:pt>
                <c:pt idx="89">
                  <c:v>73.703331000000006</c:v>
                </c:pt>
                <c:pt idx="90">
                  <c:v>74.167045999999999</c:v>
                </c:pt>
                <c:pt idx="91">
                  <c:v>74.193779000000006</c:v>
                </c:pt>
                <c:pt idx="92">
                  <c:v>73.631973000000002</c:v>
                </c:pt>
                <c:pt idx="93">
                  <c:v>74.327545000000001</c:v>
                </c:pt>
                <c:pt idx="94">
                  <c:v>73.970832999999999</c:v>
                </c:pt>
                <c:pt idx="95">
                  <c:v>74.381065000000007</c:v>
                </c:pt>
                <c:pt idx="96">
                  <c:v>74.131339999999994</c:v>
                </c:pt>
                <c:pt idx="97">
                  <c:v>74.051102</c:v>
                </c:pt>
                <c:pt idx="98">
                  <c:v>74.381065000000007</c:v>
                </c:pt>
                <c:pt idx="99">
                  <c:v>74.523712000000003</c:v>
                </c:pt>
                <c:pt idx="100">
                  <c:v>75.094459999999998</c:v>
                </c:pt>
                <c:pt idx="101">
                  <c:v>73.355530000000002</c:v>
                </c:pt>
                <c:pt idx="102">
                  <c:v>72.437027</c:v>
                </c:pt>
                <c:pt idx="103">
                  <c:v>73.53389</c:v>
                </c:pt>
                <c:pt idx="104">
                  <c:v>74.826920000000001</c:v>
                </c:pt>
                <c:pt idx="105">
                  <c:v>75.504645999999994</c:v>
                </c:pt>
                <c:pt idx="106">
                  <c:v>75.602753000000007</c:v>
                </c:pt>
                <c:pt idx="107">
                  <c:v>76.191306999999995</c:v>
                </c:pt>
                <c:pt idx="108">
                  <c:v>75.825676000000001</c:v>
                </c:pt>
                <c:pt idx="109">
                  <c:v>75.647323999999998</c:v>
                </c:pt>
                <c:pt idx="110">
                  <c:v>76.485579999999999</c:v>
                </c:pt>
                <c:pt idx="111">
                  <c:v>76.467735000000005</c:v>
                </c:pt>
                <c:pt idx="112">
                  <c:v>76.467735000000005</c:v>
                </c:pt>
                <c:pt idx="113">
                  <c:v>76.592597999999995</c:v>
                </c:pt>
                <c:pt idx="114">
                  <c:v>76.574744999999993</c:v>
                </c:pt>
                <c:pt idx="115">
                  <c:v>76.699607999999998</c:v>
                </c:pt>
                <c:pt idx="116">
                  <c:v>76.628272999999993</c:v>
                </c:pt>
                <c:pt idx="117">
                  <c:v>76.842277999999993</c:v>
                </c:pt>
                <c:pt idx="118">
                  <c:v>76.680060999999995</c:v>
                </c:pt>
                <c:pt idx="119">
                  <c:v>76.626143999999996</c:v>
                </c:pt>
                <c:pt idx="120">
                  <c:v>77.039542999999995</c:v>
                </c:pt>
                <c:pt idx="121">
                  <c:v>77.111450000000005</c:v>
                </c:pt>
                <c:pt idx="122">
                  <c:v>76.635116999999994</c:v>
                </c:pt>
                <c:pt idx="123">
                  <c:v>75.907143000000005</c:v>
                </c:pt>
                <c:pt idx="124">
                  <c:v>76.221703000000005</c:v>
                </c:pt>
                <c:pt idx="125">
                  <c:v>76.922713999999999</c:v>
                </c:pt>
                <c:pt idx="126">
                  <c:v>77.659683000000001</c:v>
                </c:pt>
                <c:pt idx="127">
                  <c:v>77.974243000000001</c:v>
                </c:pt>
                <c:pt idx="128">
                  <c:v>77.264235999999997</c:v>
                </c:pt>
                <c:pt idx="129">
                  <c:v>77.336143000000007</c:v>
                </c:pt>
                <c:pt idx="130">
                  <c:v>77.093474999999998</c:v>
                </c:pt>
                <c:pt idx="131">
                  <c:v>77.075507999999999</c:v>
                </c:pt>
                <c:pt idx="132">
                  <c:v>77.282218999999998</c:v>
                </c:pt>
                <c:pt idx="133">
                  <c:v>77.569817</c:v>
                </c:pt>
                <c:pt idx="134">
                  <c:v>77.947272999999996</c:v>
                </c:pt>
                <c:pt idx="135">
                  <c:v>78.225891000000004</c:v>
                </c:pt>
                <c:pt idx="136">
                  <c:v>78.207909000000001</c:v>
                </c:pt>
                <c:pt idx="137">
                  <c:v>77.812461999999996</c:v>
                </c:pt>
                <c:pt idx="138">
                  <c:v>78.153992000000002</c:v>
                </c:pt>
                <c:pt idx="139">
                  <c:v>78.585373000000004</c:v>
                </c:pt>
                <c:pt idx="140">
                  <c:v>78.468536</c:v>
                </c:pt>
                <c:pt idx="141">
                  <c:v>78.055130000000005</c:v>
                </c:pt>
                <c:pt idx="142">
                  <c:v>78.549430999999998</c:v>
                </c:pt>
                <c:pt idx="143">
                  <c:v>78.468536</c:v>
                </c:pt>
                <c:pt idx="144">
                  <c:v>78.998795000000001</c:v>
                </c:pt>
                <c:pt idx="145">
                  <c:v>78.711205000000007</c:v>
                </c:pt>
                <c:pt idx="146">
                  <c:v>79.358299000000002</c:v>
                </c:pt>
                <c:pt idx="147">
                  <c:v>78.675255000000007</c:v>
                </c:pt>
                <c:pt idx="148">
                  <c:v>78.468536</c:v>
                </c:pt>
                <c:pt idx="149">
                  <c:v>79.367271000000002</c:v>
                </c:pt>
                <c:pt idx="150">
                  <c:v>79.268424999999993</c:v>
                </c:pt>
                <c:pt idx="151">
                  <c:v>79.663856999999993</c:v>
                </c:pt>
                <c:pt idx="152">
                  <c:v>79.043732000000006</c:v>
                </c:pt>
                <c:pt idx="153">
                  <c:v>78.890945000000002</c:v>
                </c:pt>
                <c:pt idx="154">
                  <c:v>77.506896999999995</c:v>
                </c:pt>
                <c:pt idx="155">
                  <c:v>79.313346999999993</c:v>
                </c:pt>
                <c:pt idx="156">
                  <c:v>78.234863000000004</c:v>
                </c:pt>
                <c:pt idx="157">
                  <c:v>78.198929000000007</c:v>
                </c:pt>
                <c:pt idx="158">
                  <c:v>79.142600999999999</c:v>
                </c:pt>
                <c:pt idx="159">
                  <c:v>79.133598000000006</c:v>
                </c:pt>
                <c:pt idx="160">
                  <c:v>79.421211</c:v>
                </c:pt>
                <c:pt idx="161">
                  <c:v>79.609939999999995</c:v>
                </c:pt>
                <c:pt idx="162">
                  <c:v>78.908928000000003</c:v>
                </c:pt>
                <c:pt idx="163">
                  <c:v>79.978415999999996</c:v>
                </c:pt>
                <c:pt idx="164">
                  <c:v>78.872971000000007</c:v>
                </c:pt>
                <c:pt idx="165">
                  <c:v>78.953850000000003</c:v>
                </c:pt>
                <c:pt idx="166">
                  <c:v>79.412216000000001</c:v>
                </c:pt>
                <c:pt idx="167">
                  <c:v>80.400825999999995</c:v>
                </c:pt>
                <c:pt idx="168">
                  <c:v>79.295387000000005</c:v>
                </c:pt>
                <c:pt idx="169">
                  <c:v>80.661461000000003</c:v>
                </c:pt>
                <c:pt idx="170">
                  <c:v>79.681838999999997</c:v>
                </c:pt>
                <c:pt idx="171">
                  <c:v>79.403214000000006</c:v>
                </c:pt>
                <c:pt idx="172">
                  <c:v>79.852592000000001</c:v>
                </c:pt>
                <c:pt idx="173">
                  <c:v>80.185135000000002</c:v>
                </c:pt>
                <c:pt idx="174">
                  <c:v>80.886123999999995</c:v>
                </c:pt>
                <c:pt idx="175">
                  <c:v>80.041320999999996</c:v>
                </c:pt>
                <c:pt idx="176">
                  <c:v>79.573989999999995</c:v>
                </c:pt>
                <c:pt idx="177">
                  <c:v>79.600944999999996</c:v>
                </c:pt>
                <c:pt idx="178">
                  <c:v>79.304374999999993</c:v>
                </c:pt>
                <c:pt idx="179">
                  <c:v>79.475127999999998</c:v>
                </c:pt>
                <c:pt idx="180">
                  <c:v>78.935883000000004</c:v>
                </c:pt>
                <c:pt idx="181">
                  <c:v>78.594359999999995</c:v>
                </c:pt>
                <c:pt idx="182">
                  <c:v>77.470878999999996</c:v>
                </c:pt>
                <c:pt idx="183">
                  <c:v>76.918411000000006</c:v>
                </c:pt>
                <c:pt idx="184">
                  <c:v>76.375015000000005</c:v>
                </c:pt>
                <c:pt idx="185">
                  <c:v>76.166732999999994</c:v>
                </c:pt>
                <c:pt idx="186">
                  <c:v>78.765984000000003</c:v>
                </c:pt>
                <c:pt idx="187">
                  <c:v>79.155426000000006</c:v>
                </c:pt>
                <c:pt idx="188">
                  <c:v>78.412788000000006</c:v>
                </c:pt>
                <c:pt idx="189">
                  <c:v>78.648239000000004</c:v>
                </c:pt>
                <c:pt idx="190">
                  <c:v>78.612015</c:v>
                </c:pt>
                <c:pt idx="191">
                  <c:v>78.657295000000005</c:v>
                </c:pt>
                <c:pt idx="192">
                  <c:v>78.557686000000004</c:v>
                </c:pt>
                <c:pt idx="193">
                  <c:v>78.430901000000006</c:v>
                </c:pt>
                <c:pt idx="194">
                  <c:v>77.054291000000006</c:v>
                </c:pt>
                <c:pt idx="195">
                  <c:v>78.394660999999999</c:v>
                </c:pt>
                <c:pt idx="196">
                  <c:v>79.209770000000006</c:v>
                </c:pt>
                <c:pt idx="197">
                  <c:v>77.824104000000005</c:v>
                </c:pt>
                <c:pt idx="198">
                  <c:v>75.134270000000001</c:v>
                </c:pt>
                <c:pt idx="199">
                  <c:v>75.695778000000004</c:v>
                </c:pt>
                <c:pt idx="200">
                  <c:v>75.170479</c:v>
                </c:pt>
                <c:pt idx="201">
                  <c:v>75.732001999999994</c:v>
                </c:pt>
                <c:pt idx="202">
                  <c:v>75.342545000000001</c:v>
                </c:pt>
                <c:pt idx="203">
                  <c:v>75.233879000000002</c:v>
                </c:pt>
                <c:pt idx="204">
                  <c:v>74.264815999999996</c:v>
                </c:pt>
                <c:pt idx="205">
                  <c:v>74.844452000000004</c:v>
                </c:pt>
                <c:pt idx="206">
                  <c:v>74.953125</c:v>
                </c:pt>
                <c:pt idx="207">
                  <c:v>74.880684000000002</c:v>
                </c:pt>
                <c:pt idx="208">
                  <c:v>75.587090000000003</c:v>
                </c:pt>
                <c:pt idx="209">
                  <c:v>75.233879000000002</c:v>
                </c:pt>
                <c:pt idx="210">
                  <c:v>75.070876999999996</c:v>
                </c:pt>
                <c:pt idx="211">
                  <c:v>74.681419000000005</c:v>
                </c:pt>
                <c:pt idx="212">
                  <c:v>74.138023000000004</c:v>
                </c:pt>
                <c:pt idx="213">
                  <c:v>74.627082999999999</c:v>
                </c:pt>
                <c:pt idx="214">
                  <c:v>75.161422999999999</c:v>
                </c:pt>
                <c:pt idx="215">
                  <c:v>75.088982000000001</c:v>
                </c:pt>
                <c:pt idx="216">
                  <c:v>76.239182</c:v>
                </c:pt>
                <c:pt idx="217">
                  <c:v>75.623305999999999</c:v>
                </c:pt>
                <c:pt idx="218">
                  <c:v>76.411263000000005</c:v>
                </c:pt>
                <c:pt idx="219">
                  <c:v>77.099556000000007</c:v>
                </c:pt>
                <c:pt idx="220">
                  <c:v>77.144844000000006</c:v>
                </c:pt>
                <c:pt idx="221">
                  <c:v>76.411263000000005</c:v>
                </c:pt>
                <c:pt idx="222">
                  <c:v>76.692017000000007</c:v>
                </c:pt>
                <c:pt idx="223">
                  <c:v>76.692017000000007</c:v>
                </c:pt>
                <c:pt idx="224">
                  <c:v>76.719193000000004</c:v>
                </c:pt>
                <c:pt idx="225">
                  <c:v>76.592383999999996</c:v>
                </c:pt>
                <c:pt idx="226">
                  <c:v>76.329734999999999</c:v>
                </c:pt>
                <c:pt idx="227">
                  <c:v>76.501823000000002</c:v>
                </c:pt>
                <c:pt idx="228">
                  <c:v>76.945580000000007</c:v>
                </c:pt>
                <c:pt idx="229">
                  <c:v>76.619552999999996</c:v>
                </c:pt>
                <c:pt idx="230">
                  <c:v>76.139542000000006</c:v>
                </c:pt>
                <c:pt idx="231">
                  <c:v>76.393142999999995</c:v>
                </c:pt>
                <c:pt idx="232">
                  <c:v>76.148612999999997</c:v>
                </c:pt>
                <c:pt idx="233">
                  <c:v>76.257285999999993</c:v>
                </c:pt>
                <c:pt idx="234">
                  <c:v>76.528998999999999</c:v>
                </c:pt>
                <c:pt idx="235">
                  <c:v>77.036156000000005</c:v>
                </c:pt>
                <c:pt idx="236">
                  <c:v>77.008994999999999</c:v>
                </c:pt>
                <c:pt idx="237">
                  <c:v>76.438416000000004</c:v>
                </c:pt>
                <c:pt idx="238">
                  <c:v>75.614258000000007</c:v>
                </c:pt>
                <c:pt idx="239">
                  <c:v>75.849746999999994</c:v>
                </c:pt>
                <c:pt idx="240">
                  <c:v>75.931252000000001</c:v>
                </c:pt>
                <c:pt idx="241">
                  <c:v>76.085220000000007</c:v>
                </c:pt>
                <c:pt idx="242">
                  <c:v>77.172020000000003</c:v>
                </c:pt>
                <c:pt idx="243">
                  <c:v>77.527564999999996</c:v>
                </c:pt>
                <c:pt idx="244">
                  <c:v>77.317604000000003</c:v>
                </c:pt>
                <c:pt idx="245">
                  <c:v>79.827911</c:v>
                </c:pt>
                <c:pt idx="246">
                  <c:v>79.380629999999996</c:v>
                </c:pt>
                <c:pt idx="247">
                  <c:v>80.202194000000006</c:v>
                </c:pt>
                <c:pt idx="248">
                  <c:v>79.563186999999999</c:v>
                </c:pt>
                <c:pt idx="249">
                  <c:v>79.052017000000006</c:v>
                </c:pt>
                <c:pt idx="250">
                  <c:v>79.161559999999994</c:v>
                </c:pt>
                <c:pt idx="251">
                  <c:v>79.188934000000003</c:v>
                </c:pt>
                <c:pt idx="252">
                  <c:v>79.964850999999996</c:v>
                </c:pt>
                <c:pt idx="253">
                  <c:v>79.718384</c:v>
                </c:pt>
                <c:pt idx="254">
                  <c:v>80.110923999999997</c:v>
                </c:pt>
                <c:pt idx="255">
                  <c:v>79.791404999999997</c:v>
                </c:pt>
                <c:pt idx="256">
                  <c:v>79.78228</c:v>
                </c:pt>
                <c:pt idx="257">
                  <c:v>80.339118999999997</c:v>
                </c:pt>
                <c:pt idx="258">
                  <c:v>80.631232999999995</c:v>
                </c:pt>
                <c:pt idx="259">
                  <c:v>80.941581999999997</c:v>
                </c:pt>
                <c:pt idx="260">
                  <c:v>80.302597000000006</c:v>
                </c:pt>
                <c:pt idx="261">
                  <c:v>80.612960999999999</c:v>
                </c:pt>
                <c:pt idx="262">
                  <c:v>80.202194000000006</c:v>
                </c:pt>
                <c:pt idx="263">
                  <c:v>83.178039999999996</c:v>
                </c:pt>
                <c:pt idx="264">
                  <c:v>82.876807999999997</c:v>
                </c:pt>
                <c:pt idx="265">
                  <c:v>83.150665000000004</c:v>
                </c:pt>
                <c:pt idx="266">
                  <c:v>83.680107000000007</c:v>
                </c:pt>
                <c:pt idx="267">
                  <c:v>83.470168999999999</c:v>
                </c:pt>
                <c:pt idx="268">
                  <c:v>83.187172000000004</c:v>
                </c:pt>
                <c:pt idx="269">
                  <c:v>83.114159000000001</c:v>
                </c:pt>
                <c:pt idx="270">
                  <c:v>82.968102000000002</c:v>
                </c:pt>
                <c:pt idx="271">
                  <c:v>83.132401000000002</c:v>
                </c:pt>
                <c:pt idx="272">
                  <c:v>83.670981999999995</c:v>
                </c:pt>
                <c:pt idx="273">
                  <c:v>82.986358999999993</c:v>
                </c:pt>
                <c:pt idx="274">
                  <c:v>82.612091000000007</c:v>
                </c:pt>
                <c:pt idx="275">
                  <c:v>82.493415999999996</c:v>
                </c:pt>
                <c:pt idx="276">
                  <c:v>82.420379999999994</c:v>
                </c:pt>
                <c:pt idx="277">
                  <c:v>82.283469999999994</c:v>
                </c:pt>
                <c:pt idx="278">
                  <c:v>82.466042000000002</c:v>
                </c:pt>
                <c:pt idx="279">
                  <c:v>83.132401000000002</c:v>
                </c:pt>
                <c:pt idx="280">
                  <c:v>83.351485999999994</c:v>
                </c:pt>
                <c:pt idx="281">
                  <c:v>83.068504000000004</c:v>
                </c:pt>
                <c:pt idx="282">
                  <c:v>83.433646999999993</c:v>
                </c:pt>
                <c:pt idx="283">
                  <c:v>83.470168999999999</c:v>
                </c:pt>
                <c:pt idx="284">
                  <c:v>83.068504000000004</c:v>
                </c:pt>
                <c:pt idx="285">
                  <c:v>83.269333000000003</c:v>
                </c:pt>
                <c:pt idx="286">
                  <c:v>83.241958999999994</c:v>
                </c:pt>
                <c:pt idx="287">
                  <c:v>83.059387000000001</c:v>
                </c:pt>
                <c:pt idx="288">
                  <c:v>82.858559</c:v>
                </c:pt>
                <c:pt idx="289">
                  <c:v>82.675995</c:v>
                </c:pt>
                <c:pt idx="290">
                  <c:v>82.602951000000004</c:v>
                </c:pt>
                <c:pt idx="291">
                  <c:v>82.849425999999994</c:v>
                </c:pt>
                <c:pt idx="292">
                  <c:v>82.703377000000003</c:v>
                </c:pt>
                <c:pt idx="293">
                  <c:v>82.338234</c:v>
                </c:pt>
                <c:pt idx="294">
                  <c:v>82.018737999999999</c:v>
                </c:pt>
                <c:pt idx="295">
                  <c:v>81.863563999999997</c:v>
                </c:pt>
                <c:pt idx="296">
                  <c:v>82.073516999999995</c:v>
                </c:pt>
                <c:pt idx="297">
                  <c:v>82.128281000000001</c:v>
                </c:pt>
                <c:pt idx="298">
                  <c:v>81.607956000000001</c:v>
                </c:pt>
                <c:pt idx="299">
                  <c:v>81.452788999999996</c:v>
                </c:pt>
                <c:pt idx="300">
                  <c:v>81.690132000000006</c:v>
                </c:pt>
                <c:pt idx="301">
                  <c:v>81.973106000000001</c:v>
                </c:pt>
                <c:pt idx="302">
                  <c:v>82.438652000000005</c:v>
                </c:pt>
                <c:pt idx="303">
                  <c:v>82.183052000000004</c:v>
                </c:pt>
                <c:pt idx="304">
                  <c:v>82.511680999999996</c:v>
                </c:pt>
                <c:pt idx="305">
                  <c:v>82.885941000000003</c:v>
                </c:pt>
                <c:pt idx="306">
                  <c:v>82.416458000000006</c:v>
                </c:pt>
                <c:pt idx="307">
                  <c:v>82.168114000000003</c:v>
                </c:pt>
                <c:pt idx="308">
                  <c:v>81.515038000000004</c:v>
                </c:pt>
                <c:pt idx="309">
                  <c:v>82.370482999999993</c:v>
                </c:pt>
                <c:pt idx="310">
                  <c:v>82.784378000000004</c:v>
                </c:pt>
                <c:pt idx="311">
                  <c:v>80.705566000000005</c:v>
                </c:pt>
                <c:pt idx="312">
                  <c:v>80.659599</c:v>
                </c:pt>
                <c:pt idx="313">
                  <c:v>80.328452999999996</c:v>
                </c:pt>
                <c:pt idx="314">
                  <c:v>80.107697000000002</c:v>
                </c:pt>
                <c:pt idx="315">
                  <c:v>79.307441999999995</c:v>
                </c:pt>
                <c:pt idx="316">
                  <c:v>79.500618000000003</c:v>
                </c:pt>
                <c:pt idx="317">
                  <c:v>79.518996999999999</c:v>
                </c:pt>
                <c:pt idx="318">
                  <c:v>79.564994999999996</c:v>
                </c:pt>
                <c:pt idx="319">
                  <c:v>79.611000000000004</c:v>
                </c:pt>
                <c:pt idx="320">
                  <c:v>79.473006999999996</c:v>
                </c:pt>
                <c:pt idx="321">
                  <c:v>79.555801000000002</c:v>
                </c:pt>
                <c:pt idx="322">
                  <c:v>79.261452000000006</c:v>
                </c:pt>
                <c:pt idx="323">
                  <c:v>79.279846000000006</c:v>
                </c:pt>
                <c:pt idx="324">
                  <c:v>79.408637999999996</c:v>
                </c:pt>
                <c:pt idx="325">
                  <c:v>79.325835999999995</c:v>
                </c:pt>
                <c:pt idx="326">
                  <c:v>79.344245999999998</c:v>
                </c:pt>
                <c:pt idx="327">
                  <c:v>78.985527000000005</c:v>
                </c:pt>
                <c:pt idx="328">
                  <c:v>79.325835999999995</c:v>
                </c:pt>
                <c:pt idx="329">
                  <c:v>79.298241000000004</c:v>
                </c:pt>
                <c:pt idx="330">
                  <c:v>79.178687999999994</c:v>
                </c:pt>
                <c:pt idx="331">
                  <c:v>79.564994999999996</c:v>
                </c:pt>
                <c:pt idx="332">
                  <c:v>79.896141</c:v>
                </c:pt>
                <c:pt idx="333">
                  <c:v>80.254874999999998</c:v>
                </c:pt>
                <c:pt idx="334">
                  <c:v>80.392853000000002</c:v>
                </c:pt>
                <c:pt idx="335">
                  <c:v>81.027512000000002</c:v>
                </c:pt>
                <c:pt idx="336">
                  <c:v>81.064323000000002</c:v>
                </c:pt>
                <c:pt idx="337">
                  <c:v>81.487442000000001</c:v>
                </c:pt>
                <c:pt idx="338">
                  <c:v>81.625411999999997</c:v>
                </c:pt>
                <c:pt idx="339">
                  <c:v>81.680603000000005</c:v>
                </c:pt>
                <c:pt idx="340">
                  <c:v>81.653000000000006</c:v>
                </c:pt>
                <c:pt idx="341">
                  <c:v>80.806754999999995</c:v>
                </c:pt>
                <c:pt idx="342">
                  <c:v>81.091910999999996</c:v>
                </c:pt>
                <c:pt idx="343">
                  <c:v>81.165488999999994</c:v>
                </c:pt>
                <c:pt idx="344">
                  <c:v>80.999931000000004</c:v>
                </c:pt>
                <c:pt idx="345">
                  <c:v>81.34948</c:v>
                </c:pt>
                <c:pt idx="346">
                  <c:v>82.214088000000004</c:v>
                </c:pt>
                <c:pt idx="347">
                  <c:v>82.471656999999993</c:v>
                </c:pt>
                <c:pt idx="348">
                  <c:v>82.655617000000007</c:v>
                </c:pt>
                <c:pt idx="349">
                  <c:v>82.444053999999994</c:v>
                </c:pt>
                <c:pt idx="350">
                  <c:v>82.232498000000007</c:v>
                </c:pt>
                <c:pt idx="351">
                  <c:v>81.892159000000007</c:v>
                </c:pt>
                <c:pt idx="352">
                  <c:v>82.250893000000005</c:v>
                </c:pt>
                <c:pt idx="353">
                  <c:v>82.195708999999994</c:v>
                </c:pt>
                <c:pt idx="354">
                  <c:v>81.505820999999997</c:v>
                </c:pt>
                <c:pt idx="355">
                  <c:v>81.285072</c:v>
                </c:pt>
                <c:pt idx="356">
                  <c:v>80.015709000000001</c:v>
                </c:pt>
                <c:pt idx="357">
                  <c:v>80.162895000000006</c:v>
                </c:pt>
                <c:pt idx="358">
                  <c:v>80.705566000000005</c:v>
                </c:pt>
                <c:pt idx="359">
                  <c:v>80.641189999999995</c:v>
                </c:pt>
                <c:pt idx="360">
                  <c:v>80.365234000000001</c:v>
                </c:pt>
                <c:pt idx="361">
                  <c:v>80.622794999999996</c:v>
                </c:pt>
                <c:pt idx="362">
                  <c:v>80.107697000000002</c:v>
                </c:pt>
                <c:pt idx="363">
                  <c:v>79.813354000000004</c:v>
                </c:pt>
                <c:pt idx="364">
                  <c:v>79.988121000000007</c:v>
                </c:pt>
                <c:pt idx="365">
                  <c:v>79.748954999999995</c:v>
                </c:pt>
                <c:pt idx="366">
                  <c:v>80.116898000000006</c:v>
                </c:pt>
                <c:pt idx="367">
                  <c:v>80.530822999999998</c:v>
                </c:pt>
                <c:pt idx="368">
                  <c:v>81.533432000000005</c:v>
                </c:pt>
                <c:pt idx="369">
                  <c:v>81.903862000000004</c:v>
                </c:pt>
                <c:pt idx="370">
                  <c:v>82.135627999999997</c:v>
                </c:pt>
                <c:pt idx="371">
                  <c:v>82.144904999999994</c:v>
                </c:pt>
                <c:pt idx="372">
                  <c:v>81.746268999999998</c:v>
                </c:pt>
                <c:pt idx="373">
                  <c:v>82.636223000000001</c:v>
                </c:pt>
                <c:pt idx="374">
                  <c:v>82.784554</c:v>
                </c:pt>
                <c:pt idx="375">
                  <c:v>84.063873000000001</c:v>
                </c:pt>
                <c:pt idx="376">
                  <c:v>83.628151000000003</c:v>
                </c:pt>
                <c:pt idx="377">
                  <c:v>84.193657000000002</c:v>
                </c:pt>
                <c:pt idx="378">
                  <c:v>84.453232</c:v>
                </c:pt>
                <c:pt idx="379">
                  <c:v>84.397614000000004</c:v>
                </c:pt>
                <c:pt idx="380">
                  <c:v>84.230743000000004</c:v>
                </c:pt>
                <c:pt idx="381">
                  <c:v>84.054603999999998</c:v>
                </c:pt>
                <c:pt idx="382">
                  <c:v>84.768424999999993</c:v>
                </c:pt>
                <c:pt idx="383">
                  <c:v>84.898208999999994</c:v>
                </c:pt>
                <c:pt idx="384">
                  <c:v>85.213402000000002</c:v>
                </c:pt>
                <c:pt idx="385">
                  <c:v>85.046515999999997</c:v>
                </c:pt>
                <c:pt idx="386">
                  <c:v>84.675704999999994</c:v>
                </c:pt>
                <c:pt idx="387">
                  <c:v>84.963097000000005</c:v>
                </c:pt>
                <c:pt idx="388">
                  <c:v>85.472983999999997</c:v>
                </c:pt>
                <c:pt idx="389">
                  <c:v>85.695464999999999</c:v>
                </c:pt>
                <c:pt idx="390">
                  <c:v>85.352447999999995</c:v>
                </c:pt>
                <c:pt idx="391">
                  <c:v>85.723267000000007</c:v>
                </c:pt>
                <c:pt idx="392">
                  <c:v>86.084830999999994</c:v>
                </c:pt>
                <c:pt idx="393">
                  <c:v>86.019913000000003</c:v>
                </c:pt>
                <c:pt idx="394">
                  <c:v>85.695464999999999</c:v>
                </c:pt>
                <c:pt idx="395">
                  <c:v>85.537857000000002</c:v>
                </c:pt>
                <c:pt idx="396">
                  <c:v>85.760361000000003</c:v>
                </c:pt>
                <c:pt idx="397">
                  <c:v>85.723267000000007</c:v>
                </c:pt>
                <c:pt idx="398">
                  <c:v>85.584205999999995</c:v>
                </c:pt>
                <c:pt idx="399">
                  <c:v>85.167052999999996</c:v>
                </c:pt>
                <c:pt idx="400">
                  <c:v>85.537857000000002</c:v>
                </c:pt>
                <c:pt idx="401">
                  <c:v>85.778892999999997</c:v>
                </c:pt>
                <c:pt idx="402">
                  <c:v>85.955032000000003</c:v>
                </c:pt>
                <c:pt idx="403">
                  <c:v>85.955032000000003</c:v>
                </c:pt>
                <c:pt idx="404">
                  <c:v>86.186797999999996</c:v>
                </c:pt>
                <c:pt idx="405">
                  <c:v>86.066260999999997</c:v>
                </c:pt>
                <c:pt idx="406">
                  <c:v>87.132378000000003</c:v>
                </c:pt>
                <c:pt idx="407">
                  <c:v>86.687386000000004</c:v>
                </c:pt>
                <c:pt idx="408">
                  <c:v>86.72448</c:v>
                </c:pt>
                <c:pt idx="409">
                  <c:v>86.72448</c:v>
                </c:pt>
                <c:pt idx="410">
                  <c:v>86.464889999999997</c:v>
                </c:pt>
                <c:pt idx="411">
                  <c:v>86.353667999999999</c:v>
                </c:pt>
                <c:pt idx="412">
                  <c:v>87.299232000000003</c:v>
                </c:pt>
                <c:pt idx="413">
                  <c:v>87.512466000000003</c:v>
                </c:pt>
                <c:pt idx="414">
                  <c:v>85.880859000000001</c:v>
                </c:pt>
                <c:pt idx="415">
                  <c:v>85.510056000000006</c:v>
                </c:pt>
                <c:pt idx="416">
                  <c:v>85.955032000000003</c:v>
                </c:pt>
                <c:pt idx="417">
                  <c:v>85.890144000000006</c:v>
                </c:pt>
                <c:pt idx="418">
                  <c:v>84.240004999999996</c:v>
                </c:pt>
                <c:pt idx="419">
                  <c:v>84.258544999999998</c:v>
                </c:pt>
                <c:pt idx="420">
                  <c:v>84.341988000000001</c:v>
                </c:pt>
                <c:pt idx="421">
                  <c:v>85.074341000000004</c:v>
                </c:pt>
                <c:pt idx="422">
                  <c:v>85.398810999999995</c:v>
                </c:pt>
                <c:pt idx="423">
                  <c:v>85.676902999999996</c:v>
                </c:pt>
                <c:pt idx="424">
                  <c:v>85.315383999999995</c:v>
                </c:pt>
                <c:pt idx="425">
                  <c:v>85.593491</c:v>
                </c:pt>
                <c:pt idx="426">
                  <c:v>85.398810999999995</c:v>
                </c:pt>
                <c:pt idx="427">
                  <c:v>84.935294999999996</c:v>
                </c:pt>
                <c:pt idx="428">
                  <c:v>84.786957000000001</c:v>
                </c:pt>
                <c:pt idx="429">
                  <c:v>85.42662</c:v>
                </c:pt>
                <c:pt idx="430">
                  <c:v>86.251677999999998</c:v>
                </c:pt>
                <c:pt idx="431">
                  <c:v>86.344391000000002</c:v>
                </c:pt>
                <c:pt idx="432">
                  <c:v>86.029182000000006</c:v>
                </c:pt>
                <c:pt idx="433">
                  <c:v>86.001380999999995</c:v>
                </c:pt>
                <c:pt idx="434">
                  <c:v>85.543357999999998</c:v>
                </c:pt>
                <c:pt idx="435">
                  <c:v>82.423858999999993</c:v>
                </c:pt>
                <c:pt idx="436">
                  <c:v>81.536574999999999</c:v>
                </c:pt>
                <c:pt idx="437">
                  <c:v>81.237701000000001</c:v>
                </c:pt>
                <c:pt idx="438">
                  <c:v>81.125632999999993</c:v>
                </c:pt>
                <c:pt idx="439">
                  <c:v>81.723381000000003</c:v>
                </c:pt>
                <c:pt idx="440">
                  <c:v>81.293739000000002</c:v>
                </c:pt>
                <c:pt idx="441">
                  <c:v>80.574569999999994</c:v>
                </c:pt>
                <c:pt idx="442">
                  <c:v>80.639945999999995</c:v>
                </c:pt>
                <c:pt idx="443">
                  <c:v>81.153648000000004</c:v>
                </c:pt>
                <c:pt idx="444">
                  <c:v>80.798714000000004</c:v>
                </c:pt>
                <c:pt idx="445">
                  <c:v>80.86412</c:v>
                </c:pt>
                <c:pt idx="446">
                  <c:v>80.369110000000006</c:v>
                </c:pt>
                <c:pt idx="447">
                  <c:v>81.237701000000001</c:v>
                </c:pt>
                <c:pt idx="448">
                  <c:v>81.798096000000001</c:v>
                </c:pt>
                <c:pt idx="449">
                  <c:v>81.984893999999997</c:v>
                </c:pt>
                <c:pt idx="450">
                  <c:v>82.339805999999996</c:v>
                </c:pt>
                <c:pt idx="451">
                  <c:v>83.124336</c:v>
                </c:pt>
                <c:pt idx="452">
                  <c:v>83.002921999999998</c:v>
                </c:pt>
                <c:pt idx="453">
                  <c:v>82.405181999999996</c:v>
                </c:pt>
                <c:pt idx="454">
                  <c:v>83.357840999999993</c:v>
                </c:pt>
                <c:pt idx="455">
                  <c:v>82.591980000000007</c:v>
                </c:pt>
                <c:pt idx="456">
                  <c:v>82.442535000000007</c:v>
                </c:pt>
                <c:pt idx="457">
                  <c:v>82.862831</c:v>
                </c:pt>
                <c:pt idx="458">
                  <c:v>82.498581000000001</c:v>
                </c:pt>
                <c:pt idx="459">
                  <c:v>82.610648999999995</c:v>
                </c:pt>
                <c:pt idx="460">
                  <c:v>83.086983000000004</c:v>
                </c:pt>
                <c:pt idx="461">
                  <c:v>83.49794</c:v>
                </c:pt>
                <c:pt idx="462">
                  <c:v>83.479247999999998</c:v>
                </c:pt>
                <c:pt idx="463">
                  <c:v>84.048980999999998</c:v>
                </c:pt>
                <c:pt idx="464">
                  <c:v>84.394569000000004</c:v>
                </c:pt>
                <c:pt idx="465">
                  <c:v>85.375252000000003</c:v>
                </c:pt>
                <c:pt idx="466">
                  <c:v>85.365905999999995</c:v>
                </c:pt>
                <c:pt idx="467">
                  <c:v>85.225800000000007</c:v>
                </c:pt>
                <c:pt idx="468">
                  <c:v>84.151718000000002</c:v>
                </c:pt>
                <c:pt idx="469">
                  <c:v>84.403899999999993</c:v>
                </c:pt>
                <c:pt idx="470">
                  <c:v>84.273148000000006</c:v>
                </c:pt>
                <c:pt idx="471">
                  <c:v>83.918227999999999</c:v>
                </c:pt>
                <c:pt idx="472">
                  <c:v>84.880225999999993</c:v>
                </c:pt>
                <c:pt idx="473">
                  <c:v>84.992301999999995</c:v>
                </c:pt>
                <c:pt idx="474">
                  <c:v>85.823554999999999</c:v>
                </c:pt>
                <c:pt idx="475">
                  <c:v>85.814209000000005</c:v>
                </c:pt>
                <c:pt idx="476">
                  <c:v>85.627419000000003</c:v>
                </c:pt>
                <c:pt idx="477">
                  <c:v>85.487312000000003</c:v>
                </c:pt>
                <c:pt idx="478">
                  <c:v>85.618072999999995</c:v>
                </c:pt>
                <c:pt idx="479">
                  <c:v>86.047698999999994</c:v>
                </c:pt>
                <c:pt idx="480">
                  <c:v>86.374595999999997</c:v>
                </c:pt>
                <c:pt idx="481">
                  <c:v>86.019690999999995</c:v>
                </c:pt>
                <c:pt idx="482">
                  <c:v>85.991660999999993</c:v>
                </c:pt>
                <c:pt idx="483">
                  <c:v>85.814209000000005</c:v>
                </c:pt>
                <c:pt idx="484">
                  <c:v>84.665420999999995</c:v>
                </c:pt>
                <c:pt idx="485">
                  <c:v>84.562674999999999</c:v>
                </c:pt>
                <c:pt idx="486">
                  <c:v>85.160422999999994</c:v>
                </c:pt>
                <c:pt idx="487">
                  <c:v>85.216469000000004</c:v>
                </c:pt>
                <c:pt idx="488">
                  <c:v>85.664787000000004</c:v>
                </c:pt>
                <c:pt idx="489">
                  <c:v>85.039008999999993</c:v>
                </c:pt>
                <c:pt idx="490">
                  <c:v>84.497298999999998</c:v>
                </c:pt>
                <c:pt idx="491">
                  <c:v>84.198432999999994</c:v>
                </c:pt>
                <c:pt idx="492">
                  <c:v>83.694068999999999</c:v>
                </c:pt>
                <c:pt idx="493">
                  <c:v>84.263801999999998</c:v>
                </c:pt>
                <c:pt idx="494">
                  <c:v>85.179107999999999</c:v>
                </c:pt>
                <c:pt idx="495">
                  <c:v>84.868155999999999</c:v>
                </c:pt>
                <c:pt idx="496">
                  <c:v>85.705734000000007</c:v>
                </c:pt>
                <c:pt idx="497">
                  <c:v>86.477431999999993</c:v>
                </c:pt>
                <c:pt idx="498">
                  <c:v>83.804726000000002</c:v>
                </c:pt>
                <c:pt idx="499">
                  <c:v>83.108306999999996</c:v>
                </c:pt>
                <c:pt idx="500">
                  <c:v>83.136550999999997</c:v>
                </c:pt>
                <c:pt idx="501">
                  <c:v>82.562477000000001</c:v>
                </c:pt>
                <c:pt idx="502">
                  <c:v>81.743720999999994</c:v>
                </c:pt>
                <c:pt idx="503">
                  <c:v>81.828415000000007</c:v>
                </c:pt>
                <c:pt idx="504">
                  <c:v>81.254340999999997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D1-478C-9701-5F3B6C3D4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1584"/>
        <c:axId val="1037267424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[1]Inputs!$G$1</c15:sqref>
                        </c15:formulaRef>
                      </c:ext>
                    </c:extLst>
                    <c:strCache>
                      <c:ptCount val="1"/>
                      <c:pt idx="0">
                        <c:v>Stock 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[1]Inputs!$A$3:$A$507</c15:sqref>
                        </c15:formulaRef>
                      </c:ext>
                    </c:extLst>
                    <c:numCache>
                      <c:formatCode>General</c:formatCode>
                      <c:ptCount val="505"/>
                      <c:pt idx="0">
                        <c:v>42401</c:v>
                      </c:pt>
                      <c:pt idx="1">
                        <c:v>42402</c:v>
                      </c:pt>
                      <c:pt idx="2">
                        <c:v>42403</c:v>
                      </c:pt>
                      <c:pt idx="3">
                        <c:v>42404</c:v>
                      </c:pt>
                      <c:pt idx="4">
                        <c:v>42405</c:v>
                      </c:pt>
                      <c:pt idx="5">
                        <c:v>42408</c:v>
                      </c:pt>
                      <c:pt idx="6">
                        <c:v>42409</c:v>
                      </c:pt>
                      <c:pt idx="7">
                        <c:v>42410</c:v>
                      </c:pt>
                      <c:pt idx="8">
                        <c:v>42411</c:v>
                      </c:pt>
                      <c:pt idx="9">
                        <c:v>42412</c:v>
                      </c:pt>
                      <c:pt idx="10">
                        <c:v>42416</c:v>
                      </c:pt>
                      <c:pt idx="11">
                        <c:v>42417</c:v>
                      </c:pt>
                      <c:pt idx="12">
                        <c:v>42418</c:v>
                      </c:pt>
                      <c:pt idx="13">
                        <c:v>42419</c:v>
                      </c:pt>
                      <c:pt idx="14">
                        <c:v>42422</c:v>
                      </c:pt>
                      <c:pt idx="15">
                        <c:v>42423</c:v>
                      </c:pt>
                      <c:pt idx="16">
                        <c:v>42424</c:v>
                      </c:pt>
                      <c:pt idx="17">
                        <c:v>42425</c:v>
                      </c:pt>
                      <c:pt idx="18">
                        <c:v>42426</c:v>
                      </c:pt>
                      <c:pt idx="19">
                        <c:v>42429</c:v>
                      </c:pt>
                      <c:pt idx="20">
                        <c:v>42430</c:v>
                      </c:pt>
                      <c:pt idx="21">
                        <c:v>42431</c:v>
                      </c:pt>
                      <c:pt idx="22">
                        <c:v>42432</c:v>
                      </c:pt>
                      <c:pt idx="23">
                        <c:v>42433</c:v>
                      </c:pt>
                      <c:pt idx="24">
                        <c:v>42436</c:v>
                      </c:pt>
                      <c:pt idx="25">
                        <c:v>42437</c:v>
                      </c:pt>
                      <c:pt idx="26">
                        <c:v>42438</c:v>
                      </c:pt>
                      <c:pt idx="27">
                        <c:v>42439</c:v>
                      </c:pt>
                      <c:pt idx="28">
                        <c:v>42440</c:v>
                      </c:pt>
                      <c:pt idx="29">
                        <c:v>42443</c:v>
                      </c:pt>
                      <c:pt idx="30">
                        <c:v>42444</c:v>
                      </c:pt>
                      <c:pt idx="31">
                        <c:v>42445</c:v>
                      </c:pt>
                      <c:pt idx="32">
                        <c:v>42446</c:v>
                      </c:pt>
                      <c:pt idx="33">
                        <c:v>42447</c:v>
                      </c:pt>
                      <c:pt idx="34">
                        <c:v>42450</c:v>
                      </c:pt>
                      <c:pt idx="35">
                        <c:v>42451</c:v>
                      </c:pt>
                      <c:pt idx="36">
                        <c:v>42452</c:v>
                      </c:pt>
                      <c:pt idx="37">
                        <c:v>42453</c:v>
                      </c:pt>
                      <c:pt idx="38">
                        <c:v>42457</c:v>
                      </c:pt>
                      <c:pt idx="39">
                        <c:v>42458</c:v>
                      </c:pt>
                      <c:pt idx="40">
                        <c:v>42459</c:v>
                      </c:pt>
                      <c:pt idx="41">
                        <c:v>42460</c:v>
                      </c:pt>
                      <c:pt idx="42">
                        <c:v>42461</c:v>
                      </c:pt>
                      <c:pt idx="43">
                        <c:v>42464</c:v>
                      </c:pt>
                      <c:pt idx="44">
                        <c:v>42465</c:v>
                      </c:pt>
                      <c:pt idx="45">
                        <c:v>42466</c:v>
                      </c:pt>
                      <c:pt idx="46">
                        <c:v>42467</c:v>
                      </c:pt>
                      <c:pt idx="47">
                        <c:v>42468</c:v>
                      </c:pt>
                      <c:pt idx="48">
                        <c:v>42471</c:v>
                      </c:pt>
                      <c:pt idx="49">
                        <c:v>42472</c:v>
                      </c:pt>
                      <c:pt idx="50">
                        <c:v>42473</c:v>
                      </c:pt>
                      <c:pt idx="51">
                        <c:v>42474</c:v>
                      </c:pt>
                      <c:pt idx="52">
                        <c:v>42475</c:v>
                      </c:pt>
                      <c:pt idx="53">
                        <c:v>42478</c:v>
                      </c:pt>
                      <c:pt idx="54">
                        <c:v>42479</c:v>
                      </c:pt>
                      <c:pt idx="55">
                        <c:v>42480</c:v>
                      </c:pt>
                      <c:pt idx="56">
                        <c:v>42481</c:v>
                      </c:pt>
                      <c:pt idx="57">
                        <c:v>42482</c:v>
                      </c:pt>
                      <c:pt idx="58">
                        <c:v>42485</c:v>
                      </c:pt>
                      <c:pt idx="59">
                        <c:v>42486</c:v>
                      </c:pt>
                      <c:pt idx="60">
                        <c:v>42487</c:v>
                      </c:pt>
                      <c:pt idx="61">
                        <c:v>42488</c:v>
                      </c:pt>
                      <c:pt idx="62">
                        <c:v>42489</c:v>
                      </c:pt>
                      <c:pt idx="63">
                        <c:v>42492</c:v>
                      </c:pt>
                      <c:pt idx="64">
                        <c:v>42493</c:v>
                      </c:pt>
                      <c:pt idx="65">
                        <c:v>42494</c:v>
                      </c:pt>
                      <c:pt idx="66">
                        <c:v>42495</c:v>
                      </c:pt>
                      <c:pt idx="67">
                        <c:v>42496</c:v>
                      </c:pt>
                      <c:pt idx="68">
                        <c:v>42499</c:v>
                      </c:pt>
                      <c:pt idx="69">
                        <c:v>42500</c:v>
                      </c:pt>
                      <c:pt idx="70">
                        <c:v>42501</c:v>
                      </c:pt>
                      <c:pt idx="71">
                        <c:v>42502</c:v>
                      </c:pt>
                      <c:pt idx="72">
                        <c:v>42503</c:v>
                      </c:pt>
                      <c:pt idx="73">
                        <c:v>42506</c:v>
                      </c:pt>
                      <c:pt idx="74">
                        <c:v>42507</c:v>
                      </c:pt>
                      <c:pt idx="75">
                        <c:v>42508</c:v>
                      </c:pt>
                      <c:pt idx="76">
                        <c:v>42509</c:v>
                      </c:pt>
                      <c:pt idx="77">
                        <c:v>42510</c:v>
                      </c:pt>
                      <c:pt idx="78">
                        <c:v>42513</c:v>
                      </c:pt>
                      <c:pt idx="79">
                        <c:v>42514</c:v>
                      </c:pt>
                      <c:pt idx="80">
                        <c:v>42515</c:v>
                      </c:pt>
                      <c:pt idx="81">
                        <c:v>42516</c:v>
                      </c:pt>
                      <c:pt idx="82">
                        <c:v>42517</c:v>
                      </c:pt>
                      <c:pt idx="83">
                        <c:v>42521</c:v>
                      </c:pt>
                      <c:pt idx="84">
                        <c:v>42522</c:v>
                      </c:pt>
                      <c:pt idx="85">
                        <c:v>42523</c:v>
                      </c:pt>
                      <c:pt idx="86">
                        <c:v>42524</c:v>
                      </c:pt>
                      <c:pt idx="87">
                        <c:v>42527</c:v>
                      </c:pt>
                      <c:pt idx="88">
                        <c:v>42528</c:v>
                      </c:pt>
                      <c:pt idx="89">
                        <c:v>42529</c:v>
                      </c:pt>
                      <c:pt idx="90">
                        <c:v>42530</c:v>
                      </c:pt>
                      <c:pt idx="91">
                        <c:v>42531</c:v>
                      </c:pt>
                      <c:pt idx="92">
                        <c:v>42534</c:v>
                      </c:pt>
                      <c:pt idx="93">
                        <c:v>42535</c:v>
                      </c:pt>
                      <c:pt idx="94">
                        <c:v>42536</c:v>
                      </c:pt>
                      <c:pt idx="95">
                        <c:v>42537</c:v>
                      </c:pt>
                      <c:pt idx="96">
                        <c:v>42538</c:v>
                      </c:pt>
                      <c:pt idx="97">
                        <c:v>42541</c:v>
                      </c:pt>
                      <c:pt idx="98">
                        <c:v>42542</c:v>
                      </c:pt>
                      <c:pt idx="99">
                        <c:v>42543</c:v>
                      </c:pt>
                      <c:pt idx="100">
                        <c:v>42544</c:v>
                      </c:pt>
                      <c:pt idx="101">
                        <c:v>42545</c:v>
                      </c:pt>
                      <c:pt idx="102">
                        <c:v>42548</c:v>
                      </c:pt>
                      <c:pt idx="103">
                        <c:v>42549</c:v>
                      </c:pt>
                      <c:pt idx="104">
                        <c:v>42550</c:v>
                      </c:pt>
                      <c:pt idx="105">
                        <c:v>42551</c:v>
                      </c:pt>
                      <c:pt idx="106">
                        <c:v>42552</c:v>
                      </c:pt>
                      <c:pt idx="107">
                        <c:v>42556</c:v>
                      </c:pt>
                      <c:pt idx="108">
                        <c:v>42557</c:v>
                      </c:pt>
                      <c:pt idx="109">
                        <c:v>42558</c:v>
                      </c:pt>
                      <c:pt idx="110">
                        <c:v>42559</c:v>
                      </c:pt>
                      <c:pt idx="111">
                        <c:v>42562</c:v>
                      </c:pt>
                      <c:pt idx="112">
                        <c:v>42563</c:v>
                      </c:pt>
                      <c:pt idx="113">
                        <c:v>42564</c:v>
                      </c:pt>
                      <c:pt idx="114">
                        <c:v>42565</c:v>
                      </c:pt>
                      <c:pt idx="115">
                        <c:v>42566</c:v>
                      </c:pt>
                      <c:pt idx="116">
                        <c:v>42569</c:v>
                      </c:pt>
                      <c:pt idx="117">
                        <c:v>42570</c:v>
                      </c:pt>
                      <c:pt idx="118">
                        <c:v>42571</c:v>
                      </c:pt>
                      <c:pt idx="119">
                        <c:v>42572</c:v>
                      </c:pt>
                      <c:pt idx="120">
                        <c:v>42573</c:v>
                      </c:pt>
                      <c:pt idx="121">
                        <c:v>42576</c:v>
                      </c:pt>
                      <c:pt idx="122">
                        <c:v>42577</c:v>
                      </c:pt>
                      <c:pt idx="123">
                        <c:v>42578</c:v>
                      </c:pt>
                      <c:pt idx="124">
                        <c:v>42579</c:v>
                      </c:pt>
                      <c:pt idx="125">
                        <c:v>42580</c:v>
                      </c:pt>
                      <c:pt idx="126">
                        <c:v>42583</c:v>
                      </c:pt>
                      <c:pt idx="127">
                        <c:v>42584</c:v>
                      </c:pt>
                      <c:pt idx="128">
                        <c:v>42585</c:v>
                      </c:pt>
                      <c:pt idx="129">
                        <c:v>42586</c:v>
                      </c:pt>
                      <c:pt idx="130">
                        <c:v>42587</c:v>
                      </c:pt>
                      <c:pt idx="131">
                        <c:v>42590</c:v>
                      </c:pt>
                      <c:pt idx="132">
                        <c:v>42591</c:v>
                      </c:pt>
                      <c:pt idx="133">
                        <c:v>42592</c:v>
                      </c:pt>
                      <c:pt idx="134">
                        <c:v>42593</c:v>
                      </c:pt>
                      <c:pt idx="135">
                        <c:v>42594</c:v>
                      </c:pt>
                      <c:pt idx="136">
                        <c:v>42597</c:v>
                      </c:pt>
                      <c:pt idx="137">
                        <c:v>42598</c:v>
                      </c:pt>
                      <c:pt idx="138">
                        <c:v>42599</c:v>
                      </c:pt>
                      <c:pt idx="139">
                        <c:v>42600</c:v>
                      </c:pt>
                      <c:pt idx="140">
                        <c:v>42601</c:v>
                      </c:pt>
                      <c:pt idx="141">
                        <c:v>42604</c:v>
                      </c:pt>
                      <c:pt idx="142">
                        <c:v>42605</c:v>
                      </c:pt>
                      <c:pt idx="143">
                        <c:v>42606</c:v>
                      </c:pt>
                      <c:pt idx="144">
                        <c:v>42607</c:v>
                      </c:pt>
                      <c:pt idx="145">
                        <c:v>42608</c:v>
                      </c:pt>
                      <c:pt idx="146">
                        <c:v>42611</c:v>
                      </c:pt>
                      <c:pt idx="147">
                        <c:v>42612</c:v>
                      </c:pt>
                      <c:pt idx="148">
                        <c:v>42613</c:v>
                      </c:pt>
                      <c:pt idx="149">
                        <c:v>42614</c:v>
                      </c:pt>
                      <c:pt idx="150">
                        <c:v>42615</c:v>
                      </c:pt>
                      <c:pt idx="151">
                        <c:v>42619</c:v>
                      </c:pt>
                      <c:pt idx="152">
                        <c:v>42620</c:v>
                      </c:pt>
                      <c:pt idx="153">
                        <c:v>42621</c:v>
                      </c:pt>
                      <c:pt idx="154">
                        <c:v>42622</c:v>
                      </c:pt>
                      <c:pt idx="155">
                        <c:v>42625</c:v>
                      </c:pt>
                      <c:pt idx="156">
                        <c:v>42626</c:v>
                      </c:pt>
                      <c:pt idx="157">
                        <c:v>42627</c:v>
                      </c:pt>
                      <c:pt idx="158">
                        <c:v>42628</c:v>
                      </c:pt>
                      <c:pt idx="159">
                        <c:v>42629</c:v>
                      </c:pt>
                      <c:pt idx="160">
                        <c:v>42632</c:v>
                      </c:pt>
                      <c:pt idx="161">
                        <c:v>42633</c:v>
                      </c:pt>
                      <c:pt idx="162">
                        <c:v>42634</c:v>
                      </c:pt>
                      <c:pt idx="163">
                        <c:v>42635</c:v>
                      </c:pt>
                      <c:pt idx="164">
                        <c:v>42636</c:v>
                      </c:pt>
                      <c:pt idx="165">
                        <c:v>42639</c:v>
                      </c:pt>
                      <c:pt idx="166">
                        <c:v>42640</c:v>
                      </c:pt>
                      <c:pt idx="167">
                        <c:v>42641</c:v>
                      </c:pt>
                      <c:pt idx="168">
                        <c:v>42642</c:v>
                      </c:pt>
                      <c:pt idx="169">
                        <c:v>42643</c:v>
                      </c:pt>
                      <c:pt idx="170">
                        <c:v>42646</c:v>
                      </c:pt>
                      <c:pt idx="171">
                        <c:v>42647</c:v>
                      </c:pt>
                      <c:pt idx="172">
                        <c:v>42648</c:v>
                      </c:pt>
                      <c:pt idx="173">
                        <c:v>42649</c:v>
                      </c:pt>
                      <c:pt idx="174">
                        <c:v>42650</c:v>
                      </c:pt>
                      <c:pt idx="175">
                        <c:v>42653</c:v>
                      </c:pt>
                      <c:pt idx="176">
                        <c:v>42654</c:v>
                      </c:pt>
                      <c:pt idx="177">
                        <c:v>42655</c:v>
                      </c:pt>
                      <c:pt idx="178">
                        <c:v>42656</c:v>
                      </c:pt>
                      <c:pt idx="179">
                        <c:v>42657</c:v>
                      </c:pt>
                      <c:pt idx="180">
                        <c:v>42660</c:v>
                      </c:pt>
                      <c:pt idx="181">
                        <c:v>42661</c:v>
                      </c:pt>
                      <c:pt idx="182">
                        <c:v>42662</c:v>
                      </c:pt>
                      <c:pt idx="183">
                        <c:v>42663</c:v>
                      </c:pt>
                      <c:pt idx="184">
                        <c:v>42664</c:v>
                      </c:pt>
                      <c:pt idx="185">
                        <c:v>42667</c:v>
                      </c:pt>
                      <c:pt idx="186">
                        <c:v>42668</c:v>
                      </c:pt>
                      <c:pt idx="187">
                        <c:v>42669</c:v>
                      </c:pt>
                      <c:pt idx="188">
                        <c:v>42670</c:v>
                      </c:pt>
                      <c:pt idx="189">
                        <c:v>42671</c:v>
                      </c:pt>
                      <c:pt idx="190">
                        <c:v>42674</c:v>
                      </c:pt>
                      <c:pt idx="191">
                        <c:v>42675</c:v>
                      </c:pt>
                      <c:pt idx="192">
                        <c:v>42676</c:v>
                      </c:pt>
                      <c:pt idx="193">
                        <c:v>42677</c:v>
                      </c:pt>
                      <c:pt idx="194">
                        <c:v>42678</c:v>
                      </c:pt>
                      <c:pt idx="195">
                        <c:v>42681</c:v>
                      </c:pt>
                      <c:pt idx="196">
                        <c:v>42682</c:v>
                      </c:pt>
                      <c:pt idx="197">
                        <c:v>42683</c:v>
                      </c:pt>
                      <c:pt idx="198">
                        <c:v>42684</c:v>
                      </c:pt>
                      <c:pt idx="199">
                        <c:v>42685</c:v>
                      </c:pt>
                      <c:pt idx="200">
                        <c:v>42688</c:v>
                      </c:pt>
                      <c:pt idx="201">
                        <c:v>42689</c:v>
                      </c:pt>
                      <c:pt idx="202">
                        <c:v>42690</c:v>
                      </c:pt>
                      <c:pt idx="203">
                        <c:v>42691</c:v>
                      </c:pt>
                      <c:pt idx="204">
                        <c:v>42692</c:v>
                      </c:pt>
                      <c:pt idx="205">
                        <c:v>42695</c:v>
                      </c:pt>
                      <c:pt idx="206">
                        <c:v>42696</c:v>
                      </c:pt>
                      <c:pt idx="207">
                        <c:v>42697</c:v>
                      </c:pt>
                      <c:pt idx="208">
                        <c:v>42699</c:v>
                      </c:pt>
                      <c:pt idx="209">
                        <c:v>42702</c:v>
                      </c:pt>
                      <c:pt idx="210">
                        <c:v>42703</c:v>
                      </c:pt>
                      <c:pt idx="211">
                        <c:v>42704</c:v>
                      </c:pt>
                      <c:pt idx="212">
                        <c:v>42705</c:v>
                      </c:pt>
                      <c:pt idx="213">
                        <c:v>42706</c:v>
                      </c:pt>
                      <c:pt idx="214">
                        <c:v>42709</c:v>
                      </c:pt>
                      <c:pt idx="215">
                        <c:v>42710</c:v>
                      </c:pt>
                      <c:pt idx="216">
                        <c:v>42711</c:v>
                      </c:pt>
                      <c:pt idx="217">
                        <c:v>42712</c:v>
                      </c:pt>
                      <c:pt idx="218">
                        <c:v>42713</c:v>
                      </c:pt>
                      <c:pt idx="219">
                        <c:v>42716</c:v>
                      </c:pt>
                      <c:pt idx="220">
                        <c:v>42717</c:v>
                      </c:pt>
                      <c:pt idx="221">
                        <c:v>42718</c:v>
                      </c:pt>
                      <c:pt idx="222">
                        <c:v>42719</c:v>
                      </c:pt>
                      <c:pt idx="223">
                        <c:v>42720</c:v>
                      </c:pt>
                      <c:pt idx="224">
                        <c:v>42723</c:v>
                      </c:pt>
                      <c:pt idx="225">
                        <c:v>42724</c:v>
                      </c:pt>
                      <c:pt idx="226">
                        <c:v>42725</c:v>
                      </c:pt>
                      <c:pt idx="227">
                        <c:v>42726</c:v>
                      </c:pt>
                      <c:pt idx="228">
                        <c:v>42727</c:v>
                      </c:pt>
                      <c:pt idx="229">
                        <c:v>42731</c:v>
                      </c:pt>
                      <c:pt idx="230">
                        <c:v>42732</c:v>
                      </c:pt>
                      <c:pt idx="231">
                        <c:v>42733</c:v>
                      </c:pt>
                      <c:pt idx="232">
                        <c:v>42734</c:v>
                      </c:pt>
                      <c:pt idx="233">
                        <c:v>42738</c:v>
                      </c:pt>
                      <c:pt idx="234">
                        <c:v>42739</c:v>
                      </c:pt>
                      <c:pt idx="235">
                        <c:v>42740</c:v>
                      </c:pt>
                      <c:pt idx="236">
                        <c:v>42741</c:v>
                      </c:pt>
                      <c:pt idx="237">
                        <c:v>42744</c:v>
                      </c:pt>
                      <c:pt idx="238">
                        <c:v>42745</c:v>
                      </c:pt>
                      <c:pt idx="239">
                        <c:v>42746</c:v>
                      </c:pt>
                      <c:pt idx="240">
                        <c:v>42747</c:v>
                      </c:pt>
                      <c:pt idx="241">
                        <c:v>42748</c:v>
                      </c:pt>
                      <c:pt idx="242">
                        <c:v>42752</c:v>
                      </c:pt>
                      <c:pt idx="243">
                        <c:v>42753</c:v>
                      </c:pt>
                      <c:pt idx="244">
                        <c:v>42754</c:v>
                      </c:pt>
                      <c:pt idx="245">
                        <c:v>42755</c:v>
                      </c:pt>
                      <c:pt idx="246">
                        <c:v>42758</c:v>
                      </c:pt>
                      <c:pt idx="247">
                        <c:v>42759</c:v>
                      </c:pt>
                      <c:pt idx="248">
                        <c:v>42760</c:v>
                      </c:pt>
                      <c:pt idx="249">
                        <c:v>42761</c:v>
                      </c:pt>
                      <c:pt idx="250">
                        <c:v>42762</c:v>
                      </c:pt>
                      <c:pt idx="251">
                        <c:v>42765</c:v>
                      </c:pt>
                      <c:pt idx="252">
                        <c:v>42766</c:v>
                      </c:pt>
                      <c:pt idx="253">
                        <c:v>42767</c:v>
                      </c:pt>
                      <c:pt idx="254">
                        <c:v>42768</c:v>
                      </c:pt>
                      <c:pt idx="255">
                        <c:v>42769</c:v>
                      </c:pt>
                      <c:pt idx="256">
                        <c:v>42772</c:v>
                      </c:pt>
                      <c:pt idx="257">
                        <c:v>42773</c:v>
                      </c:pt>
                      <c:pt idx="258">
                        <c:v>42774</c:v>
                      </c:pt>
                      <c:pt idx="259">
                        <c:v>42775</c:v>
                      </c:pt>
                      <c:pt idx="260">
                        <c:v>42776</c:v>
                      </c:pt>
                      <c:pt idx="261">
                        <c:v>42779</c:v>
                      </c:pt>
                      <c:pt idx="262">
                        <c:v>42780</c:v>
                      </c:pt>
                      <c:pt idx="263">
                        <c:v>42781</c:v>
                      </c:pt>
                      <c:pt idx="264">
                        <c:v>42782</c:v>
                      </c:pt>
                      <c:pt idx="265">
                        <c:v>42783</c:v>
                      </c:pt>
                      <c:pt idx="266">
                        <c:v>42787</c:v>
                      </c:pt>
                      <c:pt idx="267">
                        <c:v>42788</c:v>
                      </c:pt>
                      <c:pt idx="268">
                        <c:v>42789</c:v>
                      </c:pt>
                      <c:pt idx="269">
                        <c:v>42790</c:v>
                      </c:pt>
                      <c:pt idx="270">
                        <c:v>42793</c:v>
                      </c:pt>
                      <c:pt idx="271">
                        <c:v>42794</c:v>
                      </c:pt>
                      <c:pt idx="272">
                        <c:v>42795</c:v>
                      </c:pt>
                      <c:pt idx="273">
                        <c:v>42796</c:v>
                      </c:pt>
                      <c:pt idx="274">
                        <c:v>42797</c:v>
                      </c:pt>
                      <c:pt idx="275">
                        <c:v>42800</c:v>
                      </c:pt>
                      <c:pt idx="276">
                        <c:v>42801</c:v>
                      </c:pt>
                      <c:pt idx="277">
                        <c:v>42802</c:v>
                      </c:pt>
                      <c:pt idx="278">
                        <c:v>42803</c:v>
                      </c:pt>
                      <c:pt idx="279">
                        <c:v>42804</c:v>
                      </c:pt>
                      <c:pt idx="280">
                        <c:v>42807</c:v>
                      </c:pt>
                      <c:pt idx="281">
                        <c:v>42808</c:v>
                      </c:pt>
                      <c:pt idx="282">
                        <c:v>42809</c:v>
                      </c:pt>
                      <c:pt idx="283">
                        <c:v>42810</c:v>
                      </c:pt>
                      <c:pt idx="284">
                        <c:v>42811</c:v>
                      </c:pt>
                      <c:pt idx="285">
                        <c:v>42814</c:v>
                      </c:pt>
                      <c:pt idx="286">
                        <c:v>42815</c:v>
                      </c:pt>
                      <c:pt idx="287">
                        <c:v>42816</c:v>
                      </c:pt>
                      <c:pt idx="288">
                        <c:v>42817</c:v>
                      </c:pt>
                      <c:pt idx="289">
                        <c:v>42818</c:v>
                      </c:pt>
                      <c:pt idx="290">
                        <c:v>42821</c:v>
                      </c:pt>
                      <c:pt idx="291">
                        <c:v>42822</c:v>
                      </c:pt>
                      <c:pt idx="292">
                        <c:v>42823</c:v>
                      </c:pt>
                      <c:pt idx="293">
                        <c:v>42824</c:v>
                      </c:pt>
                      <c:pt idx="294">
                        <c:v>42825</c:v>
                      </c:pt>
                      <c:pt idx="295">
                        <c:v>42828</c:v>
                      </c:pt>
                      <c:pt idx="296">
                        <c:v>42829</c:v>
                      </c:pt>
                      <c:pt idx="297">
                        <c:v>42830</c:v>
                      </c:pt>
                      <c:pt idx="298">
                        <c:v>42831</c:v>
                      </c:pt>
                      <c:pt idx="299">
                        <c:v>42832</c:v>
                      </c:pt>
                      <c:pt idx="300">
                        <c:v>42835</c:v>
                      </c:pt>
                      <c:pt idx="301">
                        <c:v>42836</c:v>
                      </c:pt>
                      <c:pt idx="302">
                        <c:v>42837</c:v>
                      </c:pt>
                      <c:pt idx="303">
                        <c:v>42838</c:v>
                      </c:pt>
                      <c:pt idx="304">
                        <c:v>42842</c:v>
                      </c:pt>
                      <c:pt idx="305">
                        <c:v>42843</c:v>
                      </c:pt>
                      <c:pt idx="306">
                        <c:v>42844</c:v>
                      </c:pt>
                      <c:pt idx="307">
                        <c:v>42845</c:v>
                      </c:pt>
                      <c:pt idx="308">
                        <c:v>42846</c:v>
                      </c:pt>
                      <c:pt idx="309">
                        <c:v>42849</c:v>
                      </c:pt>
                      <c:pt idx="310">
                        <c:v>42850</c:v>
                      </c:pt>
                      <c:pt idx="311">
                        <c:v>42851</c:v>
                      </c:pt>
                      <c:pt idx="312">
                        <c:v>42852</c:v>
                      </c:pt>
                      <c:pt idx="313">
                        <c:v>42853</c:v>
                      </c:pt>
                      <c:pt idx="314">
                        <c:v>42856</c:v>
                      </c:pt>
                      <c:pt idx="315">
                        <c:v>42857</c:v>
                      </c:pt>
                      <c:pt idx="316">
                        <c:v>42858</c:v>
                      </c:pt>
                      <c:pt idx="317">
                        <c:v>42859</c:v>
                      </c:pt>
                      <c:pt idx="318">
                        <c:v>42860</c:v>
                      </c:pt>
                      <c:pt idx="319">
                        <c:v>42863</c:v>
                      </c:pt>
                      <c:pt idx="320">
                        <c:v>42864</c:v>
                      </c:pt>
                      <c:pt idx="321">
                        <c:v>42865</c:v>
                      </c:pt>
                      <c:pt idx="322">
                        <c:v>42866</c:v>
                      </c:pt>
                      <c:pt idx="323">
                        <c:v>42867</c:v>
                      </c:pt>
                      <c:pt idx="324">
                        <c:v>42870</c:v>
                      </c:pt>
                      <c:pt idx="325">
                        <c:v>42871</c:v>
                      </c:pt>
                      <c:pt idx="326">
                        <c:v>42872</c:v>
                      </c:pt>
                      <c:pt idx="327">
                        <c:v>42873</c:v>
                      </c:pt>
                      <c:pt idx="328">
                        <c:v>42874</c:v>
                      </c:pt>
                      <c:pt idx="329">
                        <c:v>42877</c:v>
                      </c:pt>
                      <c:pt idx="330">
                        <c:v>42878</c:v>
                      </c:pt>
                      <c:pt idx="331">
                        <c:v>42879</c:v>
                      </c:pt>
                      <c:pt idx="332">
                        <c:v>42880</c:v>
                      </c:pt>
                      <c:pt idx="333">
                        <c:v>42881</c:v>
                      </c:pt>
                      <c:pt idx="334">
                        <c:v>42885</c:v>
                      </c:pt>
                      <c:pt idx="335">
                        <c:v>42886</c:v>
                      </c:pt>
                      <c:pt idx="336">
                        <c:v>42887</c:v>
                      </c:pt>
                      <c:pt idx="337">
                        <c:v>42888</c:v>
                      </c:pt>
                      <c:pt idx="338">
                        <c:v>42891</c:v>
                      </c:pt>
                      <c:pt idx="339">
                        <c:v>42892</c:v>
                      </c:pt>
                      <c:pt idx="340">
                        <c:v>42893</c:v>
                      </c:pt>
                      <c:pt idx="341">
                        <c:v>42894</c:v>
                      </c:pt>
                      <c:pt idx="342">
                        <c:v>42895</c:v>
                      </c:pt>
                      <c:pt idx="343">
                        <c:v>42898</c:v>
                      </c:pt>
                      <c:pt idx="344">
                        <c:v>42899</c:v>
                      </c:pt>
                      <c:pt idx="345">
                        <c:v>42900</c:v>
                      </c:pt>
                      <c:pt idx="346">
                        <c:v>42901</c:v>
                      </c:pt>
                      <c:pt idx="347">
                        <c:v>42902</c:v>
                      </c:pt>
                      <c:pt idx="348">
                        <c:v>42905</c:v>
                      </c:pt>
                      <c:pt idx="349">
                        <c:v>42906</c:v>
                      </c:pt>
                      <c:pt idx="350">
                        <c:v>42907</c:v>
                      </c:pt>
                      <c:pt idx="351">
                        <c:v>42908</c:v>
                      </c:pt>
                      <c:pt idx="352">
                        <c:v>42909</c:v>
                      </c:pt>
                      <c:pt idx="353">
                        <c:v>42912</c:v>
                      </c:pt>
                      <c:pt idx="354">
                        <c:v>42913</c:v>
                      </c:pt>
                      <c:pt idx="355">
                        <c:v>42914</c:v>
                      </c:pt>
                      <c:pt idx="356">
                        <c:v>42915</c:v>
                      </c:pt>
                      <c:pt idx="357">
                        <c:v>42916</c:v>
                      </c:pt>
                      <c:pt idx="358">
                        <c:v>42919</c:v>
                      </c:pt>
                      <c:pt idx="359">
                        <c:v>42921</c:v>
                      </c:pt>
                      <c:pt idx="360">
                        <c:v>42922</c:v>
                      </c:pt>
                      <c:pt idx="361">
                        <c:v>42923</c:v>
                      </c:pt>
                      <c:pt idx="362">
                        <c:v>42926</c:v>
                      </c:pt>
                      <c:pt idx="363">
                        <c:v>42927</c:v>
                      </c:pt>
                      <c:pt idx="364">
                        <c:v>42928</c:v>
                      </c:pt>
                      <c:pt idx="365">
                        <c:v>42929</c:v>
                      </c:pt>
                      <c:pt idx="366">
                        <c:v>42930</c:v>
                      </c:pt>
                      <c:pt idx="367">
                        <c:v>42933</c:v>
                      </c:pt>
                      <c:pt idx="368">
                        <c:v>42934</c:v>
                      </c:pt>
                      <c:pt idx="369">
                        <c:v>42935</c:v>
                      </c:pt>
                      <c:pt idx="370">
                        <c:v>42936</c:v>
                      </c:pt>
                      <c:pt idx="371">
                        <c:v>42937</c:v>
                      </c:pt>
                      <c:pt idx="372">
                        <c:v>42940</c:v>
                      </c:pt>
                      <c:pt idx="373">
                        <c:v>42941</c:v>
                      </c:pt>
                      <c:pt idx="374">
                        <c:v>42942</c:v>
                      </c:pt>
                      <c:pt idx="375">
                        <c:v>42943</c:v>
                      </c:pt>
                      <c:pt idx="376">
                        <c:v>42944</c:v>
                      </c:pt>
                      <c:pt idx="377">
                        <c:v>42947</c:v>
                      </c:pt>
                      <c:pt idx="378">
                        <c:v>42948</c:v>
                      </c:pt>
                      <c:pt idx="379">
                        <c:v>42949</c:v>
                      </c:pt>
                      <c:pt idx="380">
                        <c:v>42950</c:v>
                      </c:pt>
                      <c:pt idx="381">
                        <c:v>42951</c:v>
                      </c:pt>
                      <c:pt idx="382">
                        <c:v>42954</c:v>
                      </c:pt>
                      <c:pt idx="383">
                        <c:v>42955</c:v>
                      </c:pt>
                      <c:pt idx="384">
                        <c:v>42956</c:v>
                      </c:pt>
                      <c:pt idx="385">
                        <c:v>42957</c:v>
                      </c:pt>
                      <c:pt idx="386">
                        <c:v>42958</c:v>
                      </c:pt>
                      <c:pt idx="387">
                        <c:v>42961</c:v>
                      </c:pt>
                      <c:pt idx="388">
                        <c:v>42962</c:v>
                      </c:pt>
                      <c:pt idx="389">
                        <c:v>42963</c:v>
                      </c:pt>
                      <c:pt idx="390">
                        <c:v>42964</c:v>
                      </c:pt>
                      <c:pt idx="391">
                        <c:v>42965</c:v>
                      </c:pt>
                      <c:pt idx="392">
                        <c:v>42968</c:v>
                      </c:pt>
                      <c:pt idx="393">
                        <c:v>42969</c:v>
                      </c:pt>
                      <c:pt idx="394">
                        <c:v>42970</c:v>
                      </c:pt>
                      <c:pt idx="395">
                        <c:v>42971</c:v>
                      </c:pt>
                      <c:pt idx="396">
                        <c:v>42972</c:v>
                      </c:pt>
                      <c:pt idx="397">
                        <c:v>42975</c:v>
                      </c:pt>
                      <c:pt idx="398">
                        <c:v>42976</c:v>
                      </c:pt>
                      <c:pt idx="399">
                        <c:v>42977</c:v>
                      </c:pt>
                      <c:pt idx="400">
                        <c:v>42978</c:v>
                      </c:pt>
                      <c:pt idx="401">
                        <c:v>42979</c:v>
                      </c:pt>
                      <c:pt idx="402">
                        <c:v>42983</c:v>
                      </c:pt>
                      <c:pt idx="403">
                        <c:v>42984</c:v>
                      </c:pt>
                      <c:pt idx="404">
                        <c:v>42985</c:v>
                      </c:pt>
                      <c:pt idx="405">
                        <c:v>42986</c:v>
                      </c:pt>
                      <c:pt idx="406">
                        <c:v>42989</c:v>
                      </c:pt>
                      <c:pt idx="407">
                        <c:v>42990</c:v>
                      </c:pt>
                      <c:pt idx="408">
                        <c:v>42991</c:v>
                      </c:pt>
                      <c:pt idx="409">
                        <c:v>42992</c:v>
                      </c:pt>
                      <c:pt idx="410">
                        <c:v>42993</c:v>
                      </c:pt>
                      <c:pt idx="411">
                        <c:v>42996</c:v>
                      </c:pt>
                      <c:pt idx="412">
                        <c:v>42997</c:v>
                      </c:pt>
                      <c:pt idx="413">
                        <c:v>42998</c:v>
                      </c:pt>
                      <c:pt idx="414">
                        <c:v>42999</c:v>
                      </c:pt>
                      <c:pt idx="415">
                        <c:v>43000</c:v>
                      </c:pt>
                      <c:pt idx="416">
                        <c:v>43003</c:v>
                      </c:pt>
                      <c:pt idx="417">
                        <c:v>43004</c:v>
                      </c:pt>
                      <c:pt idx="418">
                        <c:v>43005</c:v>
                      </c:pt>
                      <c:pt idx="419">
                        <c:v>43006</c:v>
                      </c:pt>
                      <c:pt idx="420">
                        <c:v>43007</c:v>
                      </c:pt>
                      <c:pt idx="421">
                        <c:v>43010</c:v>
                      </c:pt>
                      <c:pt idx="422">
                        <c:v>43011</c:v>
                      </c:pt>
                      <c:pt idx="423">
                        <c:v>43012</c:v>
                      </c:pt>
                      <c:pt idx="424">
                        <c:v>43013</c:v>
                      </c:pt>
                      <c:pt idx="425">
                        <c:v>43014</c:v>
                      </c:pt>
                      <c:pt idx="426">
                        <c:v>43017</c:v>
                      </c:pt>
                      <c:pt idx="427">
                        <c:v>43018</c:v>
                      </c:pt>
                      <c:pt idx="428">
                        <c:v>43019</c:v>
                      </c:pt>
                      <c:pt idx="429">
                        <c:v>43020</c:v>
                      </c:pt>
                      <c:pt idx="430">
                        <c:v>43021</c:v>
                      </c:pt>
                      <c:pt idx="431">
                        <c:v>43024</c:v>
                      </c:pt>
                      <c:pt idx="432">
                        <c:v>43025</c:v>
                      </c:pt>
                      <c:pt idx="433">
                        <c:v>43026</c:v>
                      </c:pt>
                      <c:pt idx="434">
                        <c:v>43027</c:v>
                      </c:pt>
                      <c:pt idx="435">
                        <c:v>43028</c:v>
                      </c:pt>
                      <c:pt idx="436">
                        <c:v>43031</c:v>
                      </c:pt>
                      <c:pt idx="437">
                        <c:v>43032</c:v>
                      </c:pt>
                      <c:pt idx="438">
                        <c:v>43033</c:v>
                      </c:pt>
                      <c:pt idx="439">
                        <c:v>43034</c:v>
                      </c:pt>
                      <c:pt idx="440">
                        <c:v>43035</c:v>
                      </c:pt>
                      <c:pt idx="441">
                        <c:v>43038</c:v>
                      </c:pt>
                      <c:pt idx="442">
                        <c:v>43039</c:v>
                      </c:pt>
                      <c:pt idx="443">
                        <c:v>43040</c:v>
                      </c:pt>
                      <c:pt idx="444">
                        <c:v>43041</c:v>
                      </c:pt>
                      <c:pt idx="445">
                        <c:v>43042</c:v>
                      </c:pt>
                      <c:pt idx="446">
                        <c:v>43045</c:v>
                      </c:pt>
                      <c:pt idx="447">
                        <c:v>43046</c:v>
                      </c:pt>
                      <c:pt idx="448">
                        <c:v>43047</c:v>
                      </c:pt>
                      <c:pt idx="449">
                        <c:v>43048</c:v>
                      </c:pt>
                      <c:pt idx="450">
                        <c:v>43049</c:v>
                      </c:pt>
                      <c:pt idx="451">
                        <c:v>43052</c:v>
                      </c:pt>
                      <c:pt idx="452">
                        <c:v>43053</c:v>
                      </c:pt>
                      <c:pt idx="453">
                        <c:v>43054</c:v>
                      </c:pt>
                      <c:pt idx="454">
                        <c:v>43055</c:v>
                      </c:pt>
                      <c:pt idx="455">
                        <c:v>43056</c:v>
                      </c:pt>
                      <c:pt idx="456">
                        <c:v>43059</c:v>
                      </c:pt>
                      <c:pt idx="457">
                        <c:v>43060</c:v>
                      </c:pt>
                      <c:pt idx="458">
                        <c:v>43061</c:v>
                      </c:pt>
                      <c:pt idx="459">
                        <c:v>43063</c:v>
                      </c:pt>
                      <c:pt idx="460">
                        <c:v>43066</c:v>
                      </c:pt>
                      <c:pt idx="461">
                        <c:v>43067</c:v>
                      </c:pt>
                      <c:pt idx="462">
                        <c:v>43068</c:v>
                      </c:pt>
                      <c:pt idx="463">
                        <c:v>43069</c:v>
                      </c:pt>
                      <c:pt idx="464">
                        <c:v>43070</c:v>
                      </c:pt>
                      <c:pt idx="465">
                        <c:v>43073</c:v>
                      </c:pt>
                      <c:pt idx="466">
                        <c:v>43074</c:v>
                      </c:pt>
                      <c:pt idx="467">
                        <c:v>43075</c:v>
                      </c:pt>
                      <c:pt idx="468">
                        <c:v>43076</c:v>
                      </c:pt>
                      <c:pt idx="469">
                        <c:v>43077</c:v>
                      </c:pt>
                      <c:pt idx="470">
                        <c:v>43080</c:v>
                      </c:pt>
                      <c:pt idx="471">
                        <c:v>43081</c:v>
                      </c:pt>
                      <c:pt idx="472">
                        <c:v>43082</c:v>
                      </c:pt>
                      <c:pt idx="473">
                        <c:v>43083</c:v>
                      </c:pt>
                      <c:pt idx="474">
                        <c:v>43084</c:v>
                      </c:pt>
                      <c:pt idx="475">
                        <c:v>43087</c:v>
                      </c:pt>
                      <c:pt idx="476">
                        <c:v>43088</c:v>
                      </c:pt>
                      <c:pt idx="477">
                        <c:v>43089</c:v>
                      </c:pt>
                      <c:pt idx="478">
                        <c:v>43090</c:v>
                      </c:pt>
                      <c:pt idx="479">
                        <c:v>43091</c:v>
                      </c:pt>
                      <c:pt idx="480">
                        <c:v>43095</c:v>
                      </c:pt>
                      <c:pt idx="481">
                        <c:v>43096</c:v>
                      </c:pt>
                      <c:pt idx="482">
                        <c:v>43097</c:v>
                      </c:pt>
                      <c:pt idx="483">
                        <c:v>43098</c:v>
                      </c:pt>
                      <c:pt idx="484">
                        <c:v>43102</c:v>
                      </c:pt>
                      <c:pt idx="485">
                        <c:v>43103</c:v>
                      </c:pt>
                      <c:pt idx="486">
                        <c:v>43104</c:v>
                      </c:pt>
                      <c:pt idx="487">
                        <c:v>43105</c:v>
                      </c:pt>
                      <c:pt idx="488">
                        <c:v>43108</c:v>
                      </c:pt>
                      <c:pt idx="489">
                        <c:v>43109</c:v>
                      </c:pt>
                      <c:pt idx="490">
                        <c:v>43110</c:v>
                      </c:pt>
                      <c:pt idx="491">
                        <c:v>43111</c:v>
                      </c:pt>
                      <c:pt idx="492">
                        <c:v>43112</c:v>
                      </c:pt>
                      <c:pt idx="493">
                        <c:v>43116</c:v>
                      </c:pt>
                      <c:pt idx="494">
                        <c:v>43117</c:v>
                      </c:pt>
                      <c:pt idx="495">
                        <c:v>43118</c:v>
                      </c:pt>
                      <c:pt idx="496">
                        <c:v>43119</c:v>
                      </c:pt>
                      <c:pt idx="497">
                        <c:v>43122</c:v>
                      </c:pt>
                      <c:pt idx="498">
                        <c:v>43123</c:v>
                      </c:pt>
                      <c:pt idx="499">
                        <c:v>43124</c:v>
                      </c:pt>
                      <c:pt idx="500">
                        <c:v>43125</c:v>
                      </c:pt>
                      <c:pt idx="501">
                        <c:v>43126</c:v>
                      </c:pt>
                      <c:pt idx="502">
                        <c:v>43129</c:v>
                      </c:pt>
                      <c:pt idx="503">
                        <c:v>43130</c:v>
                      </c:pt>
                      <c:pt idx="504">
                        <c:v>43131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[1]Inputs!$G$3:$G$507</c15:sqref>
                        </c15:formulaRef>
                      </c:ext>
                    </c:extLst>
                    <c:numCache>
                      <c:formatCode>General</c:formatCode>
                      <c:ptCount val="505"/>
                      <c:pt idx="0">
                        <c:v>111.46299999999999</c:v>
                      </c:pt>
                      <c:pt idx="1">
                        <c:v>114.991</c:v>
                      </c:pt>
                      <c:pt idx="2">
                        <c:v>112.15900000000001</c:v>
                      </c:pt>
                      <c:pt idx="3">
                        <c:v>111.876</c:v>
                      </c:pt>
                      <c:pt idx="4">
                        <c:v>112.41200000000001</c:v>
                      </c:pt>
                      <c:pt idx="5">
                        <c:v>112.325</c:v>
                      </c:pt>
                      <c:pt idx="6">
                        <c:v>115.42700000000001</c:v>
                      </c:pt>
                      <c:pt idx="7">
                        <c:v>115.51900000000001</c:v>
                      </c:pt>
                      <c:pt idx="8">
                        <c:v>116.069</c:v>
                      </c:pt>
                      <c:pt idx="9">
                        <c:v>113.663</c:v>
                      </c:pt>
                      <c:pt idx="10">
                        <c:v>111.376</c:v>
                      </c:pt>
                      <c:pt idx="11">
                        <c:v>107.285</c:v>
                      </c:pt>
                      <c:pt idx="12">
                        <c:v>109.925</c:v>
                      </c:pt>
                      <c:pt idx="13">
                        <c:v>110.98</c:v>
                      </c:pt>
                      <c:pt idx="14">
                        <c:v>106.107</c:v>
                      </c:pt>
                      <c:pt idx="15">
                        <c:v>106.944</c:v>
                      </c:pt>
                      <c:pt idx="16">
                        <c:v>105.56</c:v>
                      </c:pt>
                      <c:pt idx="17">
                        <c:v>105.127</c:v>
                      </c:pt>
                      <c:pt idx="18">
                        <c:v>105.773</c:v>
                      </c:pt>
                      <c:pt idx="19">
                        <c:v>104.72499999999999</c:v>
                      </c:pt>
                      <c:pt idx="20">
                        <c:v>102.38800000000001</c:v>
                      </c:pt>
                      <c:pt idx="21">
                        <c:v>103.333</c:v>
                      </c:pt>
                      <c:pt idx="22">
                        <c:v>103.45399999999999</c:v>
                      </c:pt>
                      <c:pt idx="23">
                        <c:v>102.331</c:v>
                      </c:pt>
                      <c:pt idx="24">
                        <c:v>101.995</c:v>
                      </c:pt>
                      <c:pt idx="25">
                        <c:v>103.75700000000001</c:v>
                      </c:pt>
                      <c:pt idx="26">
                        <c:v>101.07</c:v>
                      </c:pt>
                      <c:pt idx="27">
                        <c:v>102.14700000000001</c:v>
                      </c:pt>
                      <c:pt idx="28">
                        <c:v>100.60899999999999</c:v>
                      </c:pt>
                      <c:pt idx="29">
                        <c:v>100.068</c:v>
                      </c:pt>
                      <c:pt idx="30">
                        <c:v>100.309</c:v>
                      </c:pt>
                      <c:pt idx="31">
                        <c:v>98.727999999999994</c:v>
                      </c:pt>
                      <c:pt idx="32">
                        <c:v>98.721000000000004</c:v>
                      </c:pt>
                      <c:pt idx="33">
                        <c:v>99.191000000000003</c:v>
                      </c:pt>
                      <c:pt idx="34">
                        <c:v>97.462000000000003</c:v>
                      </c:pt>
                      <c:pt idx="35">
                        <c:v>95.599000000000004</c:v>
                      </c:pt>
                      <c:pt idx="36">
                        <c:v>96.933999999999997</c:v>
                      </c:pt>
                      <c:pt idx="37">
                        <c:v>97.549000000000007</c:v>
                      </c:pt>
                      <c:pt idx="38">
                        <c:v>98.006</c:v>
                      </c:pt>
                      <c:pt idx="39">
                        <c:v>98.307000000000002</c:v>
                      </c:pt>
                      <c:pt idx="40">
                        <c:v>98.215000000000003</c:v>
                      </c:pt>
                      <c:pt idx="41">
                        <c:v>96.221000000000004</c:v>
                      </c:pt>
                      <c:pt idx="42">
                        <c:v>96.278000000000006</c:v>
                      </c:pt>
                      <c:pt idx="43">
                        <c:v>97.816000000000003</c:v>
                      </c:pt>
                      <c:pt idx="44">
                        <c:v>97.069000000000003</c:v>
                      </c:pt>
                      <c:pt idx="45">
                        <c:v>95.65</c:v>
                      </c:pt>
                      <c:pt idx="46">
                        <c:v>95.823999999999998</c:v>
                      </c:pt>
                      <c:pt idx="47">
                        <c:v>94.837000000000003</c:v>
                      </c:pt>
                      <c:pt idx="48">
                        <c:v>94.915999999999997</c:v>
                      </c:pt>
                      <c:pt idx="49">
                        <c:v>93.721000000000004</c:v>
                      </c:pt>
                      <c:pt idx="50">
                        <c:v>94.052000000000007</c:v>
                      </c:pt>
                      <c:pt idx="51">
                        <c:v>93.375</c:v>
                      </c:pt>
                      <c:pt idx="52">
                        <c:v>94.358999999999995</c:v>
                      </c:pt>
                      <c:pt idx="53">
                        <c:v>94.497</c:v>
                      </c:pt>
                      <c:pt idx="54">
                        <c:v>94.816999999999993</c:v>
                      </c:pt>
                      <c:pt idx="55">
                        <c:v>93.337000000000003</c:v>
                      </c:pt>
                      <c:pt idx="56">
                        <c:v>95.703999999999994</c:v>
                      </c:pt>
                      <c:pt idx="57">
                        <c:v>95.596999999999994</c:v>
                      </c:pt>
                      <c:pt idx="58">
                        <c:v>96.391999999999996</c:v>
                      </c:pt>
                      <c:pt idx="59">
                        <c:v>95.147000000000006</c:v>
                      </c:pt>
                      <c:pt idx="60">
                        <c:v>94.856999999999999</c:v>
                      </c:pt>
                      <c:pt idx="61">
                        <c:v>94.614999999999995</c:v>
                      </c:pt>
                      <c:pt idx="62">
                        <c:v>94.542000000000002</c:v>
                      </c:pt>
                      <c:pt idx="63">
                        <c:v>95.625</c:v>
                      </c:pt>
                      <c:pt idx="64">
                        <c:v>96.581000000000003</c:v>
                      </c:pt>
                      <c:pt idx="65">
                        <c:v>96.588999999999999</c:v>
                      </c:pt>
                      <c:pt idx="66">
                        <c:v>95.433000000000007</c:v>
                      </c:pt>
                      <c:pt idx="67">
                        <c:v>95.031000000000006</c:v>
                      </c:pt>
                      <c:pt idx="68">
                        <c:v>95.927999999999997</c:v>
                      </c:pt>
                      <c:pt idx="69">
                        <c:v>95.576999999999998</c:v>
                      </c:pt>
                      <c:pt idx="70">
                        <c:v>93.734999999999999</c:v>
                      </c:pt>
                      <c:pt idx="71">
                        <c:v>93.513999999999996</c:v>
                      </c:pt>
                      <c:pt idx="72">
                        <c:v>94.114000000000004</c:v>
                      </c:pt>
                      <c:pt idx="73">
                        <c:v>93.492000000000004</c:v>
                      </c:pt>
                      <c:pt idx="74">
                        <c:v>93.709000000000003</c:v>
                      </c:pt>
                      <c:pt idx="75">
                        <c:v>96.334999999999994</c:v>
                      </c:pt>
                      <c:pt idx="76">
                        <c:v>97.534999999999997</c:v>
                      </c:pt>
                      <c:pt idx="77">
                        <c:v>96.914000000000001</c:v>
                      </c:pt>
                      <c:pt idx="78">
                        <c:v>96.811000000000007</c:v>
                      </c:pt>
                      <c:pt idx="79">
                        <c:v>96.563999999999993</c:v>
                      </c:pt>
                      <c:pt idx="80">
                        <c:v>96.132000000000005</c:v>
                      </c:pt>
                      <c:pt idx="81">
                        <c:v>96.631</c:v>
                      </c:pt>
                      <c:pt idx="82">
                        <c:v>96.262</c:v>
                      </c:pt>
                      <c:pt idx="83">
                        <c:v>96.656000000000006</c:v>
                      </c:pt>
                      <c:pt idx="84">
                        <c:v>96.546000000000006</c:v>
                      </c:pt>
                      <c:pt idx="85">
                        <c:v>96.531000000000006</c:v>
                      </c:pt>
                      <c:pt idx="86">
                        <c:v>95.272999999999996</c:v>
                      </c:pt>
                      <c:pt idx="87">
                        <c:v>94.263999999999996</c:v>
                      </c:pt>
                      <c:pt idx="88">
                        <c:v>94.027000000000001</c:v>
                      </c:pt>
                      <c:pt idx="89">
                        <c:v>92.281999999999996</c:v>
                      </c:pt>
                      <c:pt idx="90">
                        <c:v>92.992999999999995</c:v>
                      </c:pt>
                      <c:pt idx="91">
                        <c:v>93.058000000000007</c:v>
                      </c:pt>
                      <c:pt idx="92">
                        <c:v>93.631</c:v>
                      </c:pt>
                      <c:pt idx="93">
                        <c:v>93.254000000000005</c:v>
                      </c:pt>
                      <c:pt idx="94">
                        <c:v>93.070999999999998</c:v>
                      </c:pt>
                      <c:pt idx="95">
                        <c:v>93.38</c:v>
                      </c:pt>
                      <c:pt idx="96">
                        <c:v>92.965000000000003</c:v>
                      </c:pt>
                      <c:pt idx="97">
                        <c:v>94.376999999999995</c:v>
                      </c:pt>
                      <c:pt idx="98">
                        <c:v>93.593000000000004</c:v>
                      </c:pt>
                      <c:pt idx="99">
                        <c:v>95.05</c:v>
                      </c:pt>
                      <c:pt idx="100">
                        <c:v>94.768000000000001</c:v>
                      </c:pt>
                      <c:pt idx="101">
                        <c:v>88.972999999999999</c:v>
                      </c:pt>
                      <c:pt idx="102">
                        <c:v>86.66</c:v>
                      </c:pt>
                      <c:pt idx="103">
                        <c:v>85.709000000000003</c:v>
                      </c:pt>
                      <c:pt idx="104">
                        <c:v>85.488</c:v>
                      </c:pt>
                      <c:pt idx="105">
                        <c:v>85.084000000000003</c:v>
                      </c:pt>
                      <c:pt idx="106">
                        <c:v>84.644999999999996</c:v>
                      </c:pt>
                      <c:pt idx="107">
                        <c:v>83.867999999999995</c:v>
                      </c:pt>
                      <c:pt idx="108">
                        <c:v>83.361000000000004</c:v>
                      </c:pt>
                      <c:pt idx="109">
                        <c:v>83.176000000000002</c:v>
                      </c:pt>
                      <c:pt idx="110">
                        <c:v>82.739000000000004</c:v>
                      </c:pt>
                      <c:pt idx="111">
                        <c:v>83.41</c:v>
                      </c:pt>
                      <c:pt idx="112">
                        <c:v>84.463999999999999</c:v>
                      </c:pt>
                      <c:pt idx="113">
                        <c:v>84.087000000000003</c:v>
                      </c:pt>
                      <c:pt idx="114">
                        <c:v>83.953000000000003</c:v>
                      </c:pt>
                      <c:pt idx="115">
                        <c:v>83.781000000000006</c:v>
                      </c:pt>
                      <c:pt idx="116">
                        <c:v>83.316999999999993</c:v>
                      </c:pt>
                      <c:pt idx="117">
                        <c:v>83.254999999999995</c:v>
                      </c:pt>
                      <c:pt idx="118">
                        <c:v>84.319000000000003</c:v>
                      </c:pt>
                      <c:pt idx="119">
                        <c:v>85.117000000000004</c:v>
                      </c:pt>
                      <c:pt idx="120">
                        <c:v>84.960999999999999</c:v>
                      </c:pt>
                      <c:pt idx="121">
                        <c:v>86.040999999999997</c:v>
                      </c:pt>
                      <c:pt idx="122">
                        <c:v>86.679000000000002</c:v>
                      </c:pt>
                      <c:pt idx="123">
                        <c:v>87.150999999999996</c:v>
                      </c:pt>
                      <c:pt idx="124">
                        <c:v>87.74</c:v>
                      </c:pt>
                      <c:pt idx="125">
                        <c:v>87.265000000000001</c:v>
                      </c:pt>
                      <c:pt idx="126">
                        <c:v>88.290999999999997</c:v>
                      </c:pt>
                      <c:pt idx="127">
                        <c:v>89.019000000000005</c:v>
                      </c:pt>
                      <c:pt idx="128">
                        <c:v>88.528999999999996</c:v>
                      </c:pt>
                      <c:pt idx="129">
                        <c:v>86.364000000000004</c:v>
                      </c:pt>
                      <c:pt idx="130">
                        <c:v>85.563000000000002</c:v>
                      </c:pt>
                      <c:pt idx="131">
                        <c:v>84.268000000000001</c:v>
                      </c:pt>
                      <c:pt idx="132">
                        <c:v>84.263000000000005</c:v>
                      </c:pt>
                      <c:pt idx="133">
                        <c:v>84.474000000000004</c:v>
                      </c:pt>
                      <c:pt idx="134">
                        <c:v>83.311999999999998</c:v>
                      </c:pt>
                      <c:pt idx="135">
                        <c:v>83.683000000000007</c:v>
                      </c:pt>
                      <c:pt idx="136">
                        <c:v>82.486999999999995</c:v>
                      </c:pt>
                      <c:pt idx="137">
                        <c:v>83.292000000000002</c:v>
                      </c:pt>
                      <c:pt idx="138">
                        <c:v>83.302000000000007</c:v>
                      </c:pt>
                      <c:pt idx="139">
                        <c:v>83.781000000000006</c:v>
                      </c:pt>
                      <c:pt idx="140">
                        <c:v>83.552000000000007</c:v>
                      </c:pt>
                      <c:pt idx="141">
                        <c:v>85.16</c:v>
                      </c:pt>
                      <c:pt idx="142">
                        <c:v>85.302999999999997</c:v>
                      </c:pt>
                      <c:pt idx="143">
                        <c:v>86.328999999999994</c:v>
                      </c:pt>
                      <c:pt idx="144">
                        <c:v>85.385000000000005</c:v>
                      </c:pt>
                      <c:pt idx="145">
                        <c:v>84.998000000000005</c:v>
                      </c:pt>
                      <c:pt idx="146">
                        <c:v>84.876000000000005</c:v>
                      </c:pt>
                      <c:pt idx="147">
                        <c:v>85.537000000000006</c:v>
                      </c:pt>
                      <c:pt idx="148">
                        <c:v>85.929000000000002</c:v>
                      </c:pt>
                      <c:pt idx="149">
                        <c:v>87.575000000000003</c:v>
                      </c:pt>
                      <c:pt idx="150">
                        <c:v>86.659000000000006</c:v>
                      </c:pt>
                      <c:pt idx="151">
                        <c:v>86.658000000000001</c:v>
                      </c:pt>
                      <c:pt idx="152">
                        <c:v>85.643000000000001</c:v>
                      </c:pt>
                      <c:pt idx="153">
                        <c:v>85.180999999999997</c:v>
                      </c:pt>
                      <c:pt idx="154">
                        <c:v>85.957999999999998</c:v>
                      </c:pt>
                      <c:pt idx="155">
                        <c:v>86.206000000000003</c:v>
                      </c:pt>
                      <c:pt idx="156">
                        <c:v>86.317999999999998</c:v>
                      </c:pt>
                      <c:pt idx="157">
                        <c:v>86.268000000000001</c:v>
                      </c:pt>
                      <c:pt idx="158">
                        <c:v>85.721000000000004</c:v>
                      </c:pt>
                      <c:pt idx="159">
                        <c:v>84.74</c:v>
                      </c:pt>
                      <c:pt idx="160">
                        <c:v>84.171999999999997</c:v>
                      </c:pt>
                      <c:pt idx="161">
                        <c:v>84.090999999999994</c:v>
                      </c:pt>
                      <c:pt idx="162">
                        <c:v>83.316000000000003</c:v>
                      </c:pt>
                      <c:pt idx="163">
                        <c:v>83.27</c:v>
                      </c:pt>
                      <c:pt idx="164">
                        <c:v>83.094999999999999</c:v>
                      </c:pt>
                      <c:pt idx="165">
                        <c:v>82.881</c:v>
                      </c:pt>
                      <c:pt idx="166">
                        <c:v>82.957999999999998</c:v>
                      </c:pt>
                      <c:pt idx="167">
                        <c:v>82.155000000000001</c:v>
                      </c:pt>
                      <c:pt idx="168">
                        <c:v>81.649000000000001</c:v>
                      </c:pt>
                      <c:pt idx="169">
                        <c:v>81.59</c:v>
                      </c:pt>
                      <c:pt idx="170">
                        <c:v>80.046000000000006</c:v>
                      </c:pt>
                      <c:pt idx="171">
                        <c:v>79.921999999999997</c:v>
                      </c:pt>
                      <c:pt idx="172">
                        <c:v>79.468000000000004</c:v>
                      </c:pt>
                      <c:pt idx="173">
                        <c:v>78.346000000000004</c:v>
                      </c:pt>
                      <c:pt idx="174">
                        <c:v>77.376999999999995</c:v>
                      </c:pt>
                      <c:pt idx="175">
                        <c:v>76.510999999999996</c:v>
                      </c:pt>
                      <c:pt idx="176">
                        <c:v>75.994</c:v>
                      </c:pt>
                      <c:pt idx="177">
                        <c:v>77.09</c:v>
                      </c:pt>
                      <c:pt idx="178">
                        <c:v>77.239999999999995</c:v>
                      </c:pt>
                      <c:pt idx="179">
                        <c:v>76.680999999999997</c:v>
                      </c:pt>
                      <c:pt idx="180">
                        <c:v>76.917000000000002</c:v>
                      </c:pt>
                      <c:pt idx="181">
                        <c:v>76.906000000000006</c:v>
                      </c:pt>
                      <c:pt idx="182">
                        <c:v>76.555000000000007</c:v>
                      </c:pt>
                      <c:pt idx="183">
                        <c:v>76.489000000000004</c:v>
                      </c:pt>
                      <c:pt idx="184">
                        <c:v>76.331000000000003</c:v>
                      </c:pt>
                      <c:pt idx="185">
                        <c:v>76.150000000000006</c:v>
                      </c:pt>
                      <c:pt idx="186">
                        <c:v>75.671999999999997</c:v>
                      </c:pt>
                      <c:pt idx="187">
                        <c:v>76.991</c:v>
                      </c:pt>
                      <c:pt idx="188">
                        <c:v>76.28</c:v>
                      </c:pt>
                      <c:pt idx="189">
                        <c:v>76.674000000000007</c:v>
                      </c:pt>
                      <c:pt idx="190">
                        <c:v>77.528999999999996</c:v>
                      </c:pt>
                      <c:pt idx="191">
                        <c:v>77.518000000000001</c:v>
                      </c:pt>
                      <c:pt idx="192">
                        <c:v>78.147000000000006</c:v>
                      </c:pt>
                      <c:pt idx="193">
                        <c:v>79.245999999999995</c:v>
                      </c:pt>
                      <c:pt idx="194">
                        <c:v>80.69</c:v>
                      </c:pt>
                      <c:pt idx="195">
                        <c:v>78.900999999999996</c:v>
                      </c:pt>
                      <c:pt idx="196">
                        <c:v>79.063999999999993</c:v>
                      </c:pt>
                      <c:pt idx="197">
                        <c:v>79.234999999999999</c:v>
                      </c:pt>
                      <c:pt idx="198">
                        <c:v>82.474000000000004</c:v>
                      </c:pt>
                      <c:pt idx="199">
                        <c:v>82.786000000000001</c:v>
                      </c:pt>
                      <c:pt idx="200">
                        <c:v>82.438000000000002</c:v>
                      </c:pt>
                      <c:pt idx="201">
                        <c:v>80.033000000000001</c:v>
                      </c:pt>
                      <c:pt idx="202">
                        <c:v>80.561000000000007</c:v>
                      </c:pt>
                      <c:pt idx="203">
                        <c:v>80.582999999999998</c:v>
                      </c:pt>
                      <c:pt idx="204">
                        <c:v>79.903000000000006</c:v>
                      </c:pt>
                      <c:pt idx="205">
                        <c:v>80.021000000000001</c:v>
                      </c:pt>
                      <c:pt idx="206">
                        <c:v>79.2</c:v>
                      </c:pt>
                      <c:pt idx="207">
                        <c:v>80.075000000000003</c:v>
                      </c:pt>
                      <c:pt idx="208">
                        <c:v>81.034000000000006</c:v>
                      </c:pt>
                      <c:pt idx="209">
                        <c:v>80.435000000000002</c:v>
                      </c:pt>
                      <c:pt idx="210">
                        <c:v>81.316000000000003</c:v>
                      </c:pt>
                      <c:pt idx="211">
                        <c:v>80.177999999999997</c:v>
                      </c:pt>
                      <c:pt idx="212">
                        <c:v>80.543999999999997</c:v>
                      </c:pt>
                      <c:pt idx="213">
                        <c:v>81.37</c:v>
                      </c:pt>
                      <c:pt idx="214">
                        <c:v>81.262</c:v>
                      </c:pt>
                      <c:pt idx="215">
                        <c:v>80.978999999999999</c:v>
                      </c:pt>
                      <c:pt idx="216">
                        <c:v>79.846000000000004</c:v>
                      </c:pt>
                      <c:pt idx="217">
                        <c:v>79.694999999999993</c:v>
                      </c:pt>
                      <c:pt idx="218">
                        <c:v>78.564999999999998</c:v>
                      </c:pt>
                      <c:pt idx="219">
                        <c:v>77.343000000000004</c:v>
                      </c:pt>
                      <c:pt idx="220">
                        <c:v>76.811000000000007</c:v>
                      </c:pt>
                      <c:pt idx="221">
                        <c:v>78.072000000000003</c:v>
                      </c:pt>
                      <c:pt idx="222">
                        <c:v>76.686999999999998</c:v>
                      </c:pt>
                      <c:pt idx="223">
                        <c:v>77.588999999999999</c:v>
                      </c:pt>
                      <c:pt idx="224">
                        <c:v>76.777000000000001</c:v>
                      </c:pt>
                      <c:pt idx="225">
                        <c:v>75.991</c:v>
                      </c:pt>
                      <c:pt idx="226">
                        <c:v>75.62</c:v>
                      </c:pt>
                      <c:pt idx="227">
                        <c:v>74.896000000000001</c:v>
                      </c:pt>
                      <c:pt idx="228">
                        <c:v>75.096000000000004</c:v>
                      </c:pt>
                      <c:pt idx="229">
                        <c:v>74.337999999999994</c:v>
                      </c:pt>
                      <c:pt idx="230">
                        <c:v>73.98</c:v>
                      </c:pt>
                      <c:pt idx="231">
                        <c:v>74.025000000000006</c:v>
                      </c:pt>
                      <c:pt idx="232">
                        <c:v>75.594999999999999</c:v>
                      </c:pt>
                      <c:pt idx="233">
                        <c:v>74.581000000000003</c:v>
                      </c:pt>
                      <c:pt idx="234">
                        <c:v>74.396000000000001</c:v>
                      </c:pt>
                      <c:pt idx="235">
                        <c:v>73.700999999999993</c:v>
                      </c:pt>
                      <c:pt idx="236">
                        <c:v>73.295000000000002</c:v>
                      </c:pt>
                      <c:pt idx="237">
                        <c:v>73.138000000000005</c:v>
                      </c:pt>
                      <c:pt idx="238">
                        <c:v>73.236000000000004</c:v>
                      </c:pt>
                      <c:pt idx="239">
                        <c:v>72.960999999999999</c:v>
                      </c:pt>
                      <c:pt idx="240">
                        <c:v>72.209000000000003</c:v>
                      </c:pt>
                      <c:pt idx="241">
                        <c:v>72.594999999999999</c:v>
                      </c:pt>
                      <c:pt idx="242">
                        <c:v>73.754999999999995</c:v>
                      </c:pt>
                      <c:pt idx="243">
                        <c:v>72.950999999999993</c:v>
                      </c:pt>
                      <c:pt idx="244">
                        <c:v>73.887</c:v>
                      </c:pt>
                      <c:pt idx="245">
                        <c:v>73.835999999999999</c:v>
                      </c:pt>
                      <c:pt idx="246">
                        <c:v>74.631</c:v>
                      </c:pt>
                      <c:pt idx="247">
                        <c:v>74.168000000000006</c:v>
                      </c:pt>
                      <c:pt idx="248">
                        <c:v>75.239000000000004</c:v>
                      </c:pt>
                      <c:pt idx="249">
                        <c:v>76.034999999999997</c:v>
                      </c:pt>
                      <c:pt idx="250">
                        <c:v>75.138999999999996</c:v>
                      </c:pt>
                      <c:pt idx="251">
                        <c:v>74.832999999999998</c:v>
                      </c:pt>
                      <c:pt idx="252">
                        <c:v>75.694000000000003</c:v>
                      </c:pt>
                      <c:pt idx="253">
                        <c:v>76.132999999999996</c:v>
                      </c:pt>
                      <c:pt idx="254">
                        <c:v>74.415999999999997</c:v>
                      </c:pt>
                      <c:pt idx="255">
                        <c:v>73.700999999999993</c:v>
                      </c:pt>
                      <c:pt idx="256">
                        <c:v>73.483000000000004</c:v>
                      </c:pt>
                      <c:pt idx="257">
                        <c:v>74.412999999999997</c:v>
                      </c:pt>
                      <c:pt idx="258">
                        <c:v>74.287999999999997</c:v>
                      </c:pt>
                      <c:pt idx="259">
                        <c:v>73.671999999999997</c:v>
                      </c:pt>
                      <c:pt idx="260">
                        <c:v>72.816999999999993</c:v>
                      </c:pt>
                      <c:pt idx="261">
                        <c:v>72.605999999999995</c:v>
                      </c:pt>
                      <c:pt idx="262">
                        <c:v>71.165000000000006</c:v>
                      </c:pt>
                      <c:pt idx="263">
                        <c:v>71.233000000000004</c:v>
                      </c:pt>
                      <c:pt idx="264">
                        <c:v>71.972999999999999</c:v>
                      </c:pt>
                      <c:pt idx="265">
                        <c:v>72.563999999999993</c:v>
                      </c:pt>
                      <c:pt idx="266">
                        <c:v>71.665999999999997</c:v>
                      </c:pt>
                      <c:pt idx="267">
                        <c:v>72.241</c:v>
                      </c:pt>
                      <c:pt idx="268">
                        <c:v>72.537000000000006</c:v>
                      </c:pt>
                      <c:pt idx="269">
                        <c:v>72.918999999999997</c:v>
                      </c:pt>
                      <c:pt idx="270">
                        <c:v>72.320999999999998</c:v>
                      </c:pt>
                      <c:pt idx="271">
                        <c:v>72.293000000000006</c:v>
                      </c:pt>
                      <c:pt idx="272">
                        <c:v>71.668000000000006</c:v>
                      </c:pt>
                      <c:pt idx="273">
                        <c:v>72.116</c:v>
                      </c:pt>
                      <c:pt idx="274">
                        <c:v>71.62</c:v>
                      </c:pt>
                      <c:pt idx="275">
                        <c:v>71.268000000000001</c:v>
                      </c:pt>
                      <c:pt idx="276">
                        <c:v>70.974000000000004</c:v>
                      </c:pt>
                      <c:pt idx="277">
                        <c:v>71.691000000000003</c:v>
                      </c:pt>
                      <c:pt idx="278">
                        <c:v>72.096999999999994</c:v>
                      </c:pt>
                      <c:pt idx="279">
                        <c:v>71.733999999999995</c:v>
                      </c:pt>
                      <c:pt idx="280">
                        <c:v>71.876999999999995</c:v>
                      </c:pt>
                      <c:pt idx="281">
                        <c:v>71.977999999999994</c:v>
                      </c:pt>
                      <c:pt idx="282">
                        <c:v>71.813999999999993</c:v>
                      </c:pt>
                      <c:pt idx="283">
                        <c:v>71.47</c:v>
                      </c:pt>
                      <c:pt idx="284">
                        <c:v>70.88</c:v>
                      </c:pt>
                      <c:pt idx="285">
                        <c:v>70.903999999999996</c:v>
                      </c:pt>
                      <c:pt idx="286">
                        <c:v>72.036000000000001</c:v>
                      </c:pt>
                      <c:pt idx="287">
                        <c:v>72.075999999999993</c:v>
                      </c:pt>
                      <c:pt idx="288">
                        <c:v>71.906999999999996</c:v>
                      </c:pt>
                      <c:pt idx="289">
                        <c:v>71.021000000000001</c:v>
                      </c:pt>
                      <c:pt idx="290">
                        <c:v>71.501000000000005</c:v>
                      </c:pt>
                      <c:pt idx="291">
                        <c:v>71.018000000000001</c:v>
                      </c:pt>
                      <c:pt idx="292">
                        <c:v>70.38</c:v>
                      </c:pt>
                      <c:pt idx="293">
                        <c:v>69.957999999999998</c:v>
                      </c:pt>
                      <c:pt idx="294">
                        <c:v>70.629000000000005</c:v>
                      </c:pt>
                      <c:pt idx="295">
                        <c:v>70.018000000000001</c:v>
                      </c:pt>
                      <c:pt idx="296">
                        <c:v>69.768000000000001</c:v>
                      </c:pt>
                      <c:pt idx="297">
                        <c:v>70.337000000000003</c:v>
                      </c:pt>
                      <c:pt idx="298">
                        <c:v>70.313000000000002</c:v>
                      </c:pt>
                      <c:pt idx="299">
                        <c:v>70.846000000000004</c:v>
                      </c:pt>
                      <c:pt idx="300">
                        <c:v>71.078999999999994</c:v>
                      </c:pt>
                      <c:pt idx="301">
                        <c:v>71.075999999999993</c:v>
                      </c:pt>
                      <c:pt idx="302">
                        <c:v>70.989000000000004</c:v>
                      </c:pt>
                      <c:pt idx="303">
                        <c:v>70.373000000000005</c:v>
                      </c:pt>
                      <c:pt idx="304">
                        <c:v>70.247</c:v>
                      </c:pt>
                      <c:pt idx="305">
                        <c:v>72.225999999999999</c:v>
                      </c:pt>
                      <c:pt idx="306">
                        <c:v>72.269000000000005</c:v>
                      </c:pt>
                      <c:pt idx="307">
                        <c:v>72</c:v>
                      </c:pt>
                      <c:pt idx="308">
                        <c:v>72.341999999999999</c:v>
                      </c:pt>
                      <c:pt idx="309">
                        <c:v>71.343000000000004</c:v>
                      </c:pt>
                      <c:pt idx="310">
                        <c:v>72.084999999999994</c:v>
                      </c:pt>
                      <c:pt idx="311">
                        <c:v>73.376999999999995</c:v>
                      </c:pt>
                      <c:pt idx="312">
                        <c:v>73.578000000000003</c:v>
                      </c:pt>
                      <c:pt idx="313">
                        <c:v>73.763999999999996</c:v>
                      </c:pt>
                      <c:pt idx="314">
                        <c:v>73.433000000000007</c:v>
                      </c:pt>
                      <c:pt idx="315">
                        <c:v>73.795000000000002</c:v>
                      </c:pt>
                      <c:pt idx="316">
                        <c:v>73.816000000000003</c:v>
                      </c:pt>
                      <c:pt idx="317">
                        <c:v>75.447999999999993</c:v>
                      </c:pt>
                      <c:pt idx="318">
                        <c:v>75.206999999999994</c:v>
                      </c:pt>
                      <c:pt idx="319">
                        <c:v>75.456999999999994</c:v>
                      </c:pt>
                      <c:pt idx="320">
                        <c:v>75.566000000000003</c:v>
                      </c:pt>
                      <c:pt idx="321">
                        <c:v>74.317999999999998</c:v>
                      </c:pt>
                      <c:pt idx="322">
                        <c:v>73.534000000000006</c:v>
                      </c:pt>
                      <c:pt idx="323">
                        <c:v>73.540000000000006</c:v>
                      </c:pt>
                      <c:pt idx="324">
                        <c:v>72.677999999999997</c:v>
                      </c:pt>
                      <c:pt idx="325">
                        <c:v>73.119</c:v>
                      </c:pt>
                      <c:pt idx="326">
                        <c:v>74.066000000000003</c:v>
                      </c:pt>
                      <c:pt idx="327">
                        <c:v>74.447999999999993</c:v>
                      </c:pt>
                      <c:pt idx="328">
                        <c:v>74.253</c:v>
                      </c:pt>
                      <c:pt idx="329">
                        <c:v>73.626000000000005</c:v>
                      </c:pt>
                      <c:pt idx="330">
                        <c:v>73.048000000000002</c:v>
                      </c:pt>
                      <c:pt idx="331">
                        <c:v>73.260999999999996</c:v>
                      </c:pt>
                      <c:pt idx="332">
                        <c:v>73.662000000000006</c:v>
                      </c:pt>
                      <c:pt idx="333">
                        <c:v>72.361000000000004</c:v>
                      </c:pt>
                      <c:pt idx="334">
                        <c:v>72.745000000000005</c:v>
                      </c:pt>
                      <c:pt idx="335">
                        <c:v>72.98</c:v>
                      </c:pt>
                      <c:pt idx="336">
                        <c:v>72.677000000000007</c:v>
                      </c:pt>
                      <c:pt idx="337">
                        <c:v>72.998999999999995</c:v>
                      </c:pt>
                      <c:pt idx="338">
                        <c:v>73.058000000000007</c:v>
                      </c:pt>
                      <c:pt idx="339">
                        <c:v>73.012</c:v>
                      </c:pt>
                      <c:pt idx="340">
                        <c:v>73.966999999999999</c:v>
                      </c:pt>
                      <c:pt idx="341">
                        <c:v>73.727999999999994</c:v>
                      </c:pt>
                      <c:pt idx="342">
                        <c:v>72.686000000000007</c:v>
                      </c:pt>
                      <c:pt idx="343">
                        <c:v>72.231999999999999</c:v>
                      </c:pt>
                      <c:pt idx="344">
                        <c:v>72.715000000000003</c:v>
                      </c:pt>
                      <c:pt idx="345">
                        <c:v>73.171000000000006</c:v>
                      </c:pt>
                      <c:pt idx="346">
                        <c:v>73.787999999999997</c:v>
                      </c:pt>
                      <c:pt idx="347">
                        <c:v>73.802000000000007</c:v>
                      </c:pt>
                      <c:pt idx="348">
                        <c:v>74.477000000000004</c:v>
                      </c:pt>
                      <c:pt idx="349">
                        <c:v>75.308000000000007</c:v>
                      </c:pt>
                      <c:pt idx="350">
                        <c:v>76.396000000000001</c:v>
                      </c:pt>
                      <c:pt idx="351">
                        <c:v>76.073999999999998</c:v>
                      </c:pt>
                      <c:pt idx="352">
                        <c:v>75.603999999999999</c:v>
                      </c:pt>
                      <c:pt idx="353">
                        <c:v>74.816999999999993</c:v>
                      </c:pt>
                      <c:pt idx="354">
                        <c:v>76.17</c:v>
                      </c:pt>
                      <c:pt idx="355">
                        <c:v>76.584999999999994</c:v>
                      </c:pt>
                      <c:pt idx="356">
                        <c:v>77.278999999999996</c:v>
                      </c:pt>
                      <c:pt idx="357">
                        <c:v>76.762</c:v>
                      </c:pt>
                      <c:pt idx="358">
                        <c:v>76.631</c:v>
                      </c:pt>
                      <c:pt idx="359">
                        <c:v>77.591999999999999</c:v>
                      </c:pt>
                      <c:pt idx="360">
                        <c:v>78.015000000000001</c:v>
                      </c:pt>
                      <c:pt idx="361">
                        <c:v>77.816000000000003</c:v>
                      </c:pt>
                      <c:pt idx="362">
                        <c:v>77.593000000000004</c:v>
                      </c:pt>
                      <c:pt idx="363">
                        <c:v>78.082999999999998</c:v>
                      </c:pt>
                      <c:pt idx="364">
                        <c:v>77.254999999999995</c:v>
                      </c:pt>
                      <c:pt idx="365">
                        <c:v>77.334000000000003</c:v>
                      </c:pt>
                      <c:pt idx="366">
                        <c:v>77.319999999999993</c:v>
                      </c:pt>
                      <c:pt idx="367">
                        <c:v>77.462000000000003</c:v>
                      </c:pt>
                      <c:pt idx="368">
                        <c:v>77.147000000000006</c:v>
                      </c:pt>
                      <c:pt idx="369">
                        <c:v>76.790999999999997</c:v>
                      </c:pt>
                      <c:pt idx="370">
                        <c:v>76.453000000000003</c:v>
                      </c:pt>
                      <c:pt idx="371">
                        <c:v>77.096000000000004</c:v>
                      </c:pt>
                      <c:pt idx="372">
                        <c:v>78.194999999999993</c:v>
                      </c:pt>
                      <c:pt idx="373">
                        <c:v>77.983000000000004</c:v>
                      </c:pt>
                      <c:pt idx="374">
                        <c:v>77.948999999999998</c:v>
                      </c:pt>
                      <c:pt idx="375">
                        <c:v>77.78</c:v>
                      </c:pt>
                      <c:pt idx="376">
                        <c:v>78.236000000000004</c:v>
                      </c:pt>
                      <c:pt idx="377">
                        <c:v>78.989000000000004</c:v>
                      </c:pt>
                      <c:pt idx="378">
                        <c:v>79.691000000000003</c:v>
                      </c:pt>
                      <c:pt idx="379">
                        <c:v>80.091999999999999</c:v>
                      </c:pt>
                      <c:pt idx="380">
                        <c:v>79.296999999999997</c:v>
                      </c:pt>
                      <c:pt idx="381">
                        <c:v>78.11</c:v>
                      </c:pt>
                      <c:pt idx="382">
                        <c:v>78.254999999999995</c:v>
                      </c:pt>
                      <c:pt idx="383">
                        <c:v>77.763000000000005</c:v>
                      </c:pt>
                      <c:pt idx="384">
                        <c:v>78.161000000000001</c:v>
                      </c:pt>
                      <c:pt idx="385">
                        <c:v>78.012</c:v>
                      </c:pt>
                      <c:pt idx="386">
                        <c:v>77.876999999999995</c:v>
                      </c:pt>
                      <c:pt idx="387">
                        <c:v>77.697999999999993</c:v>
                      </c:pt>
                      <c:pt idx="388">
                        <c:v>76.847999999999999</c:v>
                      </c:pt>
                      <c:pt idx="389">
                        <c:v>76.572000000000003</c:v>
                      </c:pt>
                      <c:pt idx="390">
                        <c:v>76.209999999999994</c:v>
                      </c:pt>
                      <c:pt idx="391">
                        <c:v>75.89</c:v>
                      </c:pt>
                      <c:pt idx="392">
                        <c:v>76.316000000000003</c:v>
                      </c:pt>
                      <c:pt idx="393">
                        <c:v>75.757999999999996</c:v>
                      </c:pt>
                      <c:pt idx="394">
                        <c:v>75.596999999999994</c:v>
                      </c:pt>
                      <c:pt idx="395">
                        <c:v>75.712000000000003</c:v>
                      </c:pt>
                      <c:pt idx="396">
                        <c:v>75.507000000000005</c:v>
                      </c:pt>
                      <c:pt idx="397">
                        <c:v>75.584999999999994</c:v>
                      </c:pt>
                      <c:pt idx="398">
                        <c:v>75.986000000000004</c:v>
                      </c:pt>
                      <c:pt idx="399">
                        <c:v>75.644000000000005</c:v>
                      </c:pt>
                      <c:pt idx="400">
                        <c:v>75.040000000000006</c:v>
                      </c:pt>
                      <c:pt idx="401">
                        <c:v>74.414000000000001</c:v>
                      </c:pt>
                      <c:pt idx="402">
                        <c:v>74.968999999999994</c:v>
                      </c:pt>
                      <c:pt idx="403">
                        <c:v>74.835999999999999</c:v>
                      </c:pt>
                      <c:pt idx="404">
                        <c:v>74.531999999999996</c:v>
                      </c:pt>
                      <c:pt idx="405">
                        <c:v>75.712999999999994</c:v>
                      </c:pt>
                      <c:pt idx="406">
                        <c:v>75.319999999999993</c:v>
                      </c:pt>
                      <c:pt idx="407">
                        <c:v>76.597999999999999</c:v>
                      </c:pt>
                      <c:pt idx="408">
                        <c:v>76.572000000000003</c:v>
                      </c:pt>
                      <c:pt idx="409">
                        <c:v>77.040999999999997</c:v>
                      </c:pt>
                      <c:pt idx="410">
                        <c:v>78.33</c:v>
                      </c:pt>
                      <c:pt idx="411">
                        <c:v>78.397000000000006</c:v>
                      </c:pt>
                      <c:pt idx="412">
                        <c:v>78.5</c:v>
                      </c:pt>
                      <c:pt idx="413">
                        <c:v>78.619</c:v>
                      </c:pt>
                      <c:pt idx="414">
                        <c:v>78.724000000000004</c:v>
                      </c:pt>
                      <c:pt idx="415">
                        <c:v>77.563999999999993</c:v>
                      </c:pt>
                      <c:pt idx="416">
                        <c:v>77.468999999999994</c:v>
                      </c:pt>
                      <c:pt idx="417">
                        <c:v>77.870999999999995</c:v>
                      </c:pt>
                      <c:pt idx="418">
                        <c:v>77.906000000000006</c:v>
                      </c:pt>
                      <c:pt idx="419">
                        <c:v>77.855999999999995</c:v>
                      </c:pt>
                      <c:pt idx="420">
                        <c:v>77.105999999999995</c:v>
                      </c:pt>
                      <c:pt idx="421">
                        <c:v>76.846000000000004</c:v>
                      </c:pt>
                      <c:pt idx="422">
                        <c:v>76.7</c:v>
                      </c:pt>
                      <c:pt idx="423">
                        <c:v>76.409000000000006</c:v>
                      </c:pt>
                      <c:pt idx="424">
                        <c:v>75.728999999999999</c:v>
                      </c:pt>
                      <c:pt idx="425">
                        <c:v>75.989000000000004</c:v>
                      </c:pt>
                      <c:pt idx="426">
                        <c:v>76.590999999999994</c:v>
                      </c:pt>
                      <c:pt idx="427">
                        <c:v>76.524000000000001</c:v>
                      </c:pt>
                      <c:pt idx="428">
                        <c:v>76.441999999999993</c:v>
                      </c:pt>
                      <c:pt idx="429">
                        <c:v>76.561000000000007</c:v>
                      </c:pt>
                      <c:pt idx="430">
                        <c:v>75.965999999999994</c:v>
                      </c:pt>
                      <c:pt idx="431">
                        <c:v>75.905000000000001</c:v>
                      </c:pt>
                      <c:pt idx="432">
                        <c:v>75.632000000000005</c:v>
                      </c:pt>
                      <c:pt idx="433">
                        <c:v>75.876999999999995</c:v>
                      </c:pt>
                      <c:pt idx="434">
                        <c:v>75.369</c:v>
                      </c:pt>
                      <c:pt idx="435">
                        <c:v>75.813999999999993</c:v>
                      </c:pt>
                      <c:pt idx="436">
                        <c:v>75.875</c:v>
                      </c:pt>
                      <c:pt idx="437">
                        <c:v>75.718000000000004</c:v>
                      </c:pt>
                      <c:pt idx="438">
                        <c:v>76.613</c:v>
                      </c:pt>
                      <c:pt idx="439">
                        <c:v>76.126000000000005</c:v>
                      </c:pt>
                      <c:pt idx="440">
                        <c:v>76.263999999999996</c:v>
                      </c:pt>
                      <c:pt idx="441">
                        <c:v>76.581999999999994</c:v>
                      </c:pt>
                      <c:pt idx="442">
                        <c:v>77.495999999999995</c:v>
                      </c:pt>
                      <c:pt idx="443">
                        <c:v>77.177000000000007</c:v>
                      </c:pt>
                      <c:pt idx="444">
                        <c:v>76.019000000000005</c:v>
                      </c:pt>
                      <c:pt idx="445">
                        <c:v>77.22</c:v>
                      </c:pt>
                      <c:pt idx="446">
                        <c:v>76.765000000000001</c:v>
                      </c:pt>
                      <c:pt idx="447">
                        <c:v>78.168999999999997</c:v>
                      </c:pt>
                      <c:pt idx="448">
                        <c:v>77.683999999999997</c:v>
                      </c:pt>
                      <c:pt idx="449">
                        <c:v>77.92</c:v>
                      </c:pt>
                      <c:pt idx="450">
                        <c:v>78.070999999999998</c:v>
                      </c:pt>
                      <c:pt idx="451">
                        <c:v>77.899000000000001</c:v>
                      </c:pt>
                      <c:pt idx="452">
                        <c:v>79.59</c:v>
                      </c:pt>
                      <c:pt idx="453">
                        <c:v>79.340999999999994</c:v>
                      </c:pt>
                      <c:pt idx="454">
                        <c:v>78.778000000000006</c:v>
                      </c:pt>
                      <c:pt idx="455">
                        <c:v>78.072999999999993</c:v>
                      </c:pt>
                      <c:pt idx="456">
                        <c:v>78.650000000000006</c:v>
                      </c:pt>
                      <c:pt idx="457">
                        <c:v>78.311999999999998</c:v>
                      </c:pt>
                      <c:pt idx="458">
                        <c:v>77.846999999999994</c:v>
                      </c:pt>
                      <c:pt idx="459">
                        <c:v>77.881</c:v>
                      </c:pt>
                      <c:pt idx="460">
                        <c:v>77.903999999999996</c:v>
                      </c:pt>
                      <c:pt idx="461">
                        <c:v>77.926000000000002</c:v>
                      </c:pt>
                      <c:pt idx="462">
                        <c:v>78.623999999999995</c:v>
                      </c:pt>
                      <c:pt idx="463">
                        <c:v>79.096999999999994</c:v>
                      </c:pt>
                      <c:pt idx="464">
                        <c:v>79.346999999999994</c:v>
                      </c:pt>
                      <c:pt idx="465">
                        <c:v>79.263000000000005</c:v>
                      </c:pt>
                      <c:pt idx="466">
                        <c:v>78.981999999999999</c:v>
                      </c:pt>
                      <c:pt idx="467">
                        <c:v>79.272000000000006</c:v>
                      </c:pt>
                      <c:pt idx="468">
                        <c:v>79.733999999999995</c:v>
                      </c:pt>
                      <c:pt idx="469">
                        <c:v>79.180999999999997</c:v>
                      </c:pt>
                      <c:pt idx="470">
                        <c:v>78.61</c:v>
                      </c:pt>
                      <c:pt idx="471">
                        <c:v>78.882000000000005</c:v>
                      </c:pt>
                      <c:pt idx="472">
                        <c:v>78.600999999999999</c:v>
                      </c:pt>
                      <c:pt idx="473">
                        <c:v>79.073999999999998</c:v>
                      </c:pt>
                      <c:pt idx="474">
                        <c:v>78.388999999999996</c:v>
                      </c:pt>
                      <c:pt idx="475">
                        <c:v>78.552000000000007</c:v>
                      </c:pt>
                      <c:pt idx="476">
                        <c:v>78.590999999999994</c:v>
                      </c:pt>
                      <c:pt idx="477">
                        <c:v>78.528000000000006</c:v>
                      </c:pt>
                      <c:pt idx="478">
                        <c:v>78.248999999999995</c:v>
                      </c:pt>
                      <c:pt idx="479">
                        <c:v>77.954999999999998</c:v>
                      </c:pt>
                      <c:pt idx="480">
                        <c:v>77.144000000000005</c:v>
                      </c:pt>
                      <c:pt idx="481">
                        <c:v>77.363</c:v>
                      </c:pt>
                      <c:pt idx="482">
                        <c:v>77.372</c:v>
                      </c:pt>
                      <c:pt idx="483">
                        <c:v>77.927000000000007</c:v>
                      </c:pt>
                      <c:pt idx="484">
                        <c:v>78.159000000000006</c:v>
                      </c:pt>
                      <c:pt idx="485">
                        <c:v>77.215999999999994</c:v>
                      </c:pt>
                      <c:pt idx="486">
                        <c:v>77.185000000000002</c:v>
                      </c:pt>
                      <c:pt idx="487">
                        <c:v>77.281000000000006</c:v>
                      </c:pt>
                      <c:pt idx="488">
                        <c:v>77.504000000000005</c:v>
                      </c:pt>
                      <c:pt idx="489">
                        <c:v>77.022000000000006</c:v>
                      </c:pt>
                      <c:pt idx="490">
                        <c:v>77.061000000000007</c:v>
                      </c:pt>
                      <c:pt idx="491">
                        <c:v>76.438000000000002</c:v>
                      </c:pt>
                      <c:pt idx="492">
                        <c:v>77.771000000000001</c:v>
                      </c:pt>
                      <c:pt idx="493">
                        <c:v>77.977999999999994</c:v>
                      </c:pt>
                      <c:pt idx="494">
                        <c:v>78.614000000000004</c:v>
                      </c:pt>
                      <c:pt idx="495">
                        <c:v>78.483999999999995</c:v>
                      </c:pt>
                      <c:pt idx="496">
                        <c:v>78.566999999999993</c:v>
                      </c:pt>
                      <c:pt idx="497">
                        <c:v>79.012</c:v>
                      </c:pt>
                      <c:pt idx="498">
                        <c:v>78.914000000000001</c:v>
                      </c:pt>
                      <c:pt idx="499">
                        <c:v>79.992999999999995</c:v>
                      </c:pt>
                      <c:pt idx="500">
                        <c:v>79.108000000000004</c:v>
                      </c:pt>
                      <c:pt idx="501">
                        <c:v>79.709000000000003</c:v>
                      </c:pt>
                      <c:pt idx="502">
                        <c:v>79.260999999999996</c:v>
                      </c:pt>
                      <c:pt idx="503">
                        <c:v>79.745999999999995</c:v>
                      </c:pt>
                      <c:pt idx="504">
                        <c:v>79.754999999999995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6D1-478C-9701-5F3B6C3D4D0D}"/>
                  </c:ext>
                </c:extLst>
              </c15:ser>
            </c15:filteredLineSeries>
          </c:ext>
        </c:extLst>
      </c:lineChart>
      <c:catAx>
        <c:axId val="1542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267424"/>
        <c:crosses val="autoZero"/>
        <c:auto val="1"/>
        <c:lblAlgn val="ctr"/>
        <c:lblOffset val="100"/>
        <c:noMultiLvlLbl val="0"/>
      </c:catAx>
      <c:valAx>
        <c:axId val="103726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Exchange</a:t>
            </a:r>
            <a:r>
              <a:rPr lang="en-US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'Inputs + Graphs'!$G$3</c:f>
              <c:strCache>
                <c:ptCount val="1"/>
                <c:pt idx="0">
                  <c:v>Price_GBP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[1]Inputs!$A$3:$A$507</c:f>
              <c:numCache>
                <c:formatCode>General</c:formatCode>
                <c:ptCount val="505"/>
                <c:pt idx="0">
                  <c:v>42401</c:v>
                </c:pt>
                <c:pt idx="1">
                  <c:v>42402</c:v>
                </c:pt>
                <c:pt idx="2">
                  <c:v>42403</c:v>
                </c:pt>
                <c:pt idx="3">
                  <c:v>42404</c:v>
                </c:pt>
                <c:pt idx="4">
                  <c:v>42405</c:v>
                </c:pt>
                <c:pt idx="5">
                  <c:v>42408</c:v>
                </c:pt>
                <c:pt idx="6">
                  <c:v>42409</c:v>
                </c:pt>
                <c:pt idx="7">
                  <c:v>42410</c:v>
                </c:pt>
                <c:pt idx="8">
                  <c:v>42411</c:v>
                </c:pt>
                <c:pt idx="9">
                  <c:v>42412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42457</c:v>
                </c:pt>
                <c:pt idx="39">
                  <c:v>42458</c:v>
                </c:pt>
                <c:pt idx="40">
                  <c:v>42459</c:v>
                </c:pt>
                <c:pt idx="41">
                  <c:v>42460</c:v>
                </c:pt>
                <c:pt idx="42">
                  <c:v>42461</c:v>
                </c:pt>
                <c:pt idx="43">
                  <c:v>42464</c:v>
                </c:pt>
                <c:pt idx="44">
                  <c:v>42465</c:v>
                </c:pt>
                <c:pt idx="45">
                  <c:v>42466</c:v>
                </c:pt>
                <c:pt idx="46">
                  <c:v>42467</c:v>
                </c:pt>
                <c:pt idx="47">
                  <c:v>42468</c:v>
                </c:pt>
                <c:pt idx="48">
                  <c:v>42471</c:v>
                </c:pt>
                <c:pt idx="49">
                  <c:v>42472</c:v>
                </c:pt>
                <c:pt idx="50">
                  <c:v>42473</c:v>
                </c:pt>
                <c:pt idx="51">
                  <c:v>42474</c:v>
                </c:pt>
                <c:pt idx="52">
                  <c:v>42475</c:v>
                </c:pt>
                <c:pt idx="53">
                  <c:v>42478</c:v>
                </c:pt>
                <c:pt idx="54">
                  <c:v>42479</c:v>
                </c:pt>
                <c:pt idx="55">
                  <c:v>42480</c:v>
                </c:pt>
                <c:pt idx="56">
                  <c:v>42481</c:v>
                </c:pt>
                <c:pt idx="57">
                  <c:v>42482</c:v>
                </c:pt>
                <c:pt idx="58">
                  <c:v>42485</c:v>
                </c:pt>
                <c:pt idx="59">
                  <c:v>42486</c:v>
                </c:pt>
                <c:pt idx="60">
                  <c:v>42487</c:v>
                </c:pt>
                <c:pt idx="61">
                  <c:v>42488</c:v>
                </c:pt>
                <c:pt idx="62">
                  <c:v>42489</c:v>
                </c:pt>
                <c:pt idx="63">
                  <c:v>42492</c:v>
                </c:pt>
                <c:pt idx="64">
                  <c:v>42493</c:v>
                </c:pt>
                <c:pt idx="65">
                  <c:v>42494</c:v>
                </c:pt>
                <c:pt idx="66">
                  <c:v>42495</c:v>
                </c:pt>
                <c:pt idx="67">
                  <c:v>42496</c:v>
                </c:pt>
                <c:pt idx="68">
                  <c:v>42499</c:v>
                </c:pt>
                <c:pt idx="69">
                  <c:v>42500</c:v>
                </c:pt>
                <c:pt idx="70">
                  <c:v>42501</c:v>
                </c:pt>
                <c:pt idx="71">
                  <c:v>42502</c:v>
                </c:pt>
                <c:pt idx="72">
                  <c:v>42503</c:v>
                </c:pt>
                <c:pt idx="73">
                  <c:v>42506</c:v>
                </c:pt>
                <c:pt idx="74">
                  <c:v>42507</c:v>
                </c:pt>
                <c:pt idx="75">
                  <c:v>42508</c:v>
                </c:pt>
                <c:pt idx="76">
                  <c:v>42509</c:v>
                </c:pt>
                <c:pt idx="77">
                  <c:v>42510</c:v>
                </c:pt>
                <c:pt idx="78">
                  <c:v>42513</c:v>
                </c:pt>
                <c:pt idx="79">
                  <c:v>42514</c:v>
                </c:pt>
                <c:pt idx="80">
                  <c:v>42515</c:v>
                </c:pt>
                <c:pt idx="81">
                  <c:v>42516</c:v>
                </c:pt>
                <c:pt idx="82">
                  <c:v>42517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42556</c:v>
                </c:pt>
                <c:pt idx="108">
                  <c:v>42557</c:v>
                </c:pt>
                <c:pt idx="109">
                  <c:v>42558</c:v>
                </c:pt>
                <c:pt idx="110">
                  <c:v>42559</c:v>
                </c:pt>
                <c:pt idx="111">
                  <c:v>42562</c:v>
                </c:pt>
                <c:pt idx="112">
                  <c:v>42563</c:v>
                </c:pt>
                <c:pt idx="113">
                  <c:v>42564</c:v>
                </c:pt>
                <c:pt idx="114">
                  <c:v>42565</c:v>
                </c:pt>
                <c:pt idx="115">
                  <c:v>42566</c:v>
                </c:pt>
                <c:pt idx="116">
                  <c:v>42569</c:v>
                </c:pt>
                <c:pt idx="117">
                  <c:v>42570</c:v>
                </c:pt>
                <c:pt idx="118">
                  <c:v>42571</c:v>
                </c:pt>
                <c:pt idx="119">
                  <c:v>42572</c:v>
                </c:pt>
                <c:pt idx="120">
                  <c:v>42573</c:v>
                </c:pt>
                <c:pt idx="121">
                  <c:v>42576</c:v>
                </c:pt>
                <c:pt idx="122">
                  <c:v>42577</c:v>
                </c:pt>
                <c:pt idx="123">
                  <c:v>42578</c:v>
                </c:pt>
                <c:pt idx="124">
                  <c:v>42579</c:v>
                </c:pt>
                <c:pt idx="125">
                  <c:v>42580</c:v>
                </c:pt>
                <c:pt idx="126">
                  <c:v>42583</c:v>
                </c:pt>
                <c:pt idx="127">
                  <c:v>42584</c:v>
                </c:pt>
                <c:pt idx="128">
                  <c:v>42585</c:v>
                </c:pt>
                <c:pt idx="129">
                  <c:v>42586</c:v>
                </c:pt>
                <c:pt idx="130">
                  <c:v>42587</c:v>
                </c:pt>
                <c:pt idx="131">
                  <c:v>42590</c:v>
                </c:pt>
                <c:pt idx="132">
                  <c:v>42591</c:v>
                </c:pt>
                <c:pt idx="133">
                  <c:v>42592</c:v>
                </c:pt>
                <c:pt idx="134">
                  <c:v>42593</c:v>
                </c:pt>
                <c:pt idx="135">
                  <c:v>42594</c:v>
                </c:pt>
                <c:pt idx="136">
                  <c:v>42597</c:v>
                </c:pt>
                <c:pt idx="137">
                  <c:v>42598</c:v>
                </c:pt>
                <c:pt idx="138">
                  <c:v>42599</c:v>
                </c:pt>
                <c:pt idx="139">
                  <c:v>42600</c:v>
                </c:pt>
                <c:pt idx="140">
                  <c:v>42601</c:v>
                </c:pt>
                <c:pt idx="141">
                  <c:v>42604</c:v>
                </c:pt>
                <c:pt idx="142">
                  <c:v>42605</c:v>
                </c:pt>
                <c:pt idx="143">
                  <c:v>42606</c:v>
                </c:pt>
                <c:pt idx="144">
                  <c:v>42607</c:v>
                </c:pt>
                <c:pt idx="145">
                  <c:v>42608</c:v>
                </c:pt>
                <c:pt idx="146">
                  <c:v>42611</c:v>
                </c:pt>
                <c:pt idx="147">
                  <c:v>42612</c:v>
                </c:pt>
                <c:pt idx="148">
                  <c:v>42613</c:v>
                </c:pt>
                <c:pt idx="149">
                  <c:v>42614</c:v>
                </c:pt>
                <c:pt idx="150">
                  <c:v>42615</c:v>
                </c:pt>
                <c:pt idx="151">
                  <c:v>42619</c:v>
                </c:pt>
                <c:pt idx="152">
                  <c:v>42620</c:v>
                </c:pt>
                <c:pt idx="153">
                  <c:v>42621</c:v>
                </c:pt>
                <c:pt idx="154">
                  <c:v>42622</c:v>
                </c:pt>
                <c:pt idx="155">
                  <c:v>42625</c:v>
                </c:pt>
                <c:pt idx="156">
                  <c:v>42626</c:v>
                </c:pt>
                <c:pt idx="157">
                  <c:v>42627</c:v>
                </c:pt>
                <c:pt idx="158">
                  <c:v>42628</c:v>
                </c:pt>
                <c:pt idx="159">
                  <c:v>42629</c:v>
                </c:pt>
                <c:pt idx="160">
                  <c:v>42632</c:v>
                </c:pt>
                <c:pt idx="161">
                  <c:v>42633</c:v>
                </c:pt>
                <c:pt idx="162">
                  <c:v>42634</c:v>
                </c:pt>
                <c:pt idx="163">
                  <c:v>42635</c:v>
                </c:pt>
                <c:pt idx="164">
                  <c:v>42636</c:v>
                </c:pt>
                <c:pt idx="165">
                  <c:v>42639</c:v>
                </c:pt>
                <c:pt idx="166">
                  <c:v>42640</c:v>
                </c:pt>
                <c:pt idx="167">
                  <c:v>42641</c:v>
                </c:pt>
                <c:pt idx="168">
                  <c:v>42642</c:v>
                </c:pt>
                <c:pt idx="169">
                  <c:v>42643</c:v>
                </c:pt>
                <c:pt idx="170">
                  <c:v>42646</c:v>
                </c:pt>
                <c:pt idx="171">
                  <c:v>42647</c:v>
                </c:pt>
                <c:pt idx="172">
                  <c:v>42648</c:v>
                </c:pt>
                <c:pt idx="173">
                  <c:v>42649</c:v>
                </c:pt>
                <c:pt idx="174">
                  <c:v>42650</c:v>
                </c:pt>
                <c:pt idx="175">
                  <c:v>42653</c:v>
                </c:pt>
                <c:pt idx="176">
                  <c:v>42654</c:v>
                </c:pt>
                <c:pt idx="177">
                  <c:v>42655</c:v>
                </c:pt>
                <c:pt idx="178">
                  <c:v>42656</c:v>
                </c:pt>
                <c:pt idx="179">
                  <c:v>42657</c:v>
                </c:pt>
                <c:pt idx="180">
                  <c:v>42660</c:v>
                </c:pt>
                <c:pt idx="181">
                  <c:v>42661</c:v>
                </c:pt>
                <c:pt idx="182">
                  <c:v>42662</c:v>
                </c:pt>
                <c:pt idx="183">
                  <c:v>42663</c:v>
                </c:pt>
                <c:pt idx="184">
                  <c:v>42664</c:v>
                </c:pt>
                <c:pt idx="185">
                  <c:v>42667</c:v>
                </c:pt>
                <c:pt idx="186">
                  <c:v>42668</c:v>
                </c:pt>
                <c:pt idx="187">
                  <c:v>42669</c:v>
                </c:pt>
                <c:pt idx="188">
                  <c:v>42670</c:v>
                </c:pt>
                <c:pt idx="189">
                  <c:v>42671</c:v>
                </c:pt>
                <c:pt idx="190">
                  <c:v>42674</c:v>
                </c:pt>
                <c:pt idx="191">
                  <c:v>42675</c:v>
                </c:pt>
                <c:pt idx="192">
                  <c:v>42676</c:v>
                </c:pt>
                <c:pt idx="193">
                  <c:v>42677</c:v>
                </c:pt>
                <c:pt idx="194">
                  <c:v>42678</c:v>
                </c:pt>
                <c:pt idx="195">
                  <c:v>42681</c:v>
                </c:pt>
                <c:pt idx="196">
                  <c:v>42682</c:v>
                </c:pt>
                <c:pt idx="197">
                  <c:v>42683</c:v>
                </c:pt>
                <c:pt idx="198">
                  <c:v>42684</c:v>
                </c:pt>
                <c:pt idx="199">
                  <c:v>42685</c:v>
                </c:pt>
                <c:pt idx="200">
                  <c:v>42688</c:v>
                </c:pt>
                <c:pt idx="201">
                  <c:v>42689</c:v>
                </c:pt>
                <c:pt idx="202">
                  <c:v>42690</c:v>
                </c:pt>
                <c:pt idx="203">
                  <c:v>42691</c:v>
                </c:pt>
                <c:pt idx="204">
                  <c:v>42692</c:v>
                </c:pt>
                <c:pt idx="205">
                  <c:v>42695</c:v>
                </c:pt>
                <c:pt idx="206">
                  <c:v>42696</c:v>
                </c:pt>
                <c:pt idx="207">
                  <c:v>42697</c:v>
                </c:pt>
                <c:pt idx="208">
                  <c:v>42699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42709</c:v>
                </c:pt>
                <c:pt idx="215">
                  <c:v>42710</c:v>
                </c:pt>
                <c:pt idx="216">
                  <c:v>42711</c:v>
                </c:pt>
                <c:pt idx="217">
                  <c:v>42712</c:v>
                </c:pt>
                <c:pt idx="218">
                  <c:v>42713</c:v>
                </c:pt>
                <c:pt idx="219">
                  <c:v>42716</c:v>
                </c:pt>
                <c:pt idx="220">
                  <c:v>42717</c:v>
                </c:pt>
                <c:pt idx="221">
                  <c:v>42718</c:v>
                </c:pt>
                <c:pt idx="222">
                  <c:v>42719</c:v>
                </c:pt>
                <c:pt idx="223">
                  <c:v>42720</c:v>
                </c:pt>
                <c:pt idx="224">
                  <c:v>42723</c:v>
                </c:pt>
                <c:pt idx="225">
                  <c:v>42724</c:v>
                </c:pt>
                <c:pt idx="226">
                  <c:v>42725</c:v>
                </c:pt>
                <c:pt idx="227">
                  <c:v>42726</c:v>
                </c:pt>
                <c:pt idx="228">
                  <c:v>42727</c:v>
                </c:pt>
                <c:pt idx="229">
                  <c:v>42731</c:v>
                </c:pt>
                <c:pt idx="230">
                  <c:v>42732</c:v>
                </c:pt>
                <c:pt idx="231">
                  <c:v>42733</c:v>
                </c:pt>
                <c:pt idx="232">
                  <c:v>42734</c:v>
                </c:pt>
                <c:pt idx="233">
                  <c:v>42738</c:v>
                </c:pt>
                <c:pt idx="234">
                  <c:v>42739</c:v>
                </c:pt>
                <c:pt idx="235">
                  <c:v>42740</c:v>
                </c:pt>
                <c:pt idx="236">
                  <c:v>42741</c:v>
                </c:pt>
                <c:pt idx="237">
                  <c:v>42744</c:v>
                </c:pt>
                <c:pt idx="238">
                  <c:v>42745</c:v>
                </c:pt>
                <c:pt idx="239">
                  <c:v>42746</c:v>
                </c:pt>
                <c:pt idx="240">
                  <c:v>42747</c:v>
                </c:pt>
                <c:pt idx="241">
                  <c:v>42748</c:v>
                </c:pt>
                <c:pt idx="242">
                  <c:v>42752</c:v>
                </c:pt>
                <c:pt idx="243">
                  <c:v>42753</c:v>
                </c:pt>
                <c:pt idx="244">
                  <c:v>42754</c:v>
                </c:pt>
                <c:pt idx="245">
                  <c:v>42755</c:v>
                </c:pt>
                <c:pt idx="246">
                  <c:v>42758</c:v>
                </c:pt>
                <c:pt idx="247">
                  <c:v>42759</c:v>
                </c:pt>
                <c:pt idx="248">
                  <c:v>42760</c:v>
                </c:pt>
                <c:pt idx="249">
                  <c:v>42761</c:v>
                </c:pt>
                <c:pt idx="250">
                  <c:v>42762</c:v>
                </c:pt>
                <c:pt idx="251">
                  <c:v>42765</c:v>
                </c:pt>
                <c:pt idx="252">
                  <c:v>42766</c:v>
                </c:pt>
                <c:pt idx="253">
                  <c:v>42767</c:v>
                </c:pt>
                <c:pt idx="254">
                  <c:v>42768</c:v>
                </c:pt>
                <c:pt idx="255">
                  <c:v>42769</c:v>
                </c:pt>
                <c:pt idx="256">
                  <c:v>42772</c:v>
                </c:pt>
                <c:pt idx="257">
                  <c:v>42773</c:v>
                </c:pt>
                <c:pt idx="258">
                  <c:v>42774</c:v>
                </c:pt>
                <c:pt idx="259">
                  <c:v>42775</c:v>
                </c:pt>
                <c:pt idx="260">
                  <c:v>42776</c:v>
                </c:pt>
                <c:pt idx="261">
                  <c:v>42779</c:v>
                </c:pt>
                <c:pt idx="262">
                  <c:v>42780</c:v>
                </c:pt>
                <c:pt idx="263">
                  <c:v>42781</c:v>
                </c:pt>
                <c:pt idx="264">
                  <c:v>42782</c:v>
                </c:pt>
                <c:pt idx="265">
                  <c:v>42783</c:v>
                </c:pt>
                <c:pt idx="266">
                  <c:v>42787</c:v>
                </c:pt>
                <c:pt idx="267">
                  <c:v>42788</c:v>
                </c:pt>
                <c:pt idx="268">
                  <c:v>42789</c:v>
                </c:pt>
                <c:pt idx="269">
                  <c:v>42790</c:v>
                </c:pt>
                <c:pt idx="270">
                  <c:v>42793</c:v>
                </c:pt>
                <c:pt idx="271">
                  <c:v>42794</c:v>
                </c:pt>
                <c:pt idx="272">
                  <c:v>42795</c:v>
                </c:pt>
                <c:pt idx="273">
                  <c:v>42796</c:v>
                </c:pt>
                <c:pt idx="274">
                  <c:v>42797</c:v>
                </c:pt>
                <c:pt idx="275">
                  <c:v>42800</c:v>
                </c:pt>
                <c:pt idx="276">
                  <c:v>42801</c:v>
                </c:pt>
                <c:pt idx="277">
                  <c:v>42802</c:v>
                </c:pt>
                <c:pt idx="278">
                  <c:v>42803</c:v>
                </c:pt>
                <c:pt idx="279">
                  <c:v>42804</c:v>
                </c:pt>
                <c:pt idx="280">
                  <c:v>42807</c:v>
                </c:pt>
                <c:pt idx="281">
                  <c:v>42808</c:v>
                </c:pt>
                <c:pt idx="282">
                  <c:v>42809</c:v>
                </c:pt>
                <c:pt idx="283">
                  <c:v>42810</c:v>
                </c:pt>
                <c:pt idx="284">
                  <c:v>42811</c:v>
                </c:pt>
                <c:pt idx="285">
                  <c:v>42814</c:v>
                </c:pt>
                <c:pt idx="286">
                  <c:v>42815</c:v>
                </c:pt>
                <c:pt idx="287">
                  <c:v>42816</c:v>
                </c:pt>
                <c:pt idx="288">
                  <c:v>42817</c:v>
                </c:pt>
                <c:pt idx="289">
                  <c:v>42818</c:v>
                </c:pt>
                <c:pt idx="290">
                  <c:v>42821</c:v>
                </c:pt>
                <c:pt idx="291">
                  <c:v>42822</c:v>
                </c:pt>
                <c:pt idx="292">
                  <c:v>42823</c:v>
                </c:pt>
                <c:pt idx="293">
                  <c:v>42824</c:v>
                </c:pt>
                <c:pt idx="294">
                  <c:v>42825</c:v>
                </c:pt>
                <c:pt idx="295">
                  <c:v>42828</c:v>
                </c:pt>
                <c:pt idx="296">
                  <c:v>42829</c:v>
                </c:pt>
                <c:pt idx="297">
                  <c:v>42830</c:v>
                </c:pt>
                <c:pt idx="298">
                  <c:v>42831</c:v>
                </c:pt>
                <c:pt idx="299">
                  <c:v>42832</c:v>
                </c:pt>
                <c:pt idx="300">
                  <c:v>42835</c:v>
                </c:pt>
                <c:pt idx="301">
                  <c:v>42836</c:v>
                </c:pt>
                <c:pt idx="302">
                  <c:v>42837</c:v>
                </c:pt>
                <c:pt idx="303">
                  <c:v>42838</c:v>
                </c:pt>
                <c:pt idx="304">
                  <c:v>42842</c:v>
                </c:pt>
                <c:pt idx="305">
                  <c:v>42843</c:v>
                </c:pt>
                <c:pt idx="306">
                  <c:v>42844</c:v>
                </c:pt>
                <c:pt idx="307">
                  <c:v>42845</c:v>
                </c:pt>
                <c:pt idx="308">
                  <c:v>42846</c:v>
                </c:pt>
                <c:pt idx="309">
                  <c:v>42849</c:v>
                </c:pt>
                <c:pt idx="310">
                  <c:v>42850</c:v>
                </c:pt>
                <c:pt idx="311">
                  <c:v>42851</c:v>
                </c:pt>
                <c:pt idx="312">
                  <c:v>42852</c:v>
                </c:pt>
                <c:pt idx="313">
                  <c:v>42853</c:v>
                </c:pt>
                <c:pt idx="314">
                  <c:v>42856</c:v>
                </c:pt>
                <c:pt idx="315">
                  <c:v>42857</c:v>
                </c:pt>
                <c:pt idx="316">
                  <c:v>42858</c:v>
                </c:pt>
                <c:pt idx="317">
                  <c:v>42859</c:v>
                </c:pt>
                <c:pt idx="318">
                  <c:v>42860</c:v>
                </c:pt>
                <c:pt idx="319">
                  <c:v>42863</c:v>
                </c:pt>
                <c:pt idx="320">
                  <c:v>42864</c:v>
                </c:pt>
                <c:pt idx="321">
                  <c:v>42865</c:v>
                </c:pt>
                <c:pt idx="322">
                  <c:v>42866</c:v>
                </c:pt>
                <c:pt idx="323">
                  <c:v>42867</c:v>
                </c:pt>
                <c:pt idx="324">
                  <c:v>42870</c:v>
                </c:pt>
                <c:pt idx="325">
                  <c:v>42871</c:v>
                </c:pt>
                <c:pt idx="326">
                  <c:v>42872</c:v>
                </c:pt>
                <c:pt idx="327">
                  <c:v>42873</c:v>
                </c:pt>
                <c:pt idx="328">
                  <c:v>42874</c:v>
                </c:pt>
                <c:pt idx="329">
                  <c:v>42877</c:v>
                </c:pt>
                <c:pt idx="330">
                  <c:v>42878</c:v>
                </c:pt>
                <c:pt idx="331">
                  <c:v>42879</c:v>
                </c:pt>
                <c:pt idx="332">
                  <c:v>42880</c:v>
                </c:pt>
                <c:pt idx="333">
                  <c:v>42881</c:v>
                </c:pt>
                <c:pt idx="334">
                  <c:v>42885</c:v>
                </c:pt>
                <c:pt idx="335">
                  <c:v>42886</c:v>
                </c:pt>
                <c:pt idx="336">
                  <c:v>42887</c:v>
                </c:pt>
                <c:pt idx="337">
                  <c:v>42888</c:v>
                </c:pt>
                <c:pt idx="338">
                  <c:v>42891</c:v>
                </c:pt>
                <c:pt idx="339">
                  <c:v>42892</c:v>
                </c:pt>
                <c:pt idx="340">
                  <c:v>42893</c:v>
                </c:pt>
                <c:pt idx="341">
                  <c:v>42894</c:v>
                </c:pt>
                <c:pt idx="342">
                  <c:v>42895</c:v>
                </c:pt>
                <c:pt idx="343">
                  <c:v>42898</c:v>
                </c:pt>
                <c:pt idx="344">
                  <c:v>42899</c:v>
                </c:pt>
                <c:pt idx="345">
                  <c:v>42900</c:v>
                </c:pt>
                <c:pt idx="346">
                  <c:v>42901</c:v>
                </c:pt>
                <c:pt idx="347">
                  <c:v>42902</c:v>
                </c:pt>
                <c:pt idx="348">
                  <c:v>42905</c:v>
                </c:pt>
                <c:pt idx="349">
                  <c:v>42906</c:v>
                </c:pt>
                <c:pt idx="350">
                  <c:v>42907</c:v>
                </c:pt>
                <c:pt idx="351">
                  <c:v>42908</c:v>
                </c:pt>
                <c:pt idx="352">
                  <c:v>42909</c:v>
                </c:pt>
                <c:pt idx="353">
                  <c:v>42912</c:v>
                </c:pt>
                <c:pt idx="354">
                  <c:v>42913</c:v>
                </c:pt>
                <c:pt idx="355">
                  <c:v>42914</c:v>
                </c:pt>
                <c:pt idx="356">
                  <c:v>42915</c:v>
                </c:pt>
                <c:pt idx="357">
                  <c:v>42916</c:v>
                </c:pt>
                <c:pt idx="358">
                  <c:v>42919</c:v>
                </c:pt>
                <c:pt idx="359">
                  <c:v>42921</c:v>
                </c:pt>
                <c:pt idx="360">
                  <c:v>42922</c:v>
                </c:pt>
                <c:pt idx="361">
                  <c:v>42923</c:v>
                </c:pt>
                <c:pt idx="362">
                  <c:v>42926</c:v>
                </c:pt>
                <c:pt idx="363">
                  <c:v>42927</c:v>
                </c:pt>
                <c:pt idx="364">
                  <c:v>42928</c:v>
                </c:pt>
                <c:pt idx="365">
                  <c:v>42929</c:v>
                </c:pt>
                <c:pt idx="366">
                  <c:v>42930</c:v>
                </c:pt>
                <c:pt idx="367">
                  <c:v>42933</c:v>
                </c:pt>
                <c:pt idx="368">
                  <c:v>42934</c:v>
                </c:pt>
                <c:pt idx="369">
                  <c:v>42935</c:v>
                </c:pt>
                <c:pt idx="370">
                  <c:v>42936</c:v>
                </c:pt>
                <c:pt idx="371">
                  <c:v>42937</c:v>
                </c:pt>
                <c:pt idx="372">
                  <c:v>42940</c:v>
                </c:pt>
                <c:pt idx="373">
                  <c:v>42941</c:v>
                </c:pt>
                <c:pt idx="374">
                  <c:v>42942</c:v>
                </c:pt>
                <c:pt idx="375">
                  <c:v>42943</c:v>
                </c:pt>
                <c:pt idx="376">
                  <c:v>42944</c:v>
                </c:pt>
                <c:pt idx="377">
                  <c:v>42947</c:v>
                </c:pt>
                <c:pt idx="378">
                  <c:v>42948</c:v>
                </c:pt>
                <c:pt idx="379">
                  <c:v>42949</c:v>
                </c:pt>
                <c:pt idx="380">
                  <c:v>42950</c:v>
                </c:pt>
                <c:pt idx="381">
                  <c:v>42951</c:v>
                </c:pt>
                <c:pt idx="382">
                  <c:v>42954</c:v>
                </c:pt>
                <c:pt idx="383">
                  <c:v>42955</c:v>
                </c:pt>
                <c:pt idx="384">
                  <c:v>42956</c:v>
                </c:pt>
                <c:pt idx="385">
                  <c:v>42957</c:v>
                </c:pt>
                <c:pt idx="386">
                  <c:v>42958</c:v>
                </c:pt>
                <c:pt idx="387">
                  <c:v>42961</c:v>
                </c:pt>
                <c:pt idx="388">
                  <c:v>42962</c:v>
                </c:pt>
                <c:pt idx="389">
                  <c:v>42963</c:v>
                </c:pt>
                <c:pt idx="390">
                  <c:v>42964</c:v>
                </c:pt>
                <c:pt idx="391">
                  <c:v>42965</c:v>
                </c:pt>
                <c:pt idx="392">
                  <c:v>42968</c:v>
                </c:pt>
                <c:pt idx="393">
                  <c:v>42969</c:v>
                </c:pt>
                <c:pt idx="394">
                  <c:v>42970</c:v>
                </c:pt>
                <c:pt idx="395">
                  <c:v>42971</c:v>
                </c:pt>
                <c:pt idx="396">
                  <c:v>42972</c:v>
                </c:pt>
                <c:pt idx="397">
                  <c:v>42975</c:v>
                </c:pt>
                <c:pt idx="398">
                  <c:v>42976</c:v>
                </c:pt>
                <c:pt idx="399">
                  <c:v>42977</c:v>
                </c:pt>
                <c:pt idx="400">
                  <c:v>42978</c:v>
                </c:pt>
                <c:pt idx="401">
                  <c:v>42979</c:v>
                </c:pt>
                <c:pt idx="402">
                  <c:v>42983</c:v>
                </c:pt>
                <c:pt idx="403">
                  <c:v>42984</c:v>
                </c:pt>
                <c:pt idx="404">
                  <c:v>42985</c:v>
                </c:pt>
                <c:pt idx="405">
                  <c:v>42986</c:v>
                </c:pt>
                <c:pt idx="406">
                  <c:v>42989</c:v>
                </c:pt>
                <c:pt idx="407">
                  <c:v>42990</c:v>
                </c:pt>
                <c:pt idx="408">
                  <c:v>42991</c:v>
                </c:pt>
                <c:pt idx="409">
                  <c:v>42992</c:v>
                </c:pt>
                <c:pt idx="410">
                  <c:v>42993</c:v>
                </c:pt>
                <c:pt idx="411">
                  <c:v>42996</c:v>
                </c:pt>
                <c:pt idx="412">
                  <c:v>42997</c:v>
                </c:pt>
                <c:pt idx="413">
                  <c:v>42998</c:v>
                </c:pt>
                <c:pt idx="414">
                  <c:v>42999</c:v>
                </c:pt>
                <c:pt idx="415">
                  <c:v>43000</c:v>
                </c:pt>
                <c:pt idx="416">
                  <c:v>43003</c:v>
                </c:pt>
                <c:pt idx="417">
                  <c:v>43004</c:v>
                </c:pt>
                <c:pt idx="418">
                  <c:v>43005</c:v>
                </c:pt>
                <c:pt idx="419">
                  <c:v>43006</c:v>
                </c:pt>
                <c:pt idx="420">
                  <c:v>43007</c:v>
                </c:pt>
                <c:pt idx="421">
                  <c:v>43010</c:v>
                </c:pt>
                <c:pt idx="422">
                  <c:v>43011</c:v>
                </c:pt>
                <c:pt idx="423">
                  <c:v>43012</c:v>
                </c:pt>
                <c:pt idx="424">
                  <c:v>43013</c:v>
                </c:pt>
                <c:pt idx="425">
                  <c:v>43014</c:v>
                </c:pt>
                <c:pt idx="426">
                  <c:v>43017</c:v>
                </c:pt>
                <c:pt idx="427">
                  <c:v>43018</c:v>
                </c:pt>
                <c:pt idx="428">
                  <c:v>43019</c:v>
                </c:pt>
                <c:pt idx="429">
                  <c:v>43020</c:v>
                </c:pt>
                <c:pt idx="430">
                  <c:v>43021</c:v>
                </c:pt>
                <c:pt idx="431">
                  <c:v>43024</c:v>
                </c:pt>
                <c:pt idx="432">
                  <c:v>43025</c:v>
                </c:pt>
                <c:pt idx="433">
                  <c:v>43026</c:v>
                </c:pt>
                <c:pt idx="434">
                  <c:v>43027</c:v>
                </c:pt>
                <c:pt idx="435">
                  <c:v>43028</c:v>
                </c:pt>
                <c:pt idx="436">
                  <c:v>43031</c:v>
                </c:pt>
                <c:pt idx="437">
                  <c:v>43032</c:v>
                </c:pt>
                <c:pt idx="438">
                  <c:v>43033</c:v>
                </c:pt>
                <c:pt idx="439">
                  <c:v>43034</c:v>
                </c:pt>
                <c:pt idx="440">
                  <c:v>43035</c:v>
                </c:pt>
                <c:pt idx="441">
                  <c:v>43038</c:v>
                </c:pt>
                <c:pt idx="442">
                  <c:v>43039</c:v>
                </c:pt>
                <c:pt idx="443">
                  <c:v>43040</c:v>
                </c:pt>
                <c:pt idx="444">
                  <c:v>43041</c:v>
                </c:pt>
                <c:pt idx="445">
                  <c:v>43042</c:v>
                </c:pt>
                <c:pt idx="446">
                  <c:v>43045</c:v>
                </c:pt>
                <c:pt idx="447">
                  <c:v>43046</c:v>
                </c:pt>
                <c:pt idx="448">
                  <c:v>43047</c:v>
                </c:pt>
                <c:pt idx="449">
                  <c:v>43048</c:v>
                </c:pt>
                <c:pt idx="450">
                  <c:v>43049</c:v>
                </c:pt>
                <c:pt idx="451">
                  <c:v>43052</c:v>
                </c:pt>
                <c:pt idx="452">
                  <c:v>43053</c:v>
                </c:pt>
                <c:pt idx="453">
                  <c:v>43054</c:v>
                </c:pt>
                <c:pt idx="454">
                  <c:v>43055</c:v>
                </c:pt>
                <c:pt idx="455">
                  <c:v>43056</c:v>
                </c:pt>
                <c:pt idx="456">
                  <c:v>43059</c:v>
                </c:pt>
                <c:pt idx="457">
                  <c:v>43060</c:v>
                </c:pt>
                <c:pt idx="458">
                  <c:v>43061</c:v>
                </c:pt>
                <c:pt idx="459">
                  <c:v>43063</c:v>
                </c:pt>
                <c:pt idx="460">
                  <c:v>43066</c:v>
                </c:pt>
                <c:pt idx="461">
                  <c:v>43067</c:v>
                </c:pt>
                <c:pt idx="462">
                  <c:v>43068</c:v>
                </c:pt>
                <c:pt idx="463">
                  <c:v>43069</c:v>
                </c:pt>
                <c:pt idx="464">
                  <c:v>43070</c:v>
                </c:pt>
                <c:pt idx="465">
                  <c:v>43073</c:v>
                </c:pt>
                <c:pt idx="466">
                  <c:v>43074</c:v>
                </c:pt>
                <c:pt idx="467">
                  <c:v>43075</c:v>
                </c:pt>
                <c:pt idx="468">
                  <c:v>43076</c:v>
                </c:pt>
                <c:pt idx="469">
                  <c:v>43077</c:v>
                </c:pt>
                <c:pt idx="470">
                  <c:v>43080</c:v>
                </c:pt>
                <c:pt idx="471">
                  <c:v>43081</c:v>
                </c:pt>
                <c:pt idx="472">
                  <c:v>43082</c:v>
                </c:pt>
                <c:pt idx="473">
                  <c:v>43083</c:v>
                </c:pt>
                <c:pt idx="474">
                  <c:v>43084</c:v>
                </c:pt>
                <c:pt idx="475">
                  <c:v>43087</c:v>
                </c:pt>
                <c:pt idx="476">
                  <c:v>43088</c:v>
                </c:pt>
                <c:pt idx="477">
                  <c:v>43089</c:v>
                </c:pt>
                <c:pt idx="478">
                  <c:v>43090</c:v>
                </c:pt>
                <c:pt idx="479">
                  <c:v>43091</c:v>
                </c:pt>
                <c:pt idx="480">
                  <c:v>43095</c:v>
                </c:pt>
                <c:pt idx="481">
                  <c:v>43096</c:v>
                </c:pt>
                <c:pt idx="482">
                  <c:v>43097</c:v>
                </c:pt>
                <c:pt idx="483">
                  <c:v>43098</c:v>
                </c:pt>
                <c:pt idx="484">
                  <c:v>43102</c:v>
                </c:pt>
                <c:pt idx="485">
                  <c:v>43103</c:v>
                </c:pt>
                <c:pt idx="486">
                  <c:v>43104</c:v>
                </c:pt>
                <c:pt idx="487">
                  <c:v>43105</c:v>
                </c:pt>
                <c:pt idx="488">
                  <c:v>43108</c:v>
                </c:pt>
                <c:pt idx="489">
                  <c:v>43109</c:v>
                </c:pt>
                <c:pt idx="490">
                  <c:v>43110</c:v>
                </c:pt>
                <c:pt idx="491">
                  <c:v>43111</c:v>
                </c:pt>
                <c:pt idx="492">
                  <c:v>43112</c:v>
                </c:pt>
                <c:pt idx="493">
                  <c:v>43116</c:v>
                </c:pt>
                <c:pt idx="494">
                  <c:v>43117</c:v>
                </c:pt>
                <c:pt idx="495">
                  <c:v>43118</c:v>
                </c:pt>
                <c:pt idx="496">
                  <c:v>43119</c:v>
                </c:pt>
                <c:pt idx="497">
                  <c:v>43122</c:v>
                </c:pt>
                <c:pt idx="498">
                  <c:v>43123</c:v>
                </c:pt>
                <c:pt idx="499">
                  <c:v>43124</c:v>
                </c:pt>
                <c:pt idx="500">
                  <c:v>43125</c:v>
                </c:pt>
                <c:pt idx="501">
                  <c:v>43126</c:v>
                </c:pt>
                <c:pt idx="502">
                  <c:v>43129</c:v>
                </c:pt>
                <c:pt idx="503">
                  <c:v>43130</c:v>
                </c:pt>
                <c:pt idx="504">
                  <c:v>43131</c:v>
                </c:pt>
              </c:numCache>
            </c:numRef>
          </c:cat>
          <c:val>
            <c:numRef>
              <c:f>'Inputs + Graphs'!$G$4:$G$508</c:f>
              <c:numCache>
                <c:formatCode>General</c:formatCode>
                <c:ptCount val="505"/>
                <c:pt idx="0">
                  <c:v>111.46299999999999</c:v>
                </c:pt>
                <c:pt idx="1">
                  <c:v>114.991</c:v>
                </c:pt>
                <c:pt idx="2">
                  <c:v>112.15900000000001</c:v>
                </c:pt>
                <c:pt idx="3">
                  <c:v>111.876</c:v>
                </c:pt>
                <c:pt idx="4">
                  <c:v>112.41200000000001</c:v>
                </c:pt>
                <c:pt idx="5">
                  <c:v>112.325</c:v>
                </c:pt>
                <c:pt idx="6">
                  <c:v>115.42700000000001</c:v>
                </c:pt>
                <c:pt idx="7">
                  <c:v>115.51900000000001</c:v>
                </c:pt>
                <c:pt idx="8">
                  <c:v>116.069</c:v>
                </c:pt>
                <c:pt idx="9">
                  <c:v>113.663</c:v>
                </c:pt>
                <c:pt idx="10">
                  <c:v>111.376</c:v>
                </c:pt>
                <c:pt idx="11">
                  <c:v>107.285</c:v>
                </c:pt>
                <c:pt idx="12">
                  <c:v>109.925</c:v>
                </c:pt>
                <c:pt idx="13">
                  <c:v>110.98</c:v>
                </c:pt>
                <c:pt idx="14">
                  <c:v>106.107</c:v>
                </c:pt>
                <c:pt idx="15">
                  <c:v>106.944</c:v>
                </c:pt>
                <c:pt idx="16">
                  <c:v>105.56</c:v>
                </c:pt>
                <c:pt idx="17">
                  <c:v>105.127</c:v>
                </c:pt>
                <c:pt idx="18">
                  <c:v>105.773</c:v>
                </c:pt>
                <c:pt idx="19">
                  <c:v>104.72499999999999</c:v>
                </c:pt>
                <c:pt idx="20">
                  <c:v>102.38800000000001</c:v>
                </c:pt>
                <c:pt idx="21">
                  <c:v>103.333</c:v>
                </c:pt>
                <c:pt idx="22">
                  <c:v>103.45399999999999</c:v>
                </c:pt>
                <c:pt idx="23">
                  <c:v>102.331</c:v>
                </c:pt>
                <c:pt idx="24">
                  <c:v>101.995</c:v>
                </c:pt>
                <c:pt idx="25">
                  <c:v>103.75700000000001</c:v>
                </c:pt>
                <c:pt idx="26">
                  <c:v>101.07</c:v>
                </c:pt>
                <c:pt idx="27">
                  <c:v>102.14700000000001</c:v>
                </c:pt>
                <c:pt idx="28">
                  <c:v>100.60899999999999</c:v>
                </c:pt>
                <c:pt idx="29">
                  <c:v>100.068</c:v>
                </c:pt>
                <c:pt idx="30">
                  <c:v>100.309</c:v>
                </c:pt>
                <c:pt idx="31">
                  <c:v>98.727999999999994</c:v>
                </c:pt>
                <c:pt idx="32">
                  <c:v>98.721000000000004</c:v>
                </c:pt>
                <c:pt idx="33">
                  <c:v>99.191000000000003</c:v>
                </c:pt>
                <c:pt idx="34">
                  <c:v>97.462000000000003</c:v>
                </c:pt>
                <c:pt idx="35">
                  <c:v>95.599000000000004</c:v>
                </c:pt>
                <c:pt idx="36">
                  <c:v>96.933999999999997</c:v>
                </c:pt>
                <c:pt idx="37">
                  <c:v>97.549000000000007</c:v>
                </c:pt>
                <c:pt idx="38">
                  <c:v>98.006</c:v>
                </c:pt>
                <c:pt idx="39">
                  <c:v>98.307000000000002</c:v>
                </c:pt>
                <c:pt idx="40">
                  <c:v>98.215000000000003</c:v>
                </c:pt>
                <c:pt idx="41">
                  <c:v>96.221000000000004</c:v>
                </c:pt>
                <c:pt idx="42">
                  <c:v>96.278000000000006</c:v>
                </c:pt>
                <c:pt idx="43">
                  <c:v>97.816000000000003</c:v>
                </c:pt>
                <c:pt idx="44">
                  <c:v>97.069000000000003</c:v>
                </c:pt>
                <c:pt idx="45">
                  <c:v>95.65</c:v>
                </c:pt>
                <c:pt idx="46">
                  <c:v>95.823999999999998</c:v>
                </c:pt>
                <c:pt idx="47">
                  <c:v>94.837000000000003</c:v>
                </c:pt>
                <c:pt idx="48">
                  <c:v>94.915999999999997</c:v>
                </c:pt>
                <c:pt idx="49">
                  <c:v>93.721000000000004</c:v>
                </c:pt>
                <c:pt idx="50">
                  <c:v>94.052000000000007</c:v>
                </c:pt>
                <c:pt idx="51">
                  <c:v>93.375</c:v>
                </c:pt>
                <c:pt idx="52">
                  <c:v>94.358999999999995</c:v>
                </c:pt>
                <c:pt idx="53">
                  <c:v>94.497</c:v>
                </c:pt>
                <c:pt idx="54">
                  <c:v>94.816999999999993</c:v>
                </c:pt>
                <c:pt idx="55">
                  <c:v>93.337000000000003</c:v>
                </c:pt>
                <c:pt idx="56">
                  <c:v>95.703999999999994</c:v>
                </c:pt>
                <c:pt idx="57">
                  <c:v>95.596999999999994</c:v>
                </c:pt>
                <c:pt idx="58">
                  <c:v>96.391999999999996</c:v>
                </c:pt>
                <c:pt idx="59">
                  <c:v>95.147000000000006</c:v>
                </c:pt>
                <c:pt idx="60">
                  <c:v>94.856999999999999</c:v>
                </c:pt>
                <c:pt idx="61">
                  <c:v>94.614999999999995</c:v>
                </c:pt>
                <c:pt idx="62">
                  <c:v>94.542000000000002</c:v>
                </c:pt>
                <c:pt idx="63">
                  <c:v>95.625</c:v>
                </c:pt>
                <c:pt idx="64">
                  <c:v>96.581000000000003</c:v>
                </c:pt>
                <c:pt idx="65">
                  <c:v>96.588999999999999</c:v>
                </c:pt>
                <c:pt idx="66">
                  <c:v>95.433000000000007</c:v>
                </c:pt>
                <c:pt idx="67">
                  <c:v>95.031000000000006</c:v>
                </c:pt>
                <c:pt idx="68">
                  <c:v>95.927999999999997</c:v>
                </c:pt>
                <c:pt idx="69">
                  <c:v>95.576999999999998</c:v>
                </c:pt>
                <c:pt idx="70">
                  <c:v>93.734999999999999</c:v>
                </c:pt>
                <c:pt idx="71">
                  <c:v>93.513999999999996</c:v>
                </c:pt>
                <c:pt idx="72">
                  <c:v>94.114000000000004</c:v>
                </c:pt>
                <c:pt idx="73">
                  <c:v>93.492000000000004</c:v>
                </c:pt>
                <c:pt idx="74">
                  <c:v>93.709000000000003</c:v>
                </c:pt>
                <c:pt idx="75">
                  <c:v>96.334999999999994</c:v>
                </c:pt>
                <c:pt idx="76">
                  <c:v>97.534999999999997</c:v>
                </c:pt>
                <c:pt idx="77">
                  <c:v>96.914000000000001</c:v>
                </c:pt>
                <c:pt idx="78">
                  <c:v>96.811000000000007</c:v>
                </c:pt>
                <c:pt idx="79">
                  <c:v>96.563999999999993</c:v>
                </c:pt>
                <c:pt idx="80">
                  <c:v>96.132000000000005</c:v>
                </c:pt>
                <c:pt idx="81">
                  <c:v>96.631</c:v>
                </c:pt>
                <c:pt idx="82">
                  <c:v>96.262</c:v>
                </c:pt>
                <c:pt idx="83">
                  <c:v>96.656000000000006</c:v>
                </c:pt>
                <c:pt idx="84">
                  <c:v>96.546000000000006</c:v>
                </c:pt>
                <c:pt idx="85">
                  <c:v>96.531000000000006</c:v>
                </c:pt>
                <c:pt idx="86">
                  <c:v>95.272999999999996</c:v>
                </c:pt>
                <c:pt idx="87">
                  <c:v>94.263999999999996</c:v>
                </c:pt>
                <c:pt idx="88">
                  <c:v>94.027000000000001</c:v>
                </c:pt>
                <c:pt idx="89">
                  <c:v>92.281999999999996</c:v>
                </c:pt>
                <c:pt idx="90">
                  <c:v>92.992999999999995</c:v>
                </c:pt>
                <c:pt idx="91">
                  <c:v>93.058000000000007</c:v>
                </c:pt>
                <c:pt idx="92">
                  <c:v>93.631</c:v>
                </c:pt>
                <c:pt idx="93">
                  <c:v>93.254000000000005</c:v>
                </c:pt>
                <c:pt idx="94">
                  <c:v>93.070999999999998</c:v>
                </c:pt>
                <c:pt idx="95">
                  <c:v>93.38</c:v>
                </c:pt>
                <c:pt idx="96">
                  <c:v>92.965000000000003</c:v>
                </c:pt>
                <c:pt idx="97">
                  <c:v>94.376999999999995</c:v>
                </c:pt>
                <c:pt idx="98">
                  <c:v>93.593000000000004</c:v>
                </c:pt>
                <c:pt idx="99">
                  <c:v>95.05</c:v>
                </c:pt>
                <c:pt idx="100">
                  <c:v>94.768000000000001</c:v>
                </c:pt>
                <c:pt idx="101">
                  <c:v>88.972999999999999</c:v>
                </c:pt>
                <c:pt idx="102">
                  <c:v>86.66</c:v>
                </c:pt>
                <c:pt idx="103">
                  <c:v>85.709000000000003</c:v>
                </c:pt>
                <c:pt idx="104">
                  <c:v>85.488</c:v>
                </c:pt>
                <c:pt idx="105">
                  <c:v>85.084000000000003</c:v>
                </c:pt>
                <c:pt idx="106">
                  <c:v>84.644999999999996</c:v>
                </c:pt>
                <c:pt idx="107">
                  <c:v>83.867999999999995</c:v>
                </c:pt>
                <c:pt idx="108">
                  <c:v>83.361000000000004</c:v>
                </c:pt>
                <c:pt idx="109">
                  <c:v>83.176000000000002</c:v>
                </c:pt>
                <c:pt idx="110">
                  <c:v>82.739000000000004</c:v>
                </c:pt>
                <c:pt idx="111">
                  <c:v>83.41</c:v>
                </c:pt>
                <c:pt idx="112">
                  <c:v>84.463999999999999</c:v>
                </c:pt>
                <c:pt idx="113">
                  <c:v>84.087000000000003</c:v>
                </c:pt>
                <c:pt idx="114">
                  <c:v>83.953000000000003</c:v>
                </c:pt>
                <c:pt idx="115">
                  <c:v>83.781000000000006</c:v>
                </c:pt>
                <c:pt idx="116">
                  <c:v>83.316999999999993</c:v>
                </c:pt>
                <c:pt idx="117">
                  <c:v>83.254999999999995</c:v>
                </c:pt>
                <c:pt idx="118">
                  <c:v>84.319000000000003</c:v>
                </c:pt>
                <c:pt idx="119">
                  <c:v>85.117000000000004</c:v>
                </c:pt>
                <c:pt idx="120">
                  <c:v>84.960999999999999</c:v>
                </c:pt>
                <c:pt idx="121">
                  <c:v>86.040999999999997</c:v>
                </c:pt>
                <c:pt idx="122">
                  <c:v>86.679000000000002</c:v>
                </c:pt>
                <c:pt idx="123">
                  <c:v>87.150999999999996</c:v>
                </c:pt>
                <c:pt idx="124">
                  <c:v>87.74</c:v>
                </c:pt>
                <c:pt idx="125">
                  <c:v>87.265000000000001</c:v>
                </c:pt>
                <c:pt idx="126">
                  <c:v>88.290999999999997</c:v>
                </c:pt>
                <c:pt idx="127">
                  <c:v>89.019000000000005</c:v>
                </c:pt>
                <c:pt idx="128">
                  <c:v>88.528999999999996</c:v>
                </c:pt>
                <c:pt idx="129">
                  <c:v>86.364000000000004</c:v>
                </c:pt>
                <c:pt idx="130">
                  <c:v>85.563000000000002</c:v>
                </c:pt>
                <c:pt idx="131">
                  <c:v>84.268000000000001</c:v>
                </c:pt>
                <c:pt idx="132">
                  <c:v>84.263000000000005</c:v>
                </c:pt>
                <c:pt idx="133">
                  <c:v>84.474000000000004</c:v>
                </c:pt>
                <c:pt idx="134">
                  <c:v>83.311999999999998</c:v>
                </c:pt>
                <c:pt idx="135">
                  <c:v>83.683000000000007</c:v>
                </c:pt>
                <c:pt idx="136">
                  <c:v>82.486999999999995</c:v>
                </c:pt>
                <c:pt idx="137">
                  <c:v>83.292000000000002</c:v>
                </c:pt>
                <c:pt idx="138">
                  <c:v>83.302000000000007</c:v>
                </c:pt>
                <c:pt idx="139">
                  <c:v>83.781000000000006</c:v>
                </c:pt>
                <c:pt idx="140">
                  <c:v>83.552000000000007</c:v>
                </c:pt>
                <c:pt idx="141">
                  <c:v>85.16</c:v>
                </c:pt>
                <c:pt idx="142">
                  <c:v>85.302999999999997</c:v>
                </c:pt>
                <c:pt idx="143">
                  <c:v>86.328999999999994</c:v>
                </c:pt>
                <c:pt idx="144">
                  <c:v>85.385000000000005</c:v>
                </c:pt>
                <c:pt idx="145">
                  <c:v>84.998000000000005</c:v>
                </c:pt>
                <c:pt idx="146">
                  <c:v>84.876000000000005</c:v>
                </c:pt>
                <c:pt idx="147">
                  <c:v>85.537000000000006</c:v>
                </c:pt>
                <c:pt idx="148">
                  <c:v>85.929000000000002</c:v>
                </c:pt>
                <c:pt idx="149">
                  <c:v>87.575000000000003</c:v>
                </c:pt>
                <c:pt idx="150">
                  <c:v>86.659000000000006</c:v>
                </c:pt>
                <c:pt idx="151">
                  <c:v>86.658000000000001</c:v>
                </c:pt>
                <c:pt idx="152">
                  <c:v>85.643000000000001</c:v>
                </c:pt>
                <c:pt idx="153">
                  <c:v>85.180999999999997</c:v>
                </c:pt>
                <c:pt idx="154">
                  <c:v>85.957999999999998</c:v>
                </c:pt>
                <c:pt idx="155">
                  <c:v>86.206000000000003</c:v>
                </c:pt>
                <c:pt idx="156">
                  <c:v>86.317999999999998</c:v>
                </c:pt>
                <c:pt idx="157">
                  <c:v>86.268000000000001</c:v>
                </c:pt>
                <c:pt idx="158">
                  <c:v>85.721000000000004</c:v>
                </c:pt>
                <c:pt idx="159">
                  <c:v>84.74</c:v>
                </c:pt>
                <c:pt idx="160">
                  <c:v>84.171999999999997</c:v>
                </c:pt>
                <c:pt idx="161">
                  <c:v>84.090999999999994</c:v>
                </c:pt>
                <c:pt idx="162">
                  <c:v>83.316000000000003</c:v>
                </c:pt>
                <c:pt idx="163">
                  <c:v>83.27</c:v>
                </c:pt>
                <c:pt idx="164">
                  <c:v>83.094999999999999</c:v>
                </c:pt>
                <c:pt idx="165">
                  <c:v>82.881</c:v>
                </c:pt>
                <c:pt idx="166">
                  <c:v>82.957999999999998</c:v>
                </c:pt>
                <c:pt idx="167">
                  <c:v>82.155000000000001</c:v>
                </c:pt>
                <c:pt idx="168">
                  <c:v>81.649000000000001</c:v>
                </c:pt>
                <c:pt idx="169">
                  <c:v>81.59</c:v>
                </c:pt>
                <c:pt idx="170">
                  <c:v>80.046000000000006</c:v>
                </c:pt>
                <c:pt idx="171">
                  <c:v>79.921999999999997</c:v>
                </c:pt>
                <c:pt idx="172">
                  <c:v>79.468000000000004</c:v>
                </c:pt>
                <c:pt idx="173">
                  <c:v>78.346000000000004</c:v>
                </c:pt>
                <c:pt idx="174">
                  <c:v>77.376999999999995</c:v>
                </c:pt>
                <c:pt idx="175">
                  <c:v>76.510999999999996</c:v>
                </c:pt>
                <c:pt idx="176">
                  <c:v>75.994</c:v>
                </c:pt>
                <c:pt idx="177">
                  <c:v>77.09</c:v>
                </c:pt>
                <c:pt idx="178">
                  <c:v>77.239999999999995</c:v>
                </c:pt>
                <c:pt idx="179">
                  <c:v>76.680999999999997</c:v>
                </c:pt>
                <c:pt idx="180">
                  <c:v>76.917000000000002</c:v>
                </c:pt>
                <c:pt idx="181">
                  <c:v>76.906000000000006</c:v>
                </c:pt>
                <c:pt idx="182">
                  <c:v>76.555000000000007</c:v>
                </c:pt>
                <c:pt idx="183">
                  <c:v>76.489000000000004</c:v>
                </c:pt>
                <c:pt idx="184">
                  <c:v>76.331000000000003</c:v>
                </c:pt>
                <c:pt idx="185">
                  <c:v>76.150000000000006</c:v>
                </c:pt>
                <c:pt idx="186">
                  <c:v>75.671999999999997</c:v>
                </c:pt>
                <c:pt idx="187">
                  <c:v>76.991</c:v>
                </c:pt>
                <c:pt idx="188">
                  <c:v>76.28</c:v>
                </c:pt>
                <c:pt idx="189">
                  <c:v>76.674000000000007</c:v>
                </c:pt>
                <c:pt idx="190">
                  <c:v>77.528999999999996</c:v>
                </c:pt>
                <c:pt idx="191">
                  <c:v>77.518000000000001</c:v>
                </c:pt>
                <c:pt idx="192">
                  <c:v>78.147000000000006</c:v>
                </c:pt>
                <c:pt idx="193">
                  <c:v>79.245999999999995</c:v>
                </c:pt>
                <c:pt idx="194">
                  <c:v>80.69</c:v>
                </c:pt>
                <c:pt idx="195">
                  <c:v>78.900999999999996</c:v>
                </c:pt>
                <c:pt idx="196">
                  <c:v>79.063999999999993</c:v>
                </c:pt>
                <c:pt idx="197">
                  <c:v>79.234999999999999</c:v>
                </c:pt>
                <c:pt idx="198">
                  <c:v>82.474000000000004</c:v>
                </c:pt>
                <c:pt idx="199">
                  <c:v>82.786000000000001</c:v>
                </c:pt>
                <c:pt idx="200">
                  <c:v>82.438000000000002</c:v>
                </c:pt>
                <c:pt idx="201">
                  <c:v>80.033000000000001</c:v>
                </c:pt>
                <c:pt idx="202">
                  <c:v>80.561000000000007</c:v>
                </c:pt>
                <c:pt idx="203">
                  <c:v>80.582999999999998</c:v>
                </c:pt>
                <c:pt idx="204">
                  <c:v>79.903000000000006</c:v>
                </c:pt>
                <c:pt idx="205">
                  <c:v>80.021000000000001</c:v>
                </c:pt>
                <c:pt idx="206">
                  <c:v>79.2</c:v>
                </c:pt>
                <c:pt idx="207">
                  <c:v>80.075000000000003</c:v>
                </c:pt>
                <c:pt idx="208">
                  <c:v>81.034000000000006</c:v>
                </c:pt>
                <c:pt idx="209">
                  <c:v>80.435000000000002</c:v>
                </c:pt>
                <c:pt idx="210">
                  <c:v>81.316000000000003</c:v>
                </c:pt>
                <c:pt idx="211">
                  <c:v>80.177999999999997</c:v>
                </c:pt>
                <c:pt idx="212">
                  <c:v>80.543999999999997</c:v>
                </c:pt>
                <c:pt idx="213">
                  <c:v>81.37</c:v>
                </c:pt>
                <c:pt idx="214">
                  <c:v>81.262</c:v>
                </c:pt>
                <c:pt idx="215">
                  <c:v>80.978999999999999</c:v>
                </c:pt>
                <c:pt idx="216">
                  <c:v>79.846000000000004</c:v>
                </c:pt>
                <c:pt idx="217">
                  <c:v>79.694999999999993</c:v>
                </c:pt>
                <c:pt idx="218">
                  <c:v>78.564999999999998</c:v>
                </c:pt>
                <c:pt idx="219">
                  <c:v>77.343000000000004</c:v>
                </c:pt>
                <c:pt idx="220">
                  <c:v>76.811000000000007</c:v>
                </c:pt>
                <c:pt idx="221">
                  <c:v>78.072000000000003</c:v>
                </c:pt>
                <c:pt idx="222">
                  <c:v>76.686999999999998</c:v>
                </c:pt>
                <c:pt idx="223">
                  <c:v>77.588999999999999</c:v>
                </c:pt>
                <c:pt idx="224">
                  <c:v>76.777000000000001</c:v>
                </c:pt>
                <c:pt idx="225">
                  <c:v>75.991</c:v>
                </c:pt>
                <c:pt idx="226">
                  <c:v>75.62</c:v>
                </c:pt>
                <c:pt idx="227">
                  <c:v>74.896000000000001</c:v>
                </c:pt>
                <c:pt idx="228">
                  <c:v>75.096000000000004</c:v>
                </c:pt>
                <c:pt idx="229">
                  <c:v>74.337999999999994</c:v>
                </c:pt>
                <c:pt idx="230">
                  <c:v>73.98</c:v>
                </c:pt>
                <c:pt idx="231">
                  <c:v>74.025000000000006</c:v>
                </c:pt>
                <c:pt idx="232">
                  <c:v>75.594999999999999</c:v>
                </c:pt>
                <c:pt idx="233">
                  <c:v>74.581000000000003</c:v>
                </c:pt>
                <c:pt idx="234">
                  <c:v>74.396000000000001</c:v>
                </c:pt>
                <c:pt idx="235">
                  <c:v>73.700999999999993</c:v>
                </c:pt>
                <c:pt idx="236">
                  <c:v>73.295000000000002</c:v>
                </c:pt>
                <c:pt idx="237">
                  <c:v>73.138000000000005</c:v>
                </c:pt>
                <c:pt idx="238">
                  <c:v>73.236000000000004</c:v>
                </c:pt>
                <c:pt idx="239">
                  <c:v>72.960999999999999</c:v>
                </c:pt>
                <c:pt idx="240">
                  <c:v>72.209000000000003</c:v>
                </c:pt>
                <c:pt idx="241">
                  <c:v>72.594999999999999</c:v>
                </c:pt>
                <c:pt idx="242">
                  <c:v>73.754999999999995</c:v>
                </c:pt>
                <c:pt idx="243">
                  <c:v>72.950999999999993</c:v>
                </c:pt>
                <c:pt idx="244">
                  <c:v>73.887</c:v>
                </c:pt>
                <c:pt idx="245">
                  <c:v>73.835999999999999</c:v>
                </c:pt>
                <c:pt idx="246">
                  <c:v>74.631</c:v>
                </c:pt>
                <c:pt idx="247">
                  <c:v>74.168000000000006</c:v>
                </c:pt>
                <c:pt idx="248">
                  <c:v>75.239000000000004</c:v>
                </c:pt>
                <c:pt idx="249">
                  <c:v>76.034999999999997</c:v>
                </c:pt>
                <c:pt idx="250">
                  <c:v>75.138999999999996</c:v>
                </c:pt>
                <c:pt idx="251">
                  <c:v>74.832999999999998</c:v>
                </c:pt>
                <c:pt idx="252">
                  <c:v>75.694000000000003</c:v>
                </c:pt>
                <c:pt idx="253">
                  <c:v>76.132999999999996</c:v>
                </c:pt>
                <c:pt idx="254">
                  <c:v>74.415999999999997</c:v>
                </c:pt>
                <c:pt idx="255">
                  <c:v>73.700999999999993</c:v>
                </c:pt>
                <c:pt idx="256">
                  <c:v>73.483000000000004</c:v>
                </c:pt>
                <c:pt idx="257">
                  <c:v>74.412999999999997</c:v>
                </c:pt>
                <c:pt idx="258">
                  <c:v>74.287999999999997</c:v>
                </c:pt>
                <c:pt idx="259">
                  <c:v>73.671999999999997</c:v>
                </c:pt>
                <c:pt idx="260">
                  <c:v>72.816999999999993</c:v>
                </c:pt>
                <c:pt idx="261">
                  <c:v>72.605999999999995</c:v>
                </c:pt>
                <c:pt idx="262">
                  <c:v>71.165000000000006</c:v>
                </c:pt>
                <c:pt idx="263">
                  <c:v>71.233000000000004</c:v>
                </c:pt>
                <c:pt idx="264">
                  <c:v>71.972999999999999</c:v>
                </c:pt>
                <c:pt idx="265">
                  <c:v>72.563999999999993</c:v>
                </c:pt>
                <c:pt idx="266">
                  <c:v>71.665999999999997</c:v>
                </c:pt>
                <c:pt idx="267">
                  <c:v>72.241</c:v>
                </c:pt>
                <c:pt idx="268">
                  <c:v>72.537000000000006</c:v>
                </c:pt>
                <c:pt idx="269">
                  <c:v>72.918999999999997</c:v>
                </c:pt>
                <c:pt idx="270">
                  <c:v>72.320999999999998</c:v>
                </c:pt>
                <c:pt idx="271">
                  <c:v>72.293000000000006</c:v>
                </c:pt>
                <c:pt idx="272">
                  <c:v>71.668000000000006</c:v>
                </c:pt>
                <c:pt idx="273">
                  <c:v>72.116</c:v>
                </c:pt>
                <c:pt idx="274">
                  <c:v>71.62</c:v>
                </c:pt>
                <c:pt idx="275">
                  <c:v>71.268000000000001</c:v>
                </c:pt>
                <c:pt idx="276">
                  <c:v>70.974000000000004</c:v>
                </c:pt>
                <c:pt idx="277">
                  <c:v>71.691000000000003</c:v>
                </c:pt>
                <c:pt idx="278">
                  <c:v>72.096999999999994</c:v>
                </c:pt>
                <c:pt idx="279">
                  <c:v>71.733999999999995</c:v>
                </c:pt>
                <c:pt idx="280">
                  <c:v>71.876999999999995</c:v>
                </c:pt>
                <c:pt idx="281">
                  <c:v>71.977999999999994</c:v>
                </c:pt>
                <c:pt idx="282">
                  <c:v>71.813999999999993</c:v>
                </c:pt>
                <c:pt idx="283">
                  <c:v>71.47</c:v>
                </c:pt>
                <c:pt idx="284">
                  <c:v>70.88</c:v>
                </c:pt>
                <c:pt idx="285">
                  <c:v>70.903999999999996</c:v>
                </c:pt>
                <c:pt idx="286">
                  <c:v>72.036000000000001</c:v>
                </c:pt>
                <c:pt idx="287">
                  <c:v>72.075999999999993</c:v>
                </c:pt>
                <c:pt idx="288">
                  <c:v>71.906999999999996</c:v>
                </c:pt>
                <c:pt idx="289">
                  <c:v>71.021000000000001</c:v>
                </c:pt>
                <c:pt idx="290">
                  <c:v>71.501000000000005</c:v>
                </c:pt>
                <c:pt idx="291">
                  <c:v>71.018000000000001</c:v>
                </c:pt>
                <c:pt idx="292">
                  <c:v>70.38</c:v>
                </c:pt>
                <c:pt idx="293">
                  <c:v>69.957999999999998</c:v>
                </c:pt>
                <c:pt idx="294">
                  <c:v>70.629000000000005</c:v>
                </c:pt>
                <c:pt idx="295">
                  <c:v>70.018000000000001</c:v>
                </c:pt>
                <c:pt idx="296">
                  <c:v>69.768000000000001</c:v>
                </c:pt>
                <c:pt idx="297">
                  <c:v>70.337000000000003</c:v>
                </c:pt>
                <c:pt idx="298">
                  <c:v>70.313000000000002</c:v>
                </c:pt>
                <c:pt idx="299">
                  <c:v>70.846000000000004</c:v>
                </c:pt>
                <c:pt idx="300">
                  <c:v>71.078999999999994</c:v>
                </c:pt>
                <c:pt idx="301">
                  <c:v>71.075999999999993</c:v>
                </c:pt>
                <c:pt idx="302">
                  <c:v>70.989000000000004</c:v>
                </c:pt>
                <c:pt idx="303">
                  <c:v>70.373000000000005</c:v>
                </c:pt>
                <c:pt idx="304">
                  <c:v>70.247</c:v>
                </c:pt>
                <c:pt idx="305">
                  <c:v>72.225999999999999</c:v>
                </c:pt>
                <c:pt idx="306">
                  <c:v>72.269000000000005</c:v>
                </c:pt>
                <c:pt idx="307">
                  <c:v>72</c:v>
                </c:pt>
                <c:pt idx="308">
                  <c:v>72.341999999999999</c:v>
                </c:pt>
                <c:pt idx="309">
                  <c:v>71.343000000000004</c:v>
                </c:pt>
                <c:pt idx="310">
                  <c:v>72.084999999999994</c:v>
                </c:pt>
                <c:pt idx="311">
                  <c:v>73.376999999999995</c:v>
                </c:pt>
                <c:pt idx="312">
                  <c:v>73.578000000000003</c:v>
                </c:pt>
                <c:pt idx="313">
                  <c:v>73.763999999999996</c:v>
                </c:pt>
                <c:pt idx="314">
                  <c:v>73.433000000000007</c:v>
                </c:pt>
                <c:pt idx="315">
                  <c:v>73.795000000000002</c:v>
                </c:pt>
                <c:pt idx="316">
                  <c:v>73.816000000000003</c:v>
                </c:pt>
                <c:pt idx="317">
                  <c:v>75.447999999999993</c:v>
                </c:pt>
                <c:pt idx="318">
                  <c:v>75.206999999999994</c:v>
                </c:pt>
                <c:pt idx="319">
                  <c:v>75.456999999999994</c:v>
                </c:pt>
                <c:pt idx="320">
                  <c:v>75.566000000000003</c:v>
                </c:pt>
                <c:pt idx="321">
                  <c:v>74.317999999999998</c:v>
                </c:pt>
                <c:pt idx="322">
                  <c:v>73.534000000000006</c:v>
                </c:pt>
                <c:pt idx="323">
                  <c:v>73.540000000000006</c:v>
                </c:pt>
                <c:pt idx="324">
                  <c:v>72.677999999999997</c:v>
                </c:pt>
                <c:pt idx="325">
                  <c:v>73.119</c:v>
                </c:pt>
                <c:pt idx="326">
                  <c:v>74.066000000000003</c:v>
                </c:pt>
                <c:pt idx="327">
                  <c:v>74.447999999999993</c:v>
                </c:pt>
                <c:pt idx="328">
                  <c:v>74.253</c:v>
                </c:pt>
                <c:pt idx="329">
                  <c:v>73.626000000000005</c:v>
                </c:pt>
                <c:pt idx="330">
                  <c:v>73.048000000000002</c:v>
                </c:pt>
                <c:pt idx="331">
                  <c:v>73.260999999999996</c:v>
                </c:pt>
                <c:pt idx="332">
                  <c:v>73.662000000000006</c:v>
                </c:pt>
                <c:pt idx="333">
                  <c:v>72.361000000000004</c:v>
                </c:pt>
                <c:pt idx="334">
                  <c:v>72.745000000000005</c:v>
                </c:pt>
                <c:pt idx="335">
                  <c:v>72.98</c:v>
                </c:pt>
                <c:pt idx="336">
                  <c:v>72.677000000000007</c:v>
                </c:pt>
                <c:pt idx="337">
                  <c:v>72.998999999999995</c:v>
                </c:pt>
                <c:pt idx="338">
                  <c:v>73.058000000000007</c:v>
                </c:pt>
                <c:pt idx="339">
                  <c:v>73.012</c:v>
                </c:pt>
                <c:pt idx="340">
                  <c:v>73.966999999999999</c:v>
                </c:pt>
                <c:pt idx="341">
                  <c:v>73.727999999999994</c:v>
                </c:pt>
                <c:pt idx="342">
                  <c:v>72.686000000000007</c:v>
                </c:pt>
                <c:pt idx="343">
                  <c:v>72.231999999999999</c:v>
                </c:pt>
                <c:pt idx="344">
                  <c:v>72.715000000000003</c:v>
                </c:pt>
                <c:pt idx="345">
                  <c:v>73.171000000000006</c:v>
                </c:pt>
                <c:pt idx="346">
                  <c:v>73.787999999999997</c:v>
                </c:pt>
                <c:pt idx="347">
                  <c:v>73.802000000000007</c:v>
                </c:pt>
                <c:pt idx="348">
                  <c:v>74.477000000000004</c:v>
                </c:pt>
                <c:pt idx="349">
                  <c:v>75.308000000000007</c:v>
                </c:pt>
                <c:pt idx="350">
                  <c:v>76.396000000000001</c:v>
                </c:pt>
                <c:pt idx="351">
                  <c:v>76.073999999999998</c:v>
                </c:pt>
                <c:pt idx="352">
                  <c:v>75.603999999999999</c:v>
                </c:pt>
                <c:pt idx="353">
                  <c:v>74.816999999999993</c:v>
                </c:pt>
                <c:pt idx="354">
                  <c:v>76.17</c:v>
                </c:pt>
                <c:pt idx="355">
                  <c:v>76.584999999999994</c:v>
                </c:pt>
                <c:pt idx="356">
                  <c:v>77.278999999999996</c:v>
                </c:pt>
                <c:pt idx="357">
                  <c:v>76.762</c:v>
                </c:pt>
                <c:pt idx="358">
                  <c:v>76.631</c:v>
                </c:pt>
                <c:pt idx="359">
                  <c:v>77.591999999999999</c:v>
                </c:pt>
                <c:pt idx="360">
                  <c:v>78.015000000000001</c:v>
                </c:pt>
                <c:pt idx="361">
                  <c:v>77.816000000000003</c:v>
                </c:pt>
                <c:pt idx="362">
                  <c:v>77.593000000000004</c:v>
                </c:pt>
                <c:pt idx="363">
                  <c:v>78.082999999999998</c:v>
                </c:pt>
                <c:pt idx="364">
                  <c:v>77.254999999999995</c:v>
                </c:pt>
                <c:pt idx="365">
                  <c:v>77.334000000000003</c:v>
                </c:pt>
                <c:pt idx="366">
                  <c:v>77.319999999999993</c:v>
                </c:pt>
                <c:pt idx="367">
                  <c:v>77.462000000000003</c:v>
                </c:pt>
                <c:pt idx="368">
                  <c:v>77.147000000000006</c:v>
                </c:pt>
                <c:pt idx="369">
                  <c:v>76.790999999999997</c:v>
                </c:pt>
                <c:pt idx="370">
                  <c:v>76.453000000000003</c:v>
                </c:pt>
                <c:pt idx="371">
                  <c:v>77.096000000000004</c:v>
                </c:pt>
                <c:pt idx="372">
                  <c:v>78.194999999999993</c:v>
                </c:pt>
                <c:pt idx="373">
                  <c:v>77.983000000000004</c:v>
                </c:pt>
                <c:pt idx="374">
                  <c:v>77.948999999999998</c:v>
                </c:pt>
                <c:pt idx="375">
                  <c:v>77.78</c:v>
                </c:pt>
                <c:pt idx="376">
                  <c:v>78.236000000000004</c:v>
                </c:pt>
                <c:pt idx="377">
                  <c:v>78.989000000000004</c:v>
                </c:pt>
                <c:pt idx="378">
                  <c:v>79.691000000000003</c:v>
                </c:pt>
                <c:pt idx="379">
                  <c:v>80.091999999999999</c:v>
                </c:pt>
                <c:pt idx="380">
                  <c:v>79.296999999999997</c:v>
                </c:pt>
                <c:pt idx="381">
                  <c:v>78.11</c:v>
                </c:pt>
                <c:pt idx="382">
                  <c:v>78.254999999999995</c:v>
                </c:pt>
                <c:pt idx="383">
                  <c:v>77.763000000000005</c:v>
                </c:pt>
                <c:pt idx="384">
                  <c:v>78.161000000000001</c:v>
                </c:pt>
                <c:pt idx="385">
                  <c:v>78.012</c:v>
                </c:pt>
                <c:pt idx="386">
                  <c:v>77.876999999999995</c:v>
                </c:pt>
                <c:pt idx="387">
                  <c:v>77.697999999999993</c:v>
                </c:pt>
                <c:pt idx="388">
                  <c:v>76.847999999999999</c:v>
                </c:pt>
                <c:pt idx="389">
                  <c:v>76.572000000000003</c:v>
                </c:pt>
                <c:pt idx="390">
                  <c:v>76.209999999999994</c:v>
                </c:pt>
                <c:pt idx="391">
                  <c:v>75.89</c:v>
                </c:pt>
                <c:pt idx="392">
                  <c:v>76.316000000000003</c:v>
                </c:pt>
                <c:pt idx="393">
                  <c:v>75.757999999999996</c:v>
                </c:pt>
                <c:pt idx="394">
                  <c:v>75.596999999999994</c:v>
                </c:pt>
                <c:pt idx="395">
                  <c:v>75.712000000000003</c:v>
                </c:pt>
                <c:pt idx="396">
                  <c:v>75.507000000000005</c:v>
                </c:pt>
                <c:pt idx="397">
                  <c:v>75.584999999999994</c:v>
                </c:pt>
                <c:pt idx="398">
                  <c:v>75.986000000000004</c:v>
                </c:pt>
                <c:pt idx="399">
                  <c:v>75.644000000000005</c:v>
                </c:pt>
                <c:pt idx="400">
                  <c:v>75.040000000000006</c:v>
                </c:pt>
                <c:pt idx="401">
                  <c:v>74.414000000000001</c:v>
                </c:pt>
                <c:pt idx="402">
                  <c:v>74.968999999999994</c:v>
                </c:pt>
                <c:pt idx="403">
                  <c:v>74.835999999999999</c:v>
                </c:pt>
                <c:pt idx="404">
                  <c:v>74.531999999999996</c:v>
                </c:pt>
                <c:pt idx="405">
                  <c:v>75.712999999999994</c:v>
                </c:pt>
                <c:pt idx="406">
                  <c:v>75.319999999999993</c:v>
                </c:pt>
                <c:pt idx="407">
                  <c:v>76.597999999999999</c:v>
                </c:pt>
                <c:pt idx="408">
                  <c:v>76.572000000000003</c:v>
                </c:pt>
                <c:pt idx="409">
                  <c:v>77.040999999999997</c:v>
                </c:pt>
                <c:pt idx="410">
                  <c:v>78.33</c:v>
                </c:pt>
                <c:pt idx="411">
                  <c:v>78.397000000000006</c:v>
                </c:pt>
                <c:pt idx="412">
                  <c:v>78.5</c:v>
                </c:pt>
                <c:pt idx="413">
                  <c:v>78.619</c:v>
                </c:pt>
                <c:pt idx="414">
                  <c:v>78.724000000000004</c:v>
                </c:pt>
                <c:pt idx="415">
                  <c:v>77.563999999999993</c:v>
                </c:pt>
                <c:pt idx="416">
                  <c:v>77.468999999999994</c:v>
                </c:pt>
                <c:pt idx="417">
                  <c:v>77.870999999999995</c:v>
                </c:pt>
                <c:pt idx="418">
                  <c:v>77.906000000000006</c:v>
                </c:pt>
                <c:pt idx="419">
                  <c:v>77.855999999999995</c:v>
                </c:pt>
                <c:pt idx="420">
                  <c:v>77.105999999999995</c:v>
                </c:pt>
                <c:pt idx="421">
                  <c:v>76.846000000000004</c:v>
                </c:pt>
                <c:pt idx="422">
                  <c:v>76.7</c:v>
                </c:pt>
                <c:pt idx="423">
                  <c:v>76.409000000000006</c:v>
                </c:pt>
                <c:pt idx="424">
                  <c:v>75.728999999999999</c:v>
                </c:pt>
                <c:pt idx="425">
                  <c:v>75.989000000000004</c:v>
                </c:pt>
                <c:pt idx="426">
                  <c:v>76.590999999999994</c:v>
                </c:pt>
                <c:pt idx="427">
                  <c:v>76.524000000000001</c:v>
                </c:pt>
                <c:pt idx="428">
                  <c:v>76.441999999999993</c:v>
                </c:pt>
                <c:pt idx="429">
                  <c:v>76.561000000000007</c:v>
                </c:pt>
                <c:pt idx="430">
                  <c:v>75.965999999999994</c:v>
                </c:pt>
                <c:pt idx="431">
                  <c:v>75.905000000000001</c:v>
                </c:pt>
                <c:pt idx="432">
                  <c:v>75.632000000000005</c:v>
                </c:pt>
                <c:pt idx="433">
                  <c:v>75.876999999999995</c:v>
                </c:pt>
                <c:pt idx="434">
                  <c:v>75.369</c:v>
                </c:pt>
                <c:pt idx="435">
                  <c:v>75.813999999999993</c:v>
                </c:pt>
                <c:pt idx="436">
                  <c:v>75.875</c:v>
                </c:pt>
                <c:pt idx="437">
                  <c:v>75.718000000000004</c:v>
                </c:pt>
                <c:pt idx="438">
                  <c:v>76.613</c:v>
                </c:pt>
                <c:pt idx="439">
                  <c:v>76.126000000000005</c:v>
                </c:pt>
                <c:pt idx="440">
                  <c:v>76.263999999999996</c:v>
                </c:pt>
                <c:pt idx="441">
                  <c:v>76.581999999999994</c:v>
                </c:pt>
                <c:pt idx="442">
                  <c:v>77.495999999999995</c:v>
                </c:pt>
                <c:pt idx="443">
                  <c:v>77.177000000000007</c:v>
                </c:pt>
                <c:pt idx="444">
                  <c:v>76.019000000000005</c:v>
                </c:pt>
                <c:pt idx="445">
                  <c:v>77.22</c:v>
                </c:pt>
                <c:pt idx="446">
                  <c:v>76.765000000000001</c:v>
                </c:pt>
                <c:pt idx="447">
                  <c:v>78.168999999999997</c:v>
                </c:pt>
                <c:pt idx="448">
                  <c:v>77.683999999999997</c:v>
                </c:pt>
                <c:pt idx="449">
                  <c:v>77.92</c:v>
                </c:pt>
                <c:pt idx="450">
                  <c:v>78.070999999999998</c:v>
                </c:pt>
                <c:pt idx="451">
                  <c:v>77.899000000000001</c:v>
                </c:pt>
                <c:pt idx="452">
                  <c:v>79.59</c:v>
                </c:pt>
                <c:pt idx="453">
                  <c:v>79.340999999999994</c:v>
                </c:pt>
                <c:pt idx="454">
                  <c:v>78.778000000000006</c:v>
                </c:pt>
                <c:pt idx="455">
                  <c:v>78.072999999999993</c:v>
                </c:pt>
                <c:pt idx="456">
                  <c:v>78.650000000000006</c:v>
                </c:pt>
                <c:pt idx="457">
                  <c:v>78.311999999999998</c:v>
                </c:pt>
                <c:pt idx="458">
                  <c:v>77.846999999999994</c:v>
                </c:pt>
                <c:pt idx="459">
                  <c:v>77.881</c:v>
                </c:pt>
                <c:pt idx="460">
                  <c:v>77.903999999999996</c:v>
                </c:pt>
                <c:pt idx="461">
                  <c:v>77.926000000000002</c:v>
                </c:pt>
                <c:pt idx="462">
                  <c:v>78.623999999999995</c:v>
                </c:pt>
                <c:pt idx="463">
                  <c:v>79.096999999999994</c:v>
                </c:pt>
                <c:pt idx="464">
                  <c:v>79.346999999999994</c:v>
                </c:pt>
                <c:pt idx="465">
                  <c:v>79.263000000000005</c:v>
                </c:pt>
                <c:pt idx="466">
                  <c:v>78.981999999999999</c:v>
                </c:pt>
                <c:pt idx="467">
                  <c:v>79.272000000000006</c:v>
                </c:pt>
                <c:pt idx="468">
                  <c:v>79.733999999999995</c:v>
                </c:pt>
                <c:pt idx="469">
                  <c:v>79.180999999999997</c:v>
                </c:pt>
                <c:pt idx="470">
                  <c:v>78.61</c:v>
                </c:pt>
                <c:pt idx="471">
                  <c:v>78.882000000000005</c:v>
                </c:pt>
                <c:pt idx="472">
                  <c:v>78.600999999999999</c:v>
                </c:pt>
                <c:pt idx="473">
                  <c:v>79.073999999999998</c:v>
                </c:pt>
                <c:pt idx="474">
                  <c:v>78.388999999999996</c:v>
                </c:pt>
                <c:pt idx="475">
                  <c:v>78.552000000000007</c:v>
                </c:pt>
                <c:pt idx="476">
                  <c:v>78.590999999999994</c:v>
                </c:pt>
                <c:pt idx="477">
                  <c:v>78.528000000000006</c:v>
                </c:pt>
                <c:pt idx="478">
                  <c:v>78.248999999999995</c:v>
                </c:pt>
                <c:pt idx="479">
                  <c:v>77.954999999999998</c:v>
                </c:pt>
                <c:pt idx="480">
                  <c:v>77.144000000000005</c:v>
                </c:pt>
                <c:pt idx="481">
                  <c:v>77.363</c:v>
                </c:pt>
                <c:pt idx="482">
                  <c:v>77.372</c:v>
                </c:pt>
                <c:pt idx="483">
                  <c:v>77.927000000000007</c:v>
                </c:pt>
                <c:pt idx="484">
                  <c:v>78.159000000000006</c:v>
                </c:pt>
                <c:pt idx="485">
                  <c:v>77.215999999999994</c:v>
                </c:pt>
                <c:pt idx="486">
                  <c:v>77.185000000000002</c:v>
                </c:pt>
                <c:pt idx="487">
                  <c:v>77.281000000000006</c:v>
                </c:pt>
                <c:pt idx="488">
                  <c:v>77.504000000000005</c:v>
                </c:pt>
                <c:pt idx="489">
                  <c:v>77.022000000000006</c:v>
                </c:pt>
                <c:pt idx="490">
                  <c:v>77.061000000000007</c:v>
                </c:pt>
                <c:pt idx="491">
                  <c:v>76.438000000000002</c:v>
                </c:pt>
                <c:pt idx="492">
                  <c:v>77.771000000000001</c:v>
                </c:pt>
                <c:pt idx="493">
                  <c:v>77.977999999999994</c:v>
                </c:pt>
                <c:pt idx="494">
                  <c:v>78.614000000000004</c:v>
                </c:pt>
                <c:pt idx="495">
                  <c:v>78.483999999999995</c:v>
                </c:pt>
                <c:pt idx="496">
                  <c:v>78.566999999999993</c:v>
                </c:pt>
                <c:pt idx="497">
                  <c:v>79.012</c:v>
                </c:pt>
                <c:pt idx="498">
                  <c:v>78.914000000000001</c:v>
                </c:pt>
                <c:pt idx="499">
                  <c:v>79.992999999999995</c:v>
                </c:pt>
                <c:pt idx="500">
                  <c:v>79.108000000000004</c:v>
                </c:pt>
                <c:pt idx="501">
                  <c:v>79.709000000000003</c:v>
                </c:pt>
                <c:pt idx="502">
                  <c:v>79.260999999999996</c:v>
                </c:pt>
                <c:pt idx="503">
                  <c:v>79.745999999999995</c:v>
                </c:pt>
                <c:pt idx="504">
                  <c:v>79.754999999999995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C-4F00-89D5-E3A0E9E44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499584"/>
        <c:axId val="132064"/>
      </c:lineChart>
      <c:catAx>
        <c:axId val="143549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64"/>
        <c:crosses val="autoZero"/>
        <c:auto val="1"/>
        <c:lblAlgn val="ctr"/>
        <c:lblOffset val="100"/>
        <c:noMultiLvlLbl val="0"/>
      </c:catAx>
      <c:valAx>
        <c:axId val="1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549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day vs 10 days</a:t>
            </a:r>
          </a:p>
          <a:p>
            <a:pPr>
              <a:defRPr/>
            </a:pPr>
            <a:r>
              <a:rPr lang="en-US" baseline="0"/>
              <a:t>VaR and 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'VaR_ES + Graphs'!$I$3</c:f>
              <c:strCache>
                <c:ptCount val="1"/>
                <c:pt idx="0">
                  <c:v>VAR 1day (rolling window)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+ Graphs'!$I$4:$I$255</c:f>
              <c:numCache>
                <c:formatCode>0.000%</c:formatCode>
                <c:ptCount val="252"/>
                <c:pt idx="0">
                  <c:v>-1.9516402799787138E-2</c:v>
                </c:pt>
                <c:pt idx="1">
                  <c:v>-1.9520520108828803E-2</c:v>
                </c:pt>
                <c:pt idx="2">
                  <c:v>-1.9561900792648194E-2</c:v>
                </c:pt>
                <c:pt idx="3">
                  <c:v>-1.9507444085841662E-2</c:v>
                </c:pt>
                <c:pt idx="4">
                  <c:v>-1.9492119712348183E-2</c:v>
                </c:pt>
                <c:pt idx="5">
                  <c:v>-1.9529084794242483E-2</c:v>
                </c:pt>
                <c:pt idx="6">
                  <c:v>-1.9313189871536258E-2</c:v>
                </c:pt>
                <c:pt idx="7">
                  <c:v>-1.9222511730955693E-2</c:v>
                </c:pt>
                <c:pt idx="8">
                  <c:v>-1.9245944914132836E-2</c:v>
                </c:pt>
                <c:pt idx="9">
                  <c:v>-1.924469557246895E-2</c:v>
                </c:pt>
                <c:pt idx="10">
                  <c:v>-1.9234449099817127E-2</c:v>
                </c:pt>
                <c:pt idx="11">
                  <c:v>-1.9269181862881058E-2</c:v>
                </c:pt>
                <c:pt idx="12">
                  <c:v>-1.9182850038970869E-2</c:v>
                </c:pt>
                <c:pt idx="13">
                  <c:v>-1.9152596272951111E-2</c:v>
                </c:pt>
                <c:pt idx="14">
                  <c:v>-1.916041430654248E-2</c:v>
                </c:pt>
                <c:pt idx="15">
                  <c:v>-1.9154455693085593E-2</c:v>
                </c:pt>
                <c:pt idx="16">
                  <c:v>-1.9163904278976535E-2</c:v>
                </c:pt>
                <c:pt idx="17">
                  <c:v>-1.9161656768538239E-2</c:v>
                </c:pt>
                <c:pt idx="18">
                  <c:v>-1.9151317865131943E-2</c:v>
                </c:pt>
                <c:pt idx="19">
                  <c:v>-1.9170441159592364E-2</c:v>
                </c:pt>
                <c:pt idx="20">
                  <c:v>-1.911781880383746E-2</c:v>
                </c:pt>
                <c:pt idx="21">
                  <c:v>-1.9096655467275611E-2</c:v>
                </c:pt>
                <c:pt idx="22">
                  <c:v>-1.9084579225359371E-2</c:v>
                </c:pt>
                <c:pt idx="23">
                  <c:v>-1.9118354881410921E-2</c:v>
                </c:pt>
                <c:pt idx="24">
                  <c:v>-1.9102253748464186E-2</c:v>
                </c:pt>
                <c:pt idx="25">
                  <c:v>-1.9107720797682005E-2</c:v>
                </c:pt>
                <c:pt idx="26">
                  <c:v>-1.9109009252973146E-2</c:v>
                </c:pt>
                <c:pt idx="27">
                  <c:v>-1.9108810013857683E-2</c:v>
                </c:pt>
                <c:pt idx="28">
                  <c:v>-1.9125264227955147E-2</c:v>
                </c:pt>
                <c:pt idx="29">
                  <c:v>-1.9120614335616959E-2</c:v>
                </c:pt>
                <c:pt idx="30">
                  <c:v>-1.9060724495890607E-2</c:v>
                </c:pt>
                <c:pt idx="31">
                  <c:v>-1.9071111289037306E-2</c:v>
                </c:pt>
                <c:pt idx="32">
                  <c:v>-1.9131865480283197E-2</c:v>
                </c:pt>
                <c:pt idx="33">
                  <c:v>-1.9129382127009043E-2</c:v>
                </c:pt>
                <c:pt idx="34">
                  <c:v>-1.9154385665365935E-2</c:v>
                </c:pt>
                <c:pt idx="35">
                  <c:v>-1.9126314485110107E-2</c:v>
                </c:pt>
                <c:pt idx="36">
                  <c:v>-1.9213294248644583E-2</c:v>
                </c:pt>
                <c:pt idx="37">
                  <c:v>-1.9266617022706826E-2</c:v>
                </c:pt>
                <c:pt idx="38">
                  <c:v>-1.9280863380889551E-2</c:v>
                </c:pt>
                <c:pt idx="39">
                  <c:v>-1.9193887095909582E-2</c:v>
                </c:pt>
                <c:pt idx="40">
                  <c:v>-1.9226886082764794E-2</c:v>
                </c:pt>
                <c:pt idx="41">
                  <c:v>-1.9239014606281944E-2</c:v>
                </c:pt>
                <c:pt idx="42">
                  <c:v>-1.8906565708173766E-2</c:v>
                </c:pt>
                <c:pt idx="43">
                  <c:v>-1.8901876502559287E-2</c:v>
                </c:pt>
                <c:pt idx="44">
                  <c:v>-1.890298622254067E-2</c:v>
                </c:pt>
                <c:pt idx="45">
                  <c:v>-1.8904590109606764E-2</c:v>
                </c:pt>
                <c:pt idx="46">
                  <c:v>-1.890455474890769E-2</c:v>
                </c:pt>
                <c:pt idx="47">
                  <c:v>-1.8971033653820336E-2</c:v>
                </c:pt>
                <c:pt idx="48">
                  <c:v>-1.8973353621140568E-2</c:v>
                </c:pt>
                <c:pt idx="49">
                  <c:v>-1.8948199362421175E-2</c:v>
                </c:pt>
                <c:pt idx="50">
                  <c:v>-1.8948782559137033E-2</c:v>
                </c:pt>
                <c:pt idx="51">
                  <c:v>-1.9009697249571279E-2</c:v>
                </c:pt>
                <c:pt idx="52">
                  <c:v>-1.9177241251799423E-2</c:v>
                </c:pt>
                <c:pt idx="53">
                  <c:v>-1.9164323190626244E-2</c:v>
                </c:pt>
                <c:pt idx="54">
                  <c:v>-1.987637025945331E-2</c:v>
                </c:pt>
                <c:pt idx="55">
                  <c:v>-1.9947964398873197E-2</c:v>
                </c:pt>
                <c:pt idx="56">
                  <c:v>-1.9936209871388347E-2</c:v>
                </c:pt>
                <c:pt idx="57">
                  <c:v>-2.025019800101099E-2</c:v>
                </c:pt>
                <c:pt idx="58">
                  <c:v>-2.0300543541495204E-2</c:v>
                </c:pt>
                <c:pt idx="59">
                  <c:v>-2.0258332645072607E-2</c:v>
                </c:pt>
                <c:pt idx="60">
                  <c:v>-2.0288785072834666E-2</c:v>
                </c:pt>
                <c:pt idx="61">
                  <c:v>-2.0318753093671899E-2</c:v>
                </c:pt>
                <c:pt idx="62">
                  <c:v>-2.0317374618474639E-2</c:v>
                </c:pt>
                <c:pt idx="63">
                  <c:v>-2.038183725206218E-2</c:v>
                </c:pt>
                <c:pt idx="64">
                  <c:v>-1.9060605189069799E-2</c:v>
                </c:pt>
                <c:pt idx="65">
                  <c:v>-1.9076772902400743E-2</c:v>
                </c:pt>
                <c:pt idx="66">
                  <c:v>-1.9083752509198047E-2</c:v>
                </c:pt>
                <c:pt idx="67">
                  <c:v>-1.911993507210924E-2</c:v>
                </c:pt>
                <c:pt idx="68">
                  <c:v>-1.9217418005772046E-2</c:v>
                </c:pt>
                <c:pt idx="69">
                  <c:v>-1.9196621468251015E-2</c:v>
                </c:pt>
                <c:pt idx="70">
                  <c:v>-1.9165829642622829E-2</c:v>
                </c:pt>
                <c:pt idx="71">
                  <c:v>-2.0003266883304009E-2</c:v>
                </c:pt>
                <c:pt idx="72">
                  <c:v>-2.0032806586580958E-2</c:v>
                </c:pt>
                <c:pt idx="73">
                  <c:v>-2.0006548139389371E-2</c:v>
                </c:pt>
                <c:pt idx="74">
                  <c:v>-1.9971390208907466E-2</c:v>
                </c:pt>
                <c:pt idx="75">
                  <c:v>-1.9959197754837534E-2</c:v>
                </c:pt>
                <c:pt idx="76">
                  <c:v>-2.0027627378771857E-2</c:v>
                </c:pt>
                <c:pt idx="77">
                  <c:v>-2.0020711514199235E-2</c:v>
                </c:pt>
                <c:pt idx="78">
                  <c:v>-2.0021539495226767E-2</c:v>
                </c:pt>
                <c:pt idx="79">
                  <c:v>-2.0001410182210314E-2</c:v>
                </c:pt>
                <c:pt idx="80">
                  <c:v>-1.9894377434952461E-2</c:v>
                </c:pt>
                <c:pt idx="81">
                  <c:v>-1.9860203370149002E-2</c:v>
                </c:pt>
                <c:pt idx="82">
                  <c:v>-1.9865515072395829E-2</c:v>
                </c:pt>
                <c:pt idx="83">
                  <c:v>-1.9930911230898633E-2</c:v>
                </c:pt>
                <c:pt idx="84">
                  <c:v>-1.9968590538985573E-2</c:v>
                </c:pt>
                <c:pt idx="85">
                  <c:v>-2.0003905535114497E-2</c:v>
                </c:pt>
                <c:pt idx="86">
                  <c:v>-2.0108976965268317E-2</c:v>
                </c:pt>
                <c:pt idx="87">
                  <c:v>-2.0118858136322575E-2</c:v>
                </c:pt>
                <c:pt idx="88">
                  <c:v>-2.0000523471967766E-2</c:v>
                </c:pt>
                <c:pt idx="89">
                  <c:v>-2.0042830327250578E-2</c:v>
                </c:pt>
                <c:pt idx="90">
                  <c:v>-2.0018328620080256E-2</c:v>
                </c:pt>
                <c:pt idx="91">
                  <c:v>-2.00126928381535E-2</c:v>
                </c:pt>
                <c:pt idx="92">
                  <c:v>-2.0029315635325399E-2</c:v>
                </c:pt>
                <c:pt idx="93">
                  <c:v>-2.0044383777928863E-2</c:v>
                </c:pt>
                <c:pt idx="94">
                  <c:v>-2.0170861626828143E-2</c:v>
                </c:pt>
                <c:pt idx="95">
                  <c:v>-2.0188737480141338E-2</c:v>
                </c:pt>
                <c:pt idx="96">
                  <c:v>-2.0225119563067242E-2</c:v>
                </c:pt>
                <c:pt idx="97">
                  <c:v>-2.0441156269068804E-2</c:v>
                </c:pt>
                <c:pt idx="98">
                  <c:v>-2.0614617885958583E-2</c:v>
                </c:pt>
                <c:pt idx="99">
                  <c:v>-2.0576558671727876E-2</c:v>
                </c:pt>
                <c:pt idx="100">
                  <c:v>-2.0571489666687221E-2</c:v>
                </c:pt>
                <c:pt idx="101">
                  <c:v>-2.0615660180775063E-2</c:v>
                </c:pt>
                <c:pt idx="102">
                  <c:v>-2.060113657958642E-2</c:v>
                </c:pt>
                <c:pt idx="103">
                  <c:v>-2.0608014416097331E-2</c:v>
                </c:pt>
                <c:pt idx="104">
                  <c:v>-2.0587481972929565E-2</c:v>
                </c:pt>
                <c:pt idx="105">
                  <c:v>-2.0523517598163028E-2</c:v>
                </c:pt>
                <c:pt idx="106">
                  <c:v>-2.050748011845481E-2</c:v>
                </c:pt>
                <c:pt idx="107">
                  <c:v>-2.0501247740661841E-2</c:v>
                </c:pt>
                <c:pt idx="108">
                  <c:v>-2.051863972337057E-2</c:v>
                </c:pt>
                <c:pt idx="109">
                  <c:v>-2.0522249342434979E-2</c:v>
                </c:pt>
                <c:pt idx="110">
                  <c:v>-2.0526766726054201E-2</c:v>
                </c:pt>
                <c:pt idx="111">
                  <c:v>-2.0458108443796138E-2</c:v>
                </c:pt>
                <c:pt idx="112">
                  <c:v>-2.0459762610058763E-2</c:v>
                </c:pt>
                <c:pt idx="113">
                  <c:v>-2.0459589131700009E-2</c:v>
                </c:pt>
                <c:pt idx="114">
                  <c:v>-2.0328746594114152E-2</c:v>
                </c:pt>
                <c:pt idx="115">
                  <c:v>-2.0335049652319998E-2</c:v>
                </c:pt>
                <c:pt idx="116">
                  <c:v>-2.0335240092746169E-2</c:v>
                </c:pt>
                <c:pt idx="117">
                  <c:v>-2.0290219676781945E-2</c:v>
                </c:pt>
                <c:pt idx="118">
                  <c:v>-2.0261435495388235E-2</c:v>
                </c:pt>
                <c:pt idx="119">
                  <c:v>-1.9995989952396844E-2</c:v>
                </c:pt>
                <c:pt idx="120">
                  <c:v>-1.9989829509944546E-2</c:v>
                </c:pt>
                <c:pt idx="121">
                  <c:v>-1.9991341769527129E-2</c:v>
                </c:pt>
                <c:pt idx="122">
                  <c:v>-2.0068113377474668E-2</c:v>
                </c:pt>
                <c:pt idx="123">
                  <c:v>-2.0076682292425232E-2</c:v>
                </c:pt>
                <c:pt idx="124">
                  <c:v>-2.0056431624667536E-2</c:v>
                </c:pt>
                <c:pt idx="125">
                  <c:v>-2.0048096135940899E-2</c:v>
                </c:pt>
                <c:pt idx="126">
                  <c:v>-2.0147848076992173E-2</c:v>
                </c:pt>
                <c:pt idx="127">
                  <c:v>-2.0108191380833133E-2</c:v>
                </c:pt>
                <c:pt idx="128">
                  <c:v>-2.0114118728982663E-2</c:v>
                </c:pt>
                <c:pt idx="129">
                  <c:v>-2.0109467167625662E-2</c:v>
                </c:pt>
                <c:pt idx="130">
                  <c:v>-2.0105460440611719E-2</c:v>
                </c:pt>
                <c:pt idx="131">
                  <c:v>-2.0098030078419524E-2</c:v>
                </c:pt>
                <c:pt idx="132">
                  <c:v>-2.0096188544242881E-2</c:v>
                </c:pt>
                <c:pt idx="133">
                  <c:v>-2.0110665728940359E-2</c:v>
                </c:pt>
                <c:pt idx="134">
                  <c:v>-2.025989395341616E-2</c:v>
                </c:pt>
                <c:pt idx="135">
                  <c:v>-2.0654716826907744E-2</c:v>
                </c:pt>
                <c:pt idx="136">
                  <c:v>-2.0089230011046681E-2</c:v>
                </c:pt>
                <c:pt idx="137">
                  <c:v>-2.0072317700235223E-2</c:v>
                </c:pt>
                <c:pt idx="138">
                  <c:v>-2.0056970985365713E-2</c:v>
                </c:pt>
                <c:pt idx="139">
                  <c:v>-2.0054673610296839E-2</c:v>
                </c:pt>
                <c:pt idx="140">
                  <c:v>-1.9985079653446754E-2</c:v>
                </c:pt>
                <c:pt idx="141">
                  <c:v>-1.9984278235872753E-2</c:v>
                </c:pt>
                <c:pt idx="142">
                  <c:v>-2.0051354463213426E-2</c:v>
                </c:pt>
                <c:pt idx="143">
                  <c:v>-1.9954747296072453E-2</c:v>
                </c:pt>
                <c:pt idx="144">
                  <c:v>-1.9932335284462067E-2</c:v>
                </c:pt>
                <c:pt idx="145">
                  <c:v>-1.9893126740595429E-2</c:v>
                </c:pt>
                <c:pt idx="146">
                  <c:v>-1.9971691947617828E-2</c:v>
                </c:pt>
                <c:pt idx="147">
                  <c:v>-2.0004078815710178E-2</c:v>
                </c:pt>
                <c:pt idx="148">
                  <c:v>-2.0039203464817069E-2</c:v>
                </c:pt>
                <c:pt idx="149">
                  <c:v>-2.0233504607257473E-2</c:v>
                </c:pt>
                <c:pt idx="150">
                  <c:v>-2.0239442798354174E-2</c:v>
                </c:pt>
                <c:pt idx="151">
                  <c:v>-2.0751141912205832E-2</c:v>
                </c:pt>
                <c:pt idx="152">
                  <c:v>-2.0799163233003522E-2</c:v>
                </c:pt>
                <c:pt idx="153">
                  <c:v>-2.0809620219740005E-2</c:v>
                </c:pt>
                <c:pt idx="154">
                  <c:v>-2.0781365247559108E-2</c:v>
                </c:pt>
                <c:pt idx="155">
                  <c:v>-2.0753693252366406E-2</c:v>
                </c:pt>
                <c:pt idx="156">
                  <c:v>-2.0752822822690083E-2</c:v>
                </c:pt>
                <c:pt idx="157">
                  <c:v>-2.0779400392365734E-2</c:v>
                </c:pt>
                <c:pt idx="158">
                  <c:v>-2.0779383628367423E-2</c:v>
                </c:pt>
                <c:pt idx="159">
                  <c:v>-2.077573121531065E-2</c:v>
                </c:pt>
                <c:pt idx="160">
                  <c:v>-2.0791287275629681E-2</c:v>
                </c:pt>
                <c:pt idx="161">
                  <c:v>-2.0708475734116719E-2</c:v>
                </c:pt>
                <c:pt idx="162">
                  <c:v>-2.0316286713386575E-2</c:v>
                </c:pt>
                <c:pt idx="163">
                  <c:v>-2.0314497793734621E-2</c:v>
                </c:pt>
                <c:pt idx="164">
                  <c:v>-2.0315072684780881E-2</c:v>
                </c:pt>
                <c:pt idx="165">
                  <c:v>-2.0334912847962062E-2</c:v>
                </c:pt>
                <c:pt idx="166">
                  <c:v>-2.0347769568456651E-2</c:v>
                </c:pt>
                <c:pt idx="167">
                  <c:v>-2.025016420077284E-2</c:v>
                </c:pt>
                <c:pt idx="168">
                  <c:v>-2.0259679978568559E-2</c:v>
                </c:pt>
                <c:pt idx="169">
                  <c:v>-2.0260511368406203E-2</c:v>
                </c:pt>
                <c:pt idx="170">
                  <c:v>-2.025886801590334E-2</c:v>
                </c:pt>
                <c:pt idx="171">
                  <c:v>-2.0284932768881467E-2</c:v>
                </c:pt>
                <c:pt idx="172">
                  <c:v>-2.0275992131675823E-2</c:v>
                </c:pt>
                <c:pt idx="173">
                  <c:v>-2.047726783013153E-2</c:v>
                </c:pt>
                <c:pt idx="174">
                  <c:v>-2.0485306004261673E-2</c:v>
                </c:pt>
                <c:pt idx="175">
                  <c:v>-2.0527769258740933E-2</c:v>
                </c:pt>
                <c:pt idx="176">
                  <c:v>-2.0528397970612657E-2</c:v>
                </c:pt>
                <c:pt idx="177">
                  <c:v>-2.0507572684857898E-2</c:v>
                </c:pt>
                <c:pt idx="178">
                  <c:v>-2.027505971723835E-2</c:v>
                </c:pt>
                <c:pt idx="179">
                  <c:v>-2.0373773933483035E-2</c:v>
                </c:pt>
                <c:pt idx="180">
                  <c:v>-2.0391467043347027E-2</c:v>
                </c:pt>
                <c:pt idx="181">
                  <c:v>-2.0373573498386838E-2</c:v>
                </c:pt>
                <c:pt idx="182">
                  <c:v>-2.0383964936065528E-2</c:v>
                </c:pt>
                <c:pt idx="183">
                  <c:v>-2.055134359386462E-2</c:v>
                </c:pt>
                <c:pt idx="184">
                  <c:v>-2.0545297991386626E-2</c:v>
                </c:pt>
                <c:pt idx="185">
                  <c:v>-2.0567323365396201E-2</c:v>
                </c:pt>
                <c:pt idx="186">
                  <c:v>-2.0596908932187463E-2</c:v>
                </c:pt>
                <c:pt idx="187">
                  <c:v>-2.0599544322944374E-2</c:v>
                </c:pt>
                <c:pt idx="188">
                  <c:v>-2.0617955235005463E-2</c:v>
                </c:pt>
                <c:pt idx="189">
                  <c:v>-2.08065736019146E-2</c:v>
                </c:pt>
                <c:pt idx="190">
                  <c:v>-2.0833306861374832E-2</c:v>
                </c:pt>
                <c:pt idx="191">
                  <c:v>-2.0929784877480512E-2</c:v>
                </c:pt>
                <c:pt idx="192">
                  <c:v>-2.1106651628788629E-2</c:v>
                </c:pt>
                <c:pt idx="193">
                  <c:v>-2.1166575897662344E-2</c:v>
                </c:pt>
                <c:pt idx="194">
                  <c:v>-2.1053276580420201E-2</c:v>
                </c:pt>
                <c:pt idx="195">
                  <c:v>-2.1123319409233253E-2</c:v>
                </c:pt>
                <c:pt idx="196">
                  <c:v>-2.1149792100952441E-2</c:v>
                </c:pt>
                <c:pt idx="197">
                  <c:v>-2.1131633872235153E-2</c:v>
                </c:pt>
                <c:pt idx="198">
                  <c:v>-2.1500451160151271E-2</c:v>
                </c:pt>
                <c:pt idx="199">
                  <c:v>-2.1490803843790051E-2</c:v>
                </c:pt>
                <c:pt idx="200">
                  <c:v>-2.1400320072562193E-2</c:v>
                </c:pt>
                <c:pt idx="201">
                  <c:v>-2.1387965533052639E-2</c:v>
                </c:pt>
                <c:pt idx="202">
                  <c:v>-2.147712233999843E-2</c:v>
                </c:pt>
                <c:pt idx="203">
                  <c:v>-2.158600991699846E-2</c:v>
                </c:pt>
                <c:pt idx="204">
                  <c:v>-2.158278213504974E-2</c:v>
                </c:pt>
                <c:pt idx="205">
                  <c:v>-2.1579404040556263E-2</c:v>
                </c:pt>
                <c:pt idx="206">
                  <c:v>-2.1649450925624539E-2</c:v>
                </c:pt>
                <c:pt idx="207">
                  <c:v>-2.1702794264825988E-2</c:v>
                </c:pt>
                <c:pt idx="208">
                  <c:v>-2.171795867616929E-2</c:v>
                </c:pt>
                <c:pt idx="209">
                  <c:v>-2.1723271213625772E-2</c:v>
                </c:pt>
                <c:pt idx="210">
                  <c:v>-2.1825507546389625E-2</c:v>
                </c:pt>
                <c:pt idx="211">
                  <c:v>-2.1827193740387312E-2</c:v>
                </c:pt>
                <c:pt idx="212">
                  <c:v>-2.1807707347640534E-2</c:v>
                </c:pt>
                <c:pt idx="213">
                  <c:v>-2.1966577671697022E-2</c:v>
                </c:pt>
                <c:pt idx="214">
                  <c:v>-2.1960154127014676E-2</c:v>
                </c:pt>
                <c:pt idx="215">
                  <c:v>-2.1962751263965043E-2</c:v>
                </c:pt>
                <c:pt idx="216">
                  <c:v>-2.195948661840395E-2</c:v>
                </c:pt>
                <c:pt idx="217">
                  <c:v>-2.1943093713822998E-2</c:v>
                </c:pt>
                <c:pt idx="218">
                  <c:v>-2.1869633089439303E-2</c:v>
                </c:pt>
                <c:pt idx="219">
                  <c:v>-2.1862221018568384E-2</c:v>
                </c:pt>
                <c:pt idx="220">
                  <c:v>-2.1862102646815158E-2</c:v>
                </c:pt>
                <c:pt idx="221">
                  <c:v>-2.189041232221145E-2</c:v>
                </c:pt>
                <c:pt idx="222">
                  <c:v>-2.188796468523227E-2</c:v>
                </c:pt>
                <c:pt idx="223">
                  <c:v>-2.1885480991125715E-2</c:v>
                </c:pt>
                <c:pt idx="224">
                  <c:v>-2.1918670410032568E-2</c:v>
                </c:pt>
                <c:pt idx="225">
                  <c:v>-2.1931197877568902E-2</c:v>
                </c:pt>
                <c:pt idx="226">
                  <c:v>-2.1962056350552307E-2</c:v>
                </c:pt>
                <c:pt idx="227">
                  <c:v>-2.1962894476823147E-2</c:v>
                </c:pt>
                <c:pt idx="228">
                  <c:v>-2.2226064935058007E-2</c:v>
                </c:pt>
                <c:pt idx="229">
                  <c:v>-2.227118570890577E-2</c:v>
                </c:pt>
                <c:pt idx="230">
                  <c:v>-2.2271012484976357E-2</c:v>
                </c:pt>
                <c:pt idx="231">
                  <c:v>-2.2220275137488539E-2</c:v>
                </c:pt>
                <c:pt idx="232">
                  <c:v>-2.2816469848173961E-2</c:v>
                </c:pt>
                <c:pt idx="233">
                  <c:v>-2.2842364705091173E-2</c:v>
                </c:pt>
                <c:pt idx="234">
                  <c:v>-2.2855034593689493E-2</c:v>
                </c:pt>
                <c:pt idx="235">
                  <c:v>-2.2933181806712673E-2</c:v>
                </c:pt>
                <c:pt idx="236">
                  <c:v>-2.2967296104481182E-2</c:v>
                </c:pt>
                <c:pt idx="237">
                  <c:v>-2.3140809954160124E-2</c:v>
                </c:pt>
                <c:pt idx="238">
                  <c:v>-2.3331077364118956E-2</c:v>
                </c:pt>
                <c:pt idx="239">
                  <c:v>-2.3330014877922824E-2</c:v>
                </c:pt>
                <c:pt idx="240">
                  <c:v>-2.3481984515452994E-2</c:v>
                </c:pt>
                <c:pt idx="241">
                  <c:v>-2.3789671631224411E-2</c:v>
                </c:pt>
                <c:pt idx="242">
                  <c:v>-2.3967610969453292E-2</c:v>
                </c:pt>
                <c:pt idx="243">
                  <c:v>-2.4005319096887599E-2</c:v>
                </c:pt>
                <c:pt idx="244">
                  <c:v>-2.401566071541255E-2</c:v>
                </c:pt>
                <c:pt idx="245">
                  <c:v>-2.4027975805361309E-2</c:v>
                </c:pt>
                <c:pt idx="246">
                  <c:v>-2.4027047577249404E-2</c:v>
                </c:pt>
                <c:pt idx="247">
                  <c:v>-2.3998690758217735E-2</c:v>
                </c:pt>
                <c:pt idx="248">
                  <c:v>-2.4679343710537333E-2</c:v>
                </c:pt>
                <c:pt idx="249">
                  <c:v>-2.4672758696681854E-2</c:v>
                </c:pt>
                <c:pt idx="250">
                  <c:v>-2.4689396949904741E-2</c:v>
                </c:pt>
                <c:pt idx="251">
                  <c:v>-2.4932746249474207E-2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7-486B-B7C4-F1FC2B7064C4}"/>
            </c:ext>
          </c:extLst>
        </c:ser>
        <c:ser>
          <c:idx val="1"/>
          <c:order val="1"/>
          <c:tx>
            <c:strRef>
              <c:f>'VaR_ES + Graphs'!$N$3</c:f>
              <c:strCache>
                <c:ptCount val="1"/>
                <c:pt idx="0">
                  <c:v>ES 1day (rolling window)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+ Graphs'!$N$4:$N$255</c:f>
              <c:numCache>
                <c:formatCode>0.0000%</c:formatCode>
                <c:ptCount val="252"/>
                <c:pt idx="0">
                  <c:v>-2.2359250244736291E-2</c:v>
                </c:pt>
                <c:pt idx="1">
                  <c:v>-2.2363967299622988E-2</c:v>
                </c:pt>
                <c:pt idx="2">
                  <c:v>-2.2411375680886064E-2</c:v>
                </c:pt>
                <c:pt idx="3">
                  <c:v>-2.2348986564024596E-2</c:v>
                </c:pt>
                <c:pt idx="4">
                  <c:v>-2.233142997302268E-2</c:v>
                </c:pt>
                <c:pt idx="5">
                  <c:v>-2.2373779555825962E-2</c:v>
                </c:pt>
                <c:pt idx="6">
                  <c:v>-2.2126436402844455E-2</c:v>
                </c:pt>
                <c:pt idx="7">
                  <c:v>-2.2022549674446414E-2</c:v>
                </c:pt>
                <c:pt idx="8">
                  <c:v>-2.2049396241001919E-2</c:v>
                </c:pt>
                <c:pt idx="9">
                  <c:v>-2.2047964914584311E-2</c:v>
                </c:pt>
                <c:pt idx="10">
                  <c:v>-2.2036225894412498E-2</c:v>
                </c:pt>
                <c:pt idx="11">
                  <c:v>-2.2076017988734611E-2</c:v>
                </c:pt>
                <c:pt idx="12">
                  <c:v>-2.1977110681138282E-2</c:v>
                </c:pt>
                <c:pt idx="13">
                  <c:v>-2.1942450014814627E-2</c:v>
                </c:pt>
                <c:pt idx="14">
                  <c:v>-2.1951406858516022E-2</c:v>
                </c:pt>
                <c:pt idx="15">
                  <c:v>-2.1944580286490378E-2</c:v>
                </c:pt>
                <c:pt idx="16">
                  <c:v>-2.1955405196109317E-2</c:v>
                </c:pt>
                <c:pt idx="17">
                  <c:v>-2.1952830303141952E-2</c:v>
                </c:pt>
                <c:pt idx="18">
                  <c:v>-2.194098538833418E-2</c:v>
                </c:pt>
                <c:pt idx="19">
                  <c:v>-2.1962894268302009E-2</c:v>
                </c:pt>
                <c:pt idx="20">
                  <c:v>-2.1902606702357521E-2</c:v>
                </c:pt>
                <c:pt idx="21">
                  <c:v>-2.1878360618534883E-2</c:v>
                </c:pt>
                <c:pt idx="22">
                  <c:v>-2.1864525296637134E-2</c:v>
                </c:pt>
                <c:pt idx="23">
                  <c:v>-2.1903220867413371E-2</c:v>
                </c:pt>
                <c:pt idx="24">
                  <c:v>-2.1884774370665331E-2</c:v>
                </c:pt>
                <c:pt idx="25">
                  <c:v>-2.1891037774982993E-2</c:v>
                </c:pt>
                <c:pt idx="26">
                  <c:v>-2.1892513912495595E-2</c:v>
                </c:pt>
                <c:pt idx="27">
                  <c:v>-2.1892285651310024E-2</c:v>
                </c:pt>
                <c:pt idx="28">
                  <c:v>-2.191113666060512E-2</c:v>
                </c:pt>
                <c:pt idx="29">
                  <c:v>-2.1905809443931678E-2</c:v>
                </c:pt>
                <c:pt idx="30">
                  <c:v>-2.1837195779451805E-2</c:v>
                </c:pt>
                <c:pt idx="31">
                  <c:v>-2.184909555983602E-2</c:v>
                </c:pt>
                <c:pt idx="32">
                  <c:v>-2.1918699481184595E-2</c:v>
                </c:pt>
                <c:pt idx="33">
                  <c:v>-2.1915854391447897E-2</c:v>
                </c:pt>
                <c:pt idx="34">
                  <c:v>-2.1944500058216555E-2</c:v>
                </c:pt>
                <c:pt idx="35">
                  <c:v>-2.1912339902964376E-2</c:v>
                </c:pt>
                <c:pt idx="36">
                  <c:v>-2.2011989531999322E-2</c:v>
                </c:pt>
                <c:pt idx="37">
                  <c:v>-2.2073079542347659E-2</c:v>
                </c:pt>
                <c:pt idx="38">
                  <c:v>-2.208940108945608E-2</c:v>
                </c:pt>
                <c:pt idx="39">
                  <c:v>-2.1989755445677616E-2</c:v>
                </c:pt>
                <c:pt idx="40">
                  <c:v>-2.2027561214111872E-2</c:v>
                </c:pt>
                <c:pt idx="41">
                  <c:v>-2.2041456433184829E-2</c:v>
                </c:pt>
                <c:pt idx="42">
                  <c:v>-2.1660581525926374E-2</c:v>
                </c:pt>
                <c:pt idx="43">
                  <c:v>-2.1655209269427125E-2</c:v>
                </c:pt>
                <c:pt idx="44">
                  <c:v>-2.1656480636236871E-2</c:v>
                </c:pt>
                <c:pt idx="45">
                  <c:v>-2.1658318152742499E-2</c:v>
                </c:pt>
                <c:pt idx="46">
                  <c:v>-2.1658277641244169E-2</c:v>
                </c:pt>
                <c:pt idx="47">
                  <c:v>-2.1734440163927608E-2</c:v>
                </c:pt>
                <c:pt idx="48">
                  <c:v>-2.1737098068173834E-2</c:v>
                </c:pt>
                <c:pt idx="49">
                  <c:v>-2.1708279726433428E-2</c:v>
                </c:pt>
                <c:pt idx="50">
                  <c:v>-2.1708947874218933E-2</c:v>
                </c:pt>
                <c:pt idx="51">
                  <c:v>-2.1778735673793088E-2</c:v>
                </c:pt>
                <c:pt idx="52">
                  <c:v>-2.1970684892676017E-2</c:v>
                </c:pt>
                <c:pt idx="53">
                  <c:v>-2.1955885128323381E-2</c:v>
                </c:pt>
                <c:pt idx="54">
                  <c:v>-2.2771652191611754E-2</c:v>
                </c:pt>
                <c:pt idx="55">
                  <c:v>-2.2853675056981354E-2</c:v>
                </c:pt>
                <c:pt idx="56">
                  <c:v>-2.2840208311893206E-2</c:v>
                </c:pt>
                <c:pt idx="57">
                  <c:v>-2.3199933371686802E-2</c:v>
                </c:pt>
                <c:pt idx="58">
                  <c:v>-2.3257612471157187E-2</c:v>
                </c:pt>
                <c:pt idx="59">
                  <c:v>-2.3209252944770605E-2</c:v>
                </c:pt>
                <c:pt idx="60">
                  <c:v>-2.3244141210803884E-2</c:v>
                </c:pt>
                <c:pt idx="61">
                  <c:v>-2.3278474509010175E-2</c:v>
                </c:pt>
                <c:pt idx="62">
                  <c:v>-2.3276895238885046E-2</c:v>
                </c:pt>
                <c:pt idx="63">
                  <c:v>-2.3350747791048721E-2</c:v>
                </c:pt>
                <c:pt idx="64">
                  <c:v>-2.1837059093860221E-2</c:v>
                </c:pt>
                <c:pt idx="65">
                  <c:v>-2.1855581869392179E-2</c:v>
                </c:pt>
                <c:pt idx="66">
                  <c:v>-2.1863578157263037E-2</c:v>
                </c:pt>
                <c:pt idx="67">
                  <c:v>-2.190503123583119E-2</c:v>
                </c:pt>
                <c:pt idx="68">
                  <c:v>-2.2016713974229142E-2</c:v>
                </c:pt>
                <c:pt idx="69">
                  <c:v>-2.1992888119053523E-2</c:v>
                </c:pt>
                <c:pt idx="70">
                  <c:v>-2.1957611016926875E-2</c:v>
                </c:pt>
                <c:pt idx="71">
                  <c:v>-2.2917033151258728E-2</c:v>
                </c:pt>
                <c:pt idx="72">
                  <c:v>-2.2950875741232932E-2</c:v>
                </c:pt>
                <c:pt idx="73">
                  <c:v>-2.2920792369936591E-2</c:v>
                </c:pt>
                <c:pt idx="74">
                  <c:v>-2.2880513176388666E-2</c:v>
                </c:pt>
                <c:pt idx="75">
                  <c:v>-2.2866544714349644E-2</c:v>
                </c:pt>
                <c:pt idx="76">
                  <c:v>-2.2944942106604607E-2</c:v>
                </c:pt>
                <c:pt idx="77">
                  <c:v>-2.2937018845938986E-2</c:v>
                </c:pt>
                <c:pt idx="78">
                  <c:v>-2.2937967434425419E-2</c:v>
                </c:pt>
                <c:pt idx="79">
                  <c:v>-2.2914905994691533E-2</c:v>
                </c:pt>
                <c:pt idx="80">
                  <c:v>-2.2792282373685614E-2</c:v>
                </c:pt>
                <c:pt idx="81">
                  <c:v>-2.2753130360137878E-2</c:v>
                </c:pt>
                <c:pt idx="82">
                  <c:v>-2.2759215788942595E-2</c:v>
                </c:pt>
                <c:pt idx="83">
                  <c:v>-2.2834137847480177E-2</c:v>
                </c:pt>
                <c:pt idx="84">
                  <c:v>-2.2877305693891584E-2</c:v>
                </c:pt>
                <c:pt idx="85">
                  <c:v>-2.2917764831978608E-2</c:v>
                </c:pt>
                <c:pt idx="86">
                  <c:v>-2.303814144156607E-2</c:v>
                </c:pt>
                <c:pt idx="87">
                  <c:v>-2.3049461948658468E-2</c:v>
                </c:pt>
                <c:pt idx="88">
                  <c:v>-2.2913890122227172E-2</c:v>
                </c:pt>
                <c:pt idx="89">
                  <c:v>-2.2962359585275278E-2</c:v>
                </c:pt>
                <c:pt idx="90">
                  <c:v>-2.2934288848692079E-2</c:v>
                </c:pt>
                <c:pt idx="91">
                  <c:v>-2.2927832133296425E-2</c:v>
                </c:pt>
                <c:pt idx="92">
                  <c:v>-2.2946876282238567E-2</c:v>
                </c:pt>
                <c:pt idx="93">
                  <c:v>-2.2964139318600876E-2</c:v>
                </c:pt>
                <c:pt idx="94">
                  <c:v>-2.310904050264417E-2</c:v>
                </c:pt>
                <c:pt idx="95">
                  <c:v>-2.3129520233548896E-2</c:v>
                </c:pt>
                <c:pt idx="96">
                  <c:v>-2.3171201895118926E-2</c:v>
                </c:pt>
                <c:pt idx="97">
                  <c:v>-2.341870748419142E-2</c:v>
                </c:pt>
                <c:pt idx="98">
                  <c:v>-2.3617436304234907E-2</c:v>
                </c:pt>
                <c:pt idx="99">
                  <c:v>-2.3573833212833677E-2</c:v>
                </c:pt>
                <c:pt idx="100">
                  <c:v>-2.3568025833607158E-2</c:v>
                </c:pt>
                <c:pt idx="101">
                  <c:v>-2.3618630424425476E-2</c:v>
                </c:pt>
                <c:pt idx="102">
                  <c:v>-2.3601991249841772E-2</c:v>
                </c:pt>
                <c:pt idx="103">
                  <c:v>-2.3609870943106324E-2</c:v>
                </c:pt>
                <c:pt idx="104">
                  <c:v>-2.358634765146116E-2</c:v>
                </c:pt>
                <c:pt idx="105">
                  <c:v>-2.3513065936750458E-2</c:v>
                </c:pt>
                <c:pt idx="106">
                  <c:v>-2.3494692365259365E-2</c:v>
                </c:pt>
                <c:pt idx="107">
                  <c:v>-2.3487552151147048E-2</c:v>
                </c:pt>
                <c:pt idx="108">
                  <c:v>-2.350747752866799E-2</c:v>
                </c:pt>
                <c:pt idx="109">
                  <c:v>-2.3511612941160616E-2</c:v>
                </c:pt>
                <c:pt idx="110">
                  <c:v>-2.351678834729615E-2</c:v>
                </c:pt>
                <c:pt idx="111">
                  <c:v>-2.3438128989312492E-2</c:v>
                </c:pt>
                <c:pt idx="112">
                  <c:v>-2.344002410890968E-2</c:v>
                </c:pt>
                <c:pt idx="113">
                  <c:v>-2.3439825360909074E-2</c:v>
                </c:pt>
                <c:pt idx="114">
                  <c:v>-2.3289923707896953E-2</c:v>
                </c:pt>
                <c:pt idx="115">
                  <c:v>-2.329714489805056E-2</c:v>
                </c:pt>
                <c:pt idx="116">
                  <c:v>-2.3297363078889986E-2</c:v>
                </c:pt>
                <c:pt idx="117">
                  <c:v>-2.324578478564646E-2</c:v>
                </c:pt>
                <c:pt idx="118">
                  <c:v>-2.3212807770287933E-2</c:v>
                </c:pt>
                <c:pt idx="119">
                  <c:v>-2.2908696229704276E-2</c:v>
                </c:pt>
                <c:pt idx="120">
                  <c:v>-2.2901638429359494E-2</c:v>
                </c:pt>
                <c:pt idx="121">
                  <c:v>-2.290337097150821E-2</c:v>
                </c:pt>
                <c:pt idx="122">
                  <c:v>-2.299132547887309E-2</c:v>
                </c:pt>
                <c:pt idx="123">
                  <c:v>-2.3001142580706405E-2</c:v>
                </c:pt>
                <c:pt idx="124">
                  <c:v>-2.2977942109151151E-2</c:v>
                </c:pt>
                <c:pt idx="125">
                  <c:v>-2.2968392435460613E-2</c:v>
                </c:pt>
                <c:pt idx="126">
                  <c:v>-2.3082674695119033E-2</c:v>
                </c:pt>
                <c:pt idx="127">
                  <c:v>-2.3037241425351254E-2</c:v>
                </c:pt>
                <c:pt idx="128">
                  <c:v>-2.304403217782355E-2</c:v>
                </c:pt>
                <c:pt idx="129">
                  <c:v>-2.3038703049014474E-2</c:v>
                </c:pt>
                <c:pt idx="130">
                  <c:v>-2.3034112684033482E-2</c:v>
                </c:pt>
                <c:pt idx="131">
                  <c:v>-2.3025599981699514E-2</c:v>
                </c:pt>
                <c:pt idx="132">
                  <c:v>-2.3023490201331064E-2</c:v>
                </c:pt>
                <c:pt idx="133">
                  <c:v>-2.3040076198187705E-2</c:v>
                </c:pt>
                <c:pt idx="134">
                  <c:v>-2.3211041680344512E-2</c:v>
                </c:pt>
                <c:pt idx="135">
                  <c:v>-2.3663376238167864E-2</c:v>
                </c:pt>
                <c:pt idx="136">
                  <c:v>-2.3015518056737294E-2</c:v>
                </c:pt>
                <c:pt idx="137">
                  <c:v>-2.2996142222290267E-2</c:v>
                </c:pt>
                <c:pt idx="138">
                  <c:v>-2.2978560035566507E-2</c:v>
                </c:pt>
                <c:pt idx="139">
                  <c:v>-2.2975928014461085E-2</c:v>
                </c:pt>
                <c:pt idx="140">
                  <c:v>-2.2896196687295128E-2</c:v>
                </c:pt>
                <c:pt idx="141">
                  <c:v>-2.2895278531614931E-2</c:v>
                </c:pt>
                <c:pt idx="142">
                  <c:v>-2.297212538541113E-2</c:v>
                </c:pt>
                <c:pt idx="143">
                  <c:v>-2.2861445981644999E-2</c:v>
                </c:pt>
                <c:pt idx="144">
                  <c:v>-2.2835769335122307E-2</c:v>
                </c:pt>
                <c:pt idx="145">
                  <c:v>-2.2790849497535463E-2</c:v>
                </c:pt>
                <c:pt idx="146">
                  <c:v>-2.2880858867723421E-2</c:v>
                </c:pt>
                <c:pt idx="147">
                  <c:v>-2.2917963353409072E-2</c:v>
                </c:pt>
                <c:pt idx="148">
                  <c:v>-2.2958204417666474E-2</c:v>
                </c:pt>
                <c:pt idx="149">
                  <c:v>-2.3180808342745871E-2</c:v>
                </c:pt>
                <c:pt idx="150">
                  <c:v>-2.3187611517598034E-2</c:v>
                </c:pt>
                <c:pt idx="151">
                  <c:v>-2.3773847037226875E-2</c:v>
                </c:pt>
                <c:pt idx="152">
                  <c:v>-2.3828863360665847E-2</c:v>
                </c:pt>
                <c:pt idx="153">
                  <c:v>-2.3840843559355406E-2</c:v>
                </c:pt>
                <c:pt idx="154">
                  <c:v>-2.3808472840215623E-2</c:v>
                </c:pt>
                <c:pt idx="155">
                  <c:v>-2.3776770017127167E-2</c:v>
                </c:pt>
                <c:pt idx="156">
                  <c:v>-2.3775772796729894E-2</c:v>
                </c:pt>
                <c:pt idx="157">
                  <c:v>-2.3806221775333741E-2</c:v>
                </c:pt>
                <c:pt idx="158">
                  <c:v>-2.3806202569415662E-2</c:v>
                </c:pt>
                <c:pt idx="159">
                  <c:v>-2.3802018129364323E-2</c:v>
                </c:pt>
                <c:pt idx="160">
                  <c:v>-2.3819840155742011E-2</c:v>
                </c:pt>
                <c:pt idx="161">
                  <c:v>-2.3724965910788386E-2</c:v>
                </c:pt>
                <c:pt idx="162">
                  <c:v>-2.327564886462458E-2</c:v>
                </c:pt>
                <c:pt idx="163">
                  <c:v>-2.3273599362850297E-2</c:v>
                </c:pt>
                <c:pt idx="164">
                  <c:v>-2.3274257995124836E-2</c:v>
                </c:pt>
                <c:pt idx="165">
                  <c:v>-2.32969881661515E-2</c:v>
                </c:pt>
                <c:pt idx="166">
                  <c:v>-2.331171765466504E-2</c:v>
                </c:pt>
                <c:pt idx="167">
                  <c:v>-2.319989464795319E-2</c:v>
                </c:pt>
                <c:pt idx="168">
                  <c:v>-2.3210796536953456E-2</c:v>
                </c:pt>
                <c:pt idx="169">
                  <c:v>-2.3211749030792692E-2</c:v>
                </c:pt>
                <c:pt idx="170">
                  <c:v>-2.3209866300136391E-2</c:v>
                </c:pt>
                <c:pt idx="171">
                  <c:v>-2.3239727762844647E-2</c:v>
                </c:pt>
                <c:pt idx="172">
                  <c:v>-2.3229484792012412E-2</c:v>
                </c:pt>
                <c:pt idx="173">
                  <c:v>-2.3460079218460932E-2</c:v>
                </c:pt>
                <c:pt idx="174">
                  <c:v>-2.3469288269367006E-2</c:v>
                </c:pt>
                <c:pt idx="175">
                  <c:v>-2.3517936913425429E-2</c:v>
                </c:pt>
                <c:pt idx="176">
                  <c:v>-2.3518657206310134E-2</c:v>
                </c:pt>
                <c:pt idx="177">
                  <c:v>-2.3494798415303123E-2</c:v>
                </c:pt>
                <c:pt idx="178">
                  <c:v>-2.3228416557873513E-2</c:v>
                </c:pt>
                <c:pt idx="179">
                  <c:v>-2.3341509933039552E-2</c:v>
                </c:pt>
                <c:pt idx="180">
                  <c:v>-2.3361780301258277E-2</c:v>
                </c:pt>
                <c:pt idx="181">
                  <c:v>-2.3341280301661289E-2</c:v>
                </c:pt>
                <c:pt idx="182">
                  <c:v>-2.3353185403121018E-2</c:v>
                </c:pt>
                <c:pt idx="183">
                  <c:v>-2.3544945192758009E-2</c:v>
                </c:pt>
                <c:pt idx="184">
                  <c:v>-2.3538018960497259E-2</c:v>
                </c:pt>
                <c:pt idx="185">
                  <c:v>-2.3563252650038623E-2</c:v>
                </c:pt>
                <c:pt idx="186">
                  <c:v>-2.3597147784213932E-2</c:v>
                </c:pt>
                <c:pt idx="187">
                  <c:v>-2.3600167057900325E-2</c:v>
                </c:pt>
                <c:pt idx="188">
                  <c:v>-2.3621259786628601E-2</c:v>
                </c:pt>
                <c:pt idx="189">
                  <c:v>-2.3837353157406996E-2</c:v>
                </c:pt>
                <c:pt idx="190">
                  <c:v>-2.3867980504273158E-2</c:v>
                </c:pt>
                <c:pt idx="191">
                  <c:v>-2.397851194428044E-2</c:v>
                </c:pt>
                <c:pt idx="192">
                  <c:v>-2.4181141906012674E-2</c:v>
                </c:pt>
                <c:pt idx="193">
                  <c:v>-2.4249795014745133E-2</c:v>
                </c:pt>
                <c:pt idx="194">
                  <c:v>-2.4119992006846436E-2</c:v>
                </c:pt>
                <c:pt idx="195">
                  <c:v>-2.4200237590694364E-2</c:v>
                </c:pt>
                <c:pt idx="196">
                  <c:v>-2.4230566414344571E-2</c:v>
                </c:pt>
                <c:pt idx="197">
                  <c:v>-2.4209763175958063E-2</c:v>
                </c:pt>
                <c:pt idx="198">
                  <c:v>-2.4632304057067129E-2</c:v>
                </c:pt>
                <c:pt idx="199">
                  <c:v>-2.4621251468999364E-2</c:v>
                </c:pt>
                <c:pt idx="200">
                  <c:v>-2.4517587422672484E-2</c:v>
                </c:pt>
                <c:pt idx="201">
                  <c:v>-2.4503433265096089E-2</c:v>
                </c:pt>
                <c:pt idx="202">
                  <c:v>-2.4605577055525765E-2</c:v>
                </c:pt>
                <c:pt idx="203">
                  <c:v>-2.4730325689157839E-2</c:v>
                </c:pt>
                <c:pt idx="204">
                  <c:v>-2.4726627733901059E-2</c:v>
                </c:pt>
                <c:pt idx="205">
                  <c:v>-2.4722757570894854E-2</c:v>
                </c:pt>
                <c:pt idx="206">
                  <c:v>-2.4803007801850473E-2</c:v>
                </c:pt>
                <c:pt idx="207">
                  <c:v>-2.4864121372949143E-2</c:v>
                </c:pt>
                <c:pt idx="208">
                  <c:v>-2.4881494700991068E-2</c:v>
                </c:pt>
                <c:pt idx="209">
                  <c:v>-2.4887581086665854E-2</c:v>
                </c:pt>
                <c:pt idx="210">
                  <c:v>-2.5004709625763032E-2</c:v>
                </c:pt>
                <c:pt idx="211">
                  <c:v>-2.5006641438399931E-2</c:v>
                </c:pt>
                <c:pt idx="212">
                  <c:v>-2.4984316569608169E-2</c:v>
                </c:pt>
                <c:pt idx="213">
                  <c:v>-2.5166328663152378E-2</c:v>
                </c:pt>
                <c:pt idx="214">
                  <c:v>-2.515896943591751E-2</c:v>
                </c:pt>
                <c:pt idx="215">
                  <c:v>-2.5161944883574996E-2</c:v>
                </c:pt>
                <c:pt idx="216">
                  <c:v>-2.5158204694985448E-2</c:v>
                </c:pt>
                <c:pt idx="217">
                  <c:v>-2.5139423925828151E-2</c:v>
                </c:pt>
                <c:pt idx="218">
                  <c:v>-2.5055262694858499E-2</c:v>
                </c:pt>
                <c:pt idx="219">
                  <c:v>-2.5046770948242345E-2</c:v>
                </c:pt>
                <c:pt idx="220">
                  <c:v>-2.5046635333924511E-2</c:v>
                </c:pt>
                <c:pt idx="221">
                  <c:v>-2.5079068724597295E-2</c:v>
                </c:pt>
                <c:pt idx="222">
                  <c:v>-2.5076264553752538E-2</c:v>
                </c:pt>
                <c:pt idx="223">
                  <c:v>-2.507341907353625E-2</c:v>
                </c:pt>
                <c:pt idx="224">
                  <c:v>-2.5111443013215537E-2</c:v>
                </c:pt>
                <c:pt idx="225">
                  <c:v>-2.5125795288296719E-2</c:v>
                </c:pt>
                <c:pt idx="226">
                  <c:v>-2.5161148745933587E-2</c:v>
                </c:pt>
                <c:pt idx="227">
                  <c:v>-2.5162108957465325E-2</c:v>
                </c:pt>
                <c:pt idx="228">
                  <c:v>-2.5463614014163544E-2</c:v>
                </c:pt>
                <c:pt idx="229">
                  <c:v>-2.551530728387354E-2</c:v>
                </c:pt>
                <c:pt idx="230">
                  <c:v>-2.5515108827363606E-2</c:v>
                </c:pt>
                <c:pt idx="231">
                  <c:v>-2.5456980848510526E-2</c:v>
                </c:pt>
                <c:pt idx="232">
                  <c:v>-2.6140019975523669E-2</c:v>
                </c:pt>
                <c:pt idx="233">
                  <c:v>-2.6169686794342856E-2</c:v>
                </c:pt>
                <c:pt idx="234">
                  <c:v>-2.6184202236181651E-2</c:v>
                </c:pt>
                <c:pt idx="235">
                  <c:v>-2.6273732725475153E-2</c:v>
                </c:pt>
                <c:pt idx="236">
                  <c:v>-2.6312816266051486E-2</c:v>
                </c:pt>
                <c:pt idx="237">
                  <c:v>-2.6511604927348296E-2</c:v>
                </c:pt>
                <c:pt idx="238">
                  <c:v>-2.6729587548240594E-2</c:v>
                </c:pt>
                <c:pt idx="239">
                  <c:v>-2.6728370295502752E-2</c:v>
                </c:pt>
                <c:pt idx="240">
                  <c:v>-2.6902476517330472E-2</c:v>
                </c:pt>
                <c:pt idx="241">
                  <c:v>-2.7254982729115019E-2</c:v>
                </c:pt>
                <c:pt idx="242">
                  <c:v>-2.7458841515626935E-2</c:v>
                </c:pt>
                <c:pt idx="243">
                  <c:v>-2.7502042379342111E-2</c:v>
                </c:pt>
                <c:pt idx="244">
                  <c:v>-2.7513890404764985E-2</c:v>
                </c:pt>
                <c:pt idx="245">
                  <c:v>-2.7527999366379251E-2</c:v>
                </c:pt>
                <c:pt idx="246">
                  <c:v>-2.7526935928365023E-2</c:v>
                </c:pt>
                <c:pt idx="247">
                  <c:v>-2.7494448526901843E-2</c:v>
                </c:pt>
                <c:pt idx="248">
                  <c:v>-2.8274248464772486E-2</c:v>
                </c:pt>
                <c:pt idx="249">
                  <c:v>-2.8266704248034895E-2</c:v>
                </c:pt>
                <c:pt idx="250">
                  <c:v>-2.828576610442627E-2</c:v>
                </c:pt>
                <c:pt idx="251">
                  <c:v>-2.8564562762897289E-2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7-486B-B7C4-F1FC2B7064C4}"/>
            </c:ext>
          </c:extLst>
        </c:ser>
        <c:ser>
          <c:idx val="2"/>
          <c:order val="2"/>
          <c:tx>
            <c:strRef>
              <c:f>'VaR_ES + Graphs'!$M$3</c:f>
              <c:strCache>
                <c:ptCount val="1"/>
                <c:pt idx="0">
                  <c:v>VaR 10days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+ Graphs'!$M$4:$M$255</c:f>
              <c:numCache>
                <c:formatCode>0.000%</c:formatCode>
                <c:ptCount val="252"/>
                <c:pt idx="0">
                  <c:v>-6.1716284580614483E-2</c:v>
                </c:pt>
                <c:pt idx="1">
                  <c:v>-6.1729304655016949E-2</c:v>
                </c:pt>
                <c:pt idx="2">
                  <c:v>-6.18601618670215E-2</c:v>
                </c:pt>
                <c:pt idx="3">
                  <c:v>-6.1687954639640864E-2</c:v>
                </c:pt>
                <c:pt idx="4">
                  <c:v>-6.163949471568636E-2</c:v>
                </c:pt>
                <c:pt idx="5">
                  <c:v>-6.1756388568367002E-2</c:v>
                </c:pt>
                <c:pt idx="6">
                  <c:v>-6.1073668877349323E-2</c:v>
                </c:pt>
                <c:pt idx="7">
                  <c:v>-6.0786919419125798E-2</c:v>
                </c:pt>
                <c:pt idx="8">
                  <c:v>-6.0861021650793511E-2</c:v>
                </c:pt>
                <c:pt idx="9">
                  <c:v>-6.0857070885559882E-2</c:v>
                </c:pt>
                <c:pt idx="10">
                  <c:v>-6.0824668693997497E-2</c:v>
                </c:pt>
                <c:pt idx="11">
                  <c:v>-6.0934503334710489E-2</c:v>
                </c:pt>
                <c:pt idx="12">
                  <c:v>-6.0661498136597707E-2</c:v>
                </c:pt>
                <c:pt idx="13">
                  <c:v>-6.0565827328177467E-2</c:v>
                </c:pt>
                <c:pt idx="14">
                  <c:v>-6.0590550121149896E-2</c:v>
                </c:pt>
                <c:pt idx="15">
                  <c:v>-6.0571707330929606E-2</c:v>
                </c:pt>
                <c:pt idx="16">
                  <c:v>-6.0601586383012718E-2</c:v>
                </c:pt>
                <c:pt idx="17">
                  <c:v>-6.0594479130962692E-2</c:v>
                </c:pt>
                <c:pt idx="18">
                  <c:v>-6.0561784647690325E-2</c:v>
                </c:pt>
                <c:pt idx="19">
                  <c:v>-6.0622257814551335E-2</c:v>
                </c:pt>
                <c:pt idx="20">
                  <c:v>-6.045585131452217E-2</c:v>
                </c:pt>
                <c:pt idx="21">
                  <c:v>-6.0388926968098014E-2</c:v>
                </c:pt>
                <c:pt idx="22">
                  <c:v>-6.0350738538067494E-2</c:v>
                </c:pt>
                <c:pt idx="23">
                  <c:v>-6.045754654065684E-2</c:v>
                </c:pt>
                <c:pt idx="24">
                  <c:v>-6.040663028763598E-2</c:v>
                </c:pt>
                <c:pt idx="25">
                  <c:v>-6.0423918615244536E-2</c:v>
                </c:pt>
                <c:pt idx="26">
                  <c:v>-6.0427993068627832E-2</c:v>
                </c:pt>
                <c:pt idx="27">
                  <c:v>-6.0427363019223974E-2</c:v>
                </c:pt>
                <c:pt idx="28">
                  <c:v>-6.0479395812880012E-2</c:v>
                </c:pt>
                <c:pt idx="29">
                  <c:v>-6.0464691562216774E-2</c:v>
                </c:pt>
                <c:pt idx="30">
                  <c:v>-6.0275303259979068E-2</c:v>
                </c:pt>
                <c:pt idx="31">
                  <c:v>-6.0308149183907658E-2</c:v>
                </c:pt>
                <c:pt idx="32">
                  <c:v>-6.0500270805646135E-2</c:v>
                </c:pt>
                <c:pt idx="33">
                  <c:v>-6.0492417753064971E-2</c:v>
                </c:pt>
                <c:pt idx="34">
                  <c:v>-6.0571485883836138E-2</c:v>
                </c:pt>
                <c:pt idx="35">
                  <c:v>-6.0482717017618572E-2</c:v>
                </c:pt>
                <c:pt idx="36">
                  <c:v>-6.0757771180730377E-2</c:v>
                </c:pt>
                <c:pt idx="37">
                  <c:v>-6.0926392597925615E-2</c:v>
                </c:pt>
                <c:pt idx="38">
                  <c:v>-6.0971443538145605E-2</c:v>
                </c:pt>
                <c:pt idx="39">
                  <c:v>-6.0696400375189009E-2</c:v>
                </c:pt>
                <c:pt idx="40">
                  <c:v>-6.0800752334129432E-2</c:v>
                </c:pt>
                <c:pt idx="41">
                  <c:v>-6.083910609309854E-2</c:v>
                </c:pt>
                <c:pt idx="42">
                  <c:v>-5.9787810369463457E-2</c:v>
                </c:pt>
                <c:pt idx="43">
                  <c:v>-5.9772981799304854E-2</c:v>
                </c:pt>
                <c:pt idx="44">
                  <c:v>-5.9776491042011028E-2</c:v>
                </c:pt>
                <c:pt idx="45">
                  <c:v>-5.9781562978249568E-2</c:v>
                </c:pt>
                <c:pt idx="46">
                  <c:v>-5.9781451157900838E-2</c:v>
                </c:pt>
                <c:pt idx="47">
                  <c:v>-5.9991675913778554E-2</c:v>
                </c:pt>
                <c:pt idx="48">
                  <c:v>-5.9999012294607648E-2</c:v>
                </c:pt>
                <c:pt idx="49">
                  <c:v>-5.9919467544201216E-2</c:v>
                </c:pt>
                <c:pt idx="50">
                  <c:v>-5.9921311774147251E-2</c:v>
                </c:pt>
                <c:pt idx="51">
                  <c:v>-6.0113940938883545E-2</c:v>
                </c:pt>
                <c:pt idx="52">
                  <c:v>-6.0643761594224806E-2</c:v>
                </c:pt>
                <c:pt idx="53">
                  <c:v>-6.0602911097964174E-2</c:v>
                </c:pt>
                <c:pt idx="54">
                  <c:v>-6.285460163670438E-2</c:v>
                </c:pt>
                <c:pt idx="55">
                  <c:v>-6.3081002184390875E-2</c:v>
                </c:pt>
                <c:pt idx="56">
                  <c:v>-6.3043831104719686E-2</c:v>
                </c:pt>
                <c:pt idx="57">
                  <c:v>-6.4036748752583431E-2</c:v>
                </c:pt>
                <c:pt idx="58">
                  <c:v>-6.4195955330545756E-2</c:v>
                </c:pt>
                <c:pt idx="59">
                  <c:v>-6.4062472755772898E-2</c:v>
                </c:pt>
                <c:pt idx="60">
                  <c:v>-6.4158771787782745E-2</c:v>
                </c:pt>
                <c:pt idx="61">
                  <c:v>-6.4253538990595799E-2</c:v>
                </c:pt>
                <c:pt idx="62">
                  <c:v>-6.4249179869274406E-2</c:v>
                </c:pt>
                <c:pt idx="63">
                  <c:v>-6.4453028615383906E-2</c:v>
                </c:pt>
                <c:pt idx="64">
                  <c:v>-6.0274925978684918E-2</c:v>
                </c:pt>
                <c:pt idx="65">
                  <c:v>-6.032605277736737E-2</c:v>
                </c:pt>
                <c:pt idx="66">
                  <c:v>-6.034812423201924E-2</c:v>
                </c:pt>
                <c:pt idx="67">
                  <c:v>-6.0462543542400944E-2</c:v>
                </c:pt>
                <c:pt idx="68">
                  <c:v>-6.0770811645770514E-2</c:v>
                </c:pt>
                <c:pt idx="69">
                  <c:v>-6.0705047219758904E-2</c:v>
                </c:pt>
                <c:pt idx="70">
                  <c:v>-6.0607674917459088E-2</c:v>
                </c:pt>
                <c:pt idx="71">
                  <c:v>-6.3255883995458229E-2</c:v>
                </c:pt>
                <c:pt idx="72">
                  <c:v>-6.3349296739218935E-2</c:v>
                </c:pt>
                <c:pt idx="73">
                  <c:v>-6.3266260238274266E-2</c:v>
                </c:pt>
                <c:pt idx="74">
                  <c:v>-6.3155081100133584E-2</c:v>
                </c:pt>
                <c:pt idx="75">
                  <c:v>-6.3116525175005614E-2</c:v>
                </c:pt>
                <c:pt idx="76">
                  <c:v>-6.3332918646066841E-2</c:v>
                </c:pt>
                <c:pt idx="77">
                  <c:v>-6.3311048762028088E-2</c:v>
                </c:pt>
                <c:pt idx="78">
                  <c:v>-6.3313667067934495E-2</c:v>
                </c:pt>
                <c:pt idx="79">
                  <c:v>-6.3250012591068036E-2</c:v>
                </c:pt>
                <c:pt idx="80">
                  <c:v>-6.2911545325508078E-2</c:v>
                </c:pt>
                <c:pt idx="81">
                  <c:v>-6.2803477443822947E-2</c:v>
                </c:pt>
                <c:pt idx="82">
                  <c:v>-6.2820274521175556E-2</c:v>
                </c:pt>
                <c:pt idx="83">
                  <c:v>-6.3027075332269811E-2</c:v>
                </c:pt>
                <c:pt idx="84">
                  <c:v>-6.3146227766483737E-2</c:v>
                </c:pt>
                <c:pt idx="85">
                  <c:v>-6.3257903589811162E-2</c:v>
                </c:pt>
                <c:pt idx="86">
                  <c:v>-6.3590168626108542E-2</c:v>
                </c:pt>
                <c:pt idx="87">
                  <c:v>-6.3621415632589717E-2</c:v>
                </c:pt>
                <c:pt idx="88">
                  <c:v>-6.3247208567076982E-2</c:v>
                </c:pt>
                <c:pt idx="89">
                  <c:v>-6.33809945904098E-2</c:v>
                </c:pt>
                <c:pt idx="90">
                  <c:v>-6.3303513389189103E-2</c:v>
                </c:pt>
                <c:pt idx="91">
                  <c:v>-6.3285691481904535E-2</c:v>
                </c:pt>
                <c:pt idx="92">
                  <c:v>-6.3338257382050747E-2</c:v>
                </c:pt>
                <c:pt idx="93">
                  <c:v>-6.3385907032785904E-2</c:v>
                </c:pt>
                <c:pt idx="94">
                  <c:v>-6.378586510886626E-2</c:v>
                </c:pt>
                <c:pt idx="95">
                  <c:v>-6.3842393520455024E-2</c:v>
                </c:pt>
                <c:pt idx="96">
                  <c:v>-6.3957443768521999E-2</c:v>
                </c:pt>
                <c:pt idx="97">
                  <c:v>-6.4640611817687099E-2</c:v>
                </c:pt>
                <c:pt idx="98">
                  <c:v>-6.5189145613674337E-2</c:v>
                </c:pt>
                <c:pt idx="99">
                  <c:v>-6.506879181074901E-2</c:v>
                </c:pt>
                <c:pt idx="100">
                  <c:v>-6.5052762209349663E-2</c:v>
                </c:pt>
                <c:pt idx="101">
                  <c:v>-6.5192441639287793E-2</c:v>
                </c:pt>
                <c:pt idx="102">
                  <c:v>-6.5146513979703752E-2</c:v>
                </c:pt>
                <c:pt idx="103">
                  <c:v>-6.5168263608452501E-2</c:v>
                </c:pt>
                <c:pt idx="104">
                  <c:v>-6.5103334322114403E-2</c:v>
                </c:pt>
                <c:pt idx="105">
                  <c:v>-6.4901061208743546E-2</c:v>
                </c:pt>
                <c:pt idx="106">
                  <c:v>-6.4850346244936838E-2</c:v>
                </c:pt>
                <c:pt idx="107">
                  <c:v>-6.4830637735872401E-2</c:v>
                </c:pt>
                <c:pt idx="108">
                  <c:v>-6.4885636014258258E-2</c:v>
                </c:pt>
                <c:pt idx="109">
                  <c:v>-6.4897050631987349E-2</c:v>
                </c:pt>
                <c:pt idx="110">
                  <c:v>-6.4911335853288829E-2</c:v>
                </c:pt>
                <c:pt idx="111">
                  <c:v>-6.4694219301118613E-2</c:v>
                </c:pt>
                <c:pt idx="112">
                  <c:v>-6.4699450234137118E-2</c:v>
                </c:pt>
                <c:pt idx="113">
                  <c:v>-6.4698901647398707E-2</c:v>
                </c:pt>
                <c:pt idx="114">
                  <c:v>-6.4285141213791211E-2</c:v>
                </c:pt>
                <c:pt idx="115">
                  <c:v>-6.4305073233946297E-2</c:v>
                </c:pt>
                <c:pt idx="116">
                  <c:v>-6.4305675459451581E-2</c:v>
                </c:pt>
                <c:pt idx="117">
                  <c:v>-6.4163308403796415E-2</c:v>
                </c:pt>
                <c:pt idx="118">
                  <c:v>-6.407228483000886E-2</c:v>
                </c:pt>
                <c:pt idx="119">
                  <c:v>-6.323287231941592E-2</c:v>
                </c:pt>
                <c:pt idx="120">
                  <c:v>-6.3213391289872259E-2</c:v>
                </c:pt>
                <c:pt idx="121">
                  <c:v>-6.3218173474566638E-2</c:v>
                </c:pt>
                <c:pt idx="122">
                  <c:v>-6.3460946615314345E-2</c:v>
                </c:pt>
                <c:pt idx="123">
                  <c:v>-6.3488043903634397E-2</c:v>
                </c:pt>
                <c:pt idx="124">
                  <c:v>-6.3424005669380751E-2</c:v>
                </c:pt>
                <c:pt idx="125">
                  <c:v>-6.3397646539593913E-2</c:v>
                </c:pt>
                <c:pt idx="126">
                  <c:v>-6.3713089874338796E-2</c:v>
                </c:pt>
                <c:pt idx="127">
                  <c:v>-6.3587684389998983E-2</c:v>
                </c:pt>
                <c:pt idx="128">
                  <c:v>-6.3606428310636273E-2</c:v>
                </c:pt>
                <c:pt idx="129">
                  <c:v>-6.3591718782072135E-2</c:v>
                </c:pt>
                <c:pt idx="130">
                  <c:v>-6.357904839874555E-2</c:v>
                </c:pt>
                <c:pt idx="131">
                  <c:v>-6.3555551530378201E-2</c:v>
                </c:pt>
                <c:pt idx="132">
                  <c:v>-6.3549728087990975E-2</c:v>
                </c:pt>
                <c:pt idx="133">
                  <c:v>-6.359550896574194E-2</c:v>
                </c:pt>
                <c:pt idx="134">
                  <c:v>-6.4067410046268355E-2</c:v>
                </c:pt>
                <c:pt idx="135">
                  <c:v>-6.5315949598834272E-2</c:v>
                </c:pt>
                <c:pt idx="136">
                  <c:v>-6.3527723273917092E-2</c:v>
                </c:pt>
                <c:pt idx="137">
                  <c:v>-6.3474241851256191E-2</c:v>
                </c:pt>
                <c:pt idx="138">
                  <c:v>-6.3425711277667371E-2</c:v>
                </c:pt>
                <c:pt idx="139">
                  <c:v>-6.3418446339810031E-2</c:v>
                </c:pt>
                <c:pt idx="140">
                  <c:v>-6.3198370924780298E-2</c:v>
                </c:pt>
                <c:pt idx="141">
                  <c:v>-6.3195836619889562E-2</c:v>
                </c:pt>
                <c:pt idx="142">
                  <c:v>-6.3407950275137348E-2</c:v>
                </c:pt>
                <c:pt idx="143">
                  <c:v>-6.3102451588675293E-2</c:v>
                </c:pt>
                <c:pt idx="144">
                  <c:v>-6.303157858504034E-2</c:v>
                </c:pt>
                <c:pt idx="145">
                  <c:v>-6.290759028268314E-2</c:v>
                </c:pt>
                <c:pt idx="146">
                  <c:v>-6.3156035281716566E-2</c:v>
                </c:pt>
                <c:pt idx="147">
                  <c:v>-6.3258451551167827E-2</c:v>
                </c:pt>
                <c:pt idx="148">
                  <c:v>-6.3369525444359809E-2</c:v>
                </c:pt>
                <c:pt idx="149">
                  <c:v>-6.3983959606444291E-2</c:v>
                </c:pt>
                <c:pt idx="150">
                  <c:v>-6.4002737815491192E-2</c:v>
                </c:pt>
                <c:pt idx="151">
                  <c:v>-6.5620872491952253E-2</c:v>
                </c:pt>
                <c:pt idx="152">
                  <c:v>-6.5772729241922567E-2</c:v>
                </c:pt>
                <c:pt idx="153">
                  <c:v>-6.5805797137472019E-2</c:v>
                </c:pt>
                <c:pt idx="154">
                  <c:v>-6.5716447070155698E-2</c:v>
                </c:pt>
                <c:pt idx="155">
                  <c:v>-6.5628940537945518E-2</c:v>
                </c:pt>
                <c:pt idx="156">
                  <c:v>-6.5626187997625346E-2</c:v>
                </c:pt>
                <c:pt idx="157">
                  <c:v>-6.5710233652472222E-2</c:v>
                </c:pt>
                <c:pt idx="158">
                  <c:v>-6.5710180640054863E-2</c:v>
                </c:pt>
                <c:pt idx="159">
                  <c:v>-6.5698630695839727E-2</c:v>
                </c:pt>
                <c:pt idx="160">
                  <c:v>-6.5747823277866824E-2</c:v>
                </c:pt>
                <c:pt idx="161">
                  <c:v>-6.5485950190136283E-2</c:v>
                </c:pt>
                <c:pt idx="162">
                  <c:v>-6.4245739611318034E-2</c:v>
                </c:pt>
                <c:pt idx="163">
                  <c:v>-6.4240082550666822E-2</c:v>
                </c:pt>
                <c:pt idx="164">
                  <c:v>-6.4241900515779451E-2</c:v>
                </c:pt>
                <c:pt idx="165">
                  <c:v>-6.4304640620581388E-2</c:v>
                </c:pt>
                <c:pt idx="166">
                  <c:v>-6.4345297140584456E-2</c:v>
                </c:pt>
                <c:pt idx="167">
                  <c:v>-6.403664186684542E-2</c:v>
                </c:pt>
                <c:pt idx="168">
                  <c:v>-6.4066733398387948E-2</c:v>
                </c:pt>
                <c:pt idx="169">
                  <c:v>-6.4069362483898426E-2</c:v>
                </c:pt>
                <c:pt idx="170">
                  <c:v>-6.4064165746990837E-2</c:v>
                </c:pt>
                <c:pt idx="171">
                  <c:v>-6.4146589733051373E-2</c:v>
                </c:pt>
                <c:pt idx="172">
                  <c:v>-6.4118316955748295E-2</c:v>
                </c:pt>
                <c:pt idx="173">
                  <c:v>-6.4754806600509571E-2</c:v>
                </c:pt>
                <c:pt idx="174">
                  <c:v>-6.4780225538989863E-2</c:v>
                </c:pt>
                <c:pt idx="175">
                  <c:v>-6.4914506140007669E-2</c:v>
                </c:pt>
                <c:pt idx="176">
                  <c:v>-6.4916494301514305E-2</c:v>
                </c:pt>
                <c:pt idx="177">
                  <c:v>-6.4850638965605403E-2</c:v>
                </c:pt>
                <c:pt idx="178">
                  <c:v>-6.4115368402402659E-2</c:v>
                </c:pt>
                <c:pt idx="179">
                  <c:v>-6.4427530163174249E-2</c:v>
                </c:pt>
                <c:pt idx="180">
                  <c:v>-6.4483480689236067E-2</c:v>
                </c:pt>
                <c:pt idx="181">
                  <c:v>-6.4426896331747238E-2</c:v>
                </c:pt>
                <c:pt idx="182">
                  <c:v>-6.4459756942975593E-2</c:v>
                </c:pt>
                <c:pt idx="183">
                  <c:v>-6.4989054733322629E-2</c:v>
                </c:pt>
                <c:pt idx="184">
                  <c:v>-6.4969936859664207E-2</c:v>
                </c:pt>
                <c:pt idx="185">
                  <c:v>-6.5039587207851537E-2</c:v>
                </c:pt>
                <c:pt idx="186">
                  <c:v>-6.5133144984778971E-2</c:v>
                </c:pt>
                <c:pt idx="187">
                  <c:v>-6.5141478822095353E-2</c:v>
                </c:pt>
                <c:pt idx="188">
                  <c:v>-6.5199699238009473E-2</c:v>
                </c:pt>
                <c:pt idx="189">
                  <c:v>-6.5796162885983667E-2</c:v>
                </c:pt>
                <c:pt idx="190">
                  <c:v>-6.5880700875158252E-2</c:v>
                </c:pt>
                <c:pt idx="191">
                  <c:v>-6.6185791150186607E-2</c:v>
                </c:pt>
                <c:pt idx="192">
                  <c:v>-6.6745092926674826E-2</c:v>
                </c:pt>
                <c:pt idx="193">
                  <c:v>-6.6934590103436095E-2</c:v>
                </c:pt>
                <c:pt idx="194">
                  <c:v>-6.6576306203608937E-2</c:v>
                </c:pt>
                <c:pt idx="195">
                  <c:v>-6.6797801076419444E-2</c:v>
                </c:pt>
                <c:pt idx="196">
                  <c:v>-6.6881515078047557E-2</c:v>
                </c:pt>
                <c:pt idx="197">
                  <c:v>-6.6824093717026647E-2</c:v>
                </c:pt>
                <c:pt idx="198">
                  <c:v>-6.7990396387287683E-2</c:v>
                </c:pt>
                <c:pt idx="199">
                  <c:v>-6.7959888894278023E-2</c:v>
                </c:pt>
                <c:pt idx="200">
                  <c:v>-6.7673754085916374E-2</c:v>
                </c:pt>
                <c:pt idx="201">
                  <c:v>-6.763468560162364E-2</c:v>
                </c:pt>
                <c:pt idx="202">
                  <c:v>-6.7916624180480265E-2</c:v>
                </c:pt>
                <c:pt idx="203">
                  <c:v>-6.826095693269732E-2</c:v>
                </c:pt>
                <c:pt idx="204">
                  <c:v>-6.8250749789948995E-2</c:v>
                </c:pt>
                <c:pt idx="205">
                  <c:v>-6.8240067317198339E-2</c:v>
                </c:pt>
                <c:pt idx="206">
                  <c:v>-6.8461575017014123E-2</c:v>
                </c:pt>
                <c:pt idx="207">
                  <c:v>-6.863026146688965E-2</c:v>
                </c:pt>
                <c:pt idx="208">
                  <c:v>-6.8678215546110186E-2</c:v>
                </c:pt>
                <c:pt idx="209">
                  <c:v>-6.8695015264627624E-2</c:v>
                </c:pt>
                <c:pt idx="210">
                  <c:v>-6.9018314935784295E-2</c:v>
                </c:pt>
                <c:pt idx="211">
                  <c:v>-6.9023647149393894E-2</c:v>
                </c:pt>
                <c:pt idx="212">
                  <c:v>-6.8962025764933488E-2</c:v>
                </c:pt>
                <c:pt idx="213">
                  <c:v>-6.946441784156103E-2</c:v>
                </c:pt>
                <c:pt idx="214">
                  <c:v>-6.9444104809712956E-2</c:v>
                </c:pt>
                <c:pt idx="215">
                  <c:v>-6.9452317677871495E-2</c:v>
                </c:pt>
                <c:pt idx="216">
                  <c:v>-6.9441993962145288E-2</c:v>
                </c:pt>
                <c:pt idx="217">
                  <c:v>-6.9390155046203661E-2</c:v>
                </c:pt>
                <c:pt idx="218">
                  <c:v>-6.9157852154813085E-2</c:v>
                </c:pt>
                <c:pt idx="219">
                  <c:v>-6.913441312868239E-2</c:v>
                </c:pt>
                <c:pt idx="220">
                  <c:v>-6.9134038804331582E-2</c:v>
                </c:pt>
                <c:pt idx="221">
                  <c:v>-6.9223561858403893E-2</c:v>
                </c:pt>
                <c:pt idx="222">
                  <c:v>-6.9215821750664416E-2</c:v>
                </c:pt>
                <c:pt idx="223">
                  <c:v>-6.9207967620276575E-2</c:v>
                </c:pt>
                <c:pt idx="224">
                  <c:v>-6.9312921778239681E-2</c:v>
                </c:pt>
                <c:pt idx="225">
                  <c:v>-6.9352537108968326E-2</c:v>
                </c:pt>
                <c:pt idx="226">
                  <c:v>-6.9450120168710647E-2</c:v>
                </c:pt>
                <c:pt idx="227">
                  <c:v>-6.9452770556693327E-2</c:v>
                </c:pt>
                <c:pt idx="228">
                  <c:v>-7.0284988617585697E-2</c:v>
                </c:pt>
                <c:pt idx="229">
                  <c:v>-7.0427673032733992E-2</c:v>
                </c:pt>
                <c:pt idx="230">
                  <c:v>-7.0427125250571807E-2</c:v>
                </c:pt>
                <c:pt idx="231">
                  <c:v>-7.0266679670074869E-2</c:v>
                </c:pt>
                <c:pt idx="232">
                  <c:v>-7.215201288478594E-2</c:v>
                </c:pt>
                <c:pt idx="233">
                  <c:v>-7.2233899612328498E-2</c:v>
                </c:pt>
                <c:pt idx="234">
                  <c:v>-7.2273965317999775E-2</c:v>
                </c:pt>
                <c:pt idx="235">
                  <c:v>-7.2521088503947395E-2</c:v>
                </c:pt>
                <c:pt idx="236">
                  <c:v>-7.2628967385673093E-2</c:v>
                </c:pt>
                <c:pt idx="237">
                  <c:v>-7.3177666356242621E-2</c:v>
                </c:pt>
                <c:pt idx="238">
                  <c:v>-7.3779344736213531E-2</c:v>
                </c:pt>
                <c:pt idx="239">
                  <c:v>-7.3775984859851276E-2</c:v>
                </c:pt>
                <c:pt idx="240">
                  <c:v>-7.425655504963681E-2</c:v>
                </c:pt>
                <c:pt idx="241">
                  <c:v>-7.5229547142162415E-2</c:v>
                </c:pt>
                <c:pt idx="242">
                  <c:v>-7.5792240736308747E-2</c:v>
                </c:pt>
                <c:pt idx="243">
                  <c:v>-7.5911484305301036E-2</c:v>
                </c:pt>
                <c:pt idx="244">
                  <c:v>-7.5944187374532471E-2</c:v>
                </c:pt>
                <c:pt idx="245">
                  <c:v>-7.5983131108360399E-2</c:v>
                </c:pt>
                <c:pt idx="246">
                  <c:v>-7.5980195793338576E-2</c:v>
                </c:pt>
                <c:pt idx="247">
                  <c:v>-7.5890523658001294E-2</c:v>
                </c:pt>
                <c:pt idx="248">
                  <c:v>-7.8042937283449215E-2</c:v>
                </c:pt>
                <c:pt idx="249">
                  <c:v>-7.8022113641242133E-2</c:v>
                </c:pt>
                <c:pt idx="250">
                  <c:v>-7.8074728417713082E-2</c:v>
                </c:pt>
                <c:pt idx="251">
                  <c:v>-7.8844266471359239E-2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47-486B-B7C4-F1FC2B7064C4}"/>
            </c:ext>
          </c:extLst>
        </c:ser>
        <c:ser>
          <c:idx val="3"/>
          <c:order val="3"/>
          <c:tx>
            <c:strRef>
              <c:f>'VaR_ES + Graphs'!$P$3</c:f>
              <c:strCache>
                <c:ptCount val="1"/>
                <c:pt idx="0">
                  <c:v>ES 10days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+ Graphs'!$P$4:$P$255</c:f>
              <c:numCache>
                <c:formatCode>0.000%</c:formatCode>
                <c:ptCount val="252"/>
                <c:pt idx="0">
                  <c:v>-7.0706157547043944E-2</c:v>
                </c:pt>
                <c:pt idx="1">
                  <c:v>-7.0721074184333932E-2</c:v>
                </c:pt>
                <c:pt idx="2">
                  <c:v>-7.0870992649306908E-2</c:v>
                </c:pt>
                <c:pt idx="3">
                  <c:v>-7.0673700938818251E-2</c:v>
                </c:pt>
                <c:pt idx="4">
                  <c:v>-7.0618182123304174E-2</c:v>
                </c:pt>
                <c:pt idx="5">
                  <c:v>-7.0752103262920446E-2</c:v>
                </c:pt>
                <c:pt idx="6">
                  <c:v>-6.9969935535851416E-2</c:v>
                </c:pt>
                <c:pt idx="7">
                  <c:v>-6.9641416855450319E-2</c:v>
                </c:pt>
                <c:pt idx="8">
                  <c:v>-6.9726313153121014E-2</c:v>
                </c:pt>
                <c:pt idx="9">
                  <c:v>-6.9721786901566205E-2</c:v>
                </c:pt>
                <c:pt idx="10">
                  <c:v>-6.968466486032461E-2</c:v>
                </c:pt>
                <c:pt idx="11">
                  <c:v>-6.9810498511250749E-2</c:v>
                </c:pt>
                <c:pt idx="12">
                  <c:v>-6.9497726142011468E-2</c:v>
                </c:pt>
                <c:pt idx="13">
                  <c:v>-6.9388119491209627E-2</c:v>
                </c:pt>
                <c:pt idx="14">
                  <c:v>-6.9416443517952162E-2</c:v>
                </c:pt>
                <c:pt idx="15">
                  <c:v>-6.9394856001739946E-2</c:v>
                </c:pt>
                <c:pt idx="16">
                  <c:v>-6.942908737160125E-2</c:v>
                </c:pt>
                <c:pt idx="17">
                  <c:v>-6.942094484509323E-2</c:v>
                </c:pt>
                <c:pt idx="18">
                  <c:v>-6.9383487935610014E-2</c:v>
                </c:pt>
                <c:pt idx="19">
                  <c:v>-6.9452769897291586E-2</c:v>
                </c:pt>
                <c:pt idx="20">
                  <c:v>-6.9262123874319403E-2</c:v>
                </c:pt>
                <c:pt idx="21">
                  <c:v>-6.9185451025100514E-2</c:v>
                </c:pt>
                <c:pt idx="22">
                  <c:v>-6.9141699895742023E-2</c:v>
                </c:pt>
                <c:pt idx="23">
                  <c:v>-6.9264066034755184E-2</c:v>
                </c:pt>
                <c:pt idx="24">
                  <c:v>-6.920573309018048E-2</c:v>
                </c:pt>
                <c:pt idx="25">
                  <c:v>-6.9225539713730827E-2</c:v>
                </c:pt>
                <c:pt idx="26">
                  <c:v>-6.9230207670410271E-2</c:v>
                </c:pt>
                <c:pt idx="27">
                  <c:v>-6.9229485845162447E-2</c:v>
                </c:pt>
                <c:pt idx="28">
                  <c:v>-6.9289097970727964E-2</c:v>
                </c:pt>
                <c:pt idx="29">
                  <c:v>-6.9272251832450657E-2</c:v>
                </c:pt>
                <c:pt idx="30">
                  <c:v>-6.9055276374083666E-2</c:v>
                </c:pt>
                <c:pt idx="31">
                  <c:v>-6.9092906783753585E-2</c:v>
                </c:pt>
                <c:pt idx="32">
                  <c:v>-6.9313013709294297E-2</c:v>
                </c:pt>
                <c:pt idx="33">
                  <c:v>-6.9304016745578761E-2</c:v>
                </c:pt>
                <c:pt idx="34">
                  <c:v>-6.9394602297661923E-2</c:v>
                </c:pt>
                <c:pt idx="35">
                  <c:v>-6.929290295716041E-2</c:v>
                </c:pt>
                <c:pt idx="36">
                  <c:v>-6.9608022752901677E-2</c:v>
                </c:pt>
                <c:pt idx="37">
                  <c:v>-6.9801206327885681E-2</c:v>
                </c:pt>
                <c:pt idx="38">
                  <c:v>-6.985281959168603E-2</c:v>
                </c:pt>
                <c:pt idx="39">
                  <c:v>-6.9537712398432289E-2</c:v>
                </c:pt>
                <c:pt idx="40">
                  <c:v>-6.9657264735377436E-2</c:v>
                </c:pt>
                <c:pt idx="41">
                  <c:v>-6.9701205276234995E-2</c:v>
                </c:pt>
                <c:pt idx="42">
                  <c:v>-6.8496773065692879E-2</c:v>
                </c:pt>
                <c:pt idx="43">
                  <c:v>-6.8479784498980609E-2</c:v>
                </c:pt>
                <c:pt idx="44">
                  <c:v>-6.8483804913840957E-2</c:v>
                </c:pt>
                <c:pt idx="45">
                  <c:v>-6.8489615651236888E-2</c:v>
                </c:pt>
                <c:pt idx="46">
                  <c:v>-6.8489487542630734E-2</c:v>
                </c:pt>
                <c:pt idx="47">
                  <c:v>-6.8730334586654646E-2</c:v>
                </c:pt>
                <c:pt idx="48">
                  <c:v>-6.8738739617875355E-2</c:v>
                </c:pt>
                <c:pt idx="49">
                  <c:v>-6.8647608019586567E-2</c:v>
                </c:pt>
                <c:pt idx="50">
                  <c:v>-6.8649720888402363E-2</c:v>
                </c:pt>
                <c:pt idx="51">
                  <c:v>-6.887040928794802E-2</c:v>
                </c:pt>
                <c:pt idx="52">
                  <c:v>-6.9477406014708282E-2</c:v>
                </c:pt>
                <c:pt idx="53">
                  <c:v>-6.9430605050520178E-2</c:v>
                </c:pt>
                <c:pt idx="54">
                  <c:v>-7.2010287010658175E-2</c:v>
                </c:pt>
                <c:pt idx="55">
                  <c:v>-7.2269666085439457E-2</c:v>
                </c:pt>
                <c:pt idx="56">
                  <c:v>-7.2227080498292018E-2</c:v>
                </c:pt>
                <c:pt idx="57">
                  <c:v>-7.3364631018680043E-2</c:v>
                </c:pt>
                <c:pt idx="58">
                  <c:v>-7.3547028346393872E-2</c:v>
                </c:pt>
                <c:pt idx="59">
                  <c:v>-7.3394102096445257E-2</c:v>
                </c:pt>
                <c:pt idx="60">
                  <c:v>-7.3504428480724304E-2</c:v>
                </c:pt>
                <c:pt idx="61">
                  <c:v>-7.361299990264196E-2</c:v>
                </c:pt>
                <c:pt idx="62">
                  <c:v>-7.3608005812005897E-2</c:v>
                </c:pt>
                <c:pt idx="63">
                  <c:v>-7.3841548087859504E-2</c:v>
                </c:pt>
                <c:pt idx="64">
                  <c:v>-6.9054844136290927E-2</c:v>
                </c:pt>
                <c:pt idx="65">
                  <c:v>-6.9113418295559961E-2</c:v>
                </c:pt>
                <c:pt idx="66">
                  <c:v>-6.9138704778058252E-2</c:v>
                </c:pt>
                <c:pt idx="67">
                  <c:v>-6.926979092235952E-2</c:v>
                </c:pt>
                <c:pt idx="68">
                  <c:v>-6.9622962751021797E-2</c:v>
                </c:pt>
                <c:pt idx="69">
                  <c:v>-6.9547618781465523E-2</c:v>
                </c:pt>
                <c:pt idx="70">
                  <c:v>-6.9436062789494948E-2</c:v>
                </c:pt>
                <c:pt idx="71">
                  <c:v>-7.2470021971563631E-2</c:v>
                </c:pt>
                <c:pt idx="72">
                  <c:v>-7.2577041637801293E-2</c:v>
                </c:pt>
                <c:pt idx="73">
                  <c:v>-7.2481909664808331E-2</c:v>
                </c:pt>
                <c:pt idx="74">
                  <c:v>-7.2354535670882125E-2</c:v>
                </c:pt>
                <c:pt idx="75">
                  <c:v>-7.2310363515429216E-2</c:v>
                </c:pt>
                <c:pt idx="76">
                  <c:v>-7.2558277837572543E-2</c:v>
                </c:pt>
                <c:pt idx="77">
                  <c:v>-7.2533222287373966E-2</c:v>
                </c:pt>
                <c:pt idx="78">
                  <c:v>-7.2536221987553301E-2</c:v>
                </c:pt>
                <c:pt idx="79">
                  <c:v>-7.2463295311871512E-2</c:v>
                </c:pt>
                <c:pt idx="80">
                  <c:v>-7.2075525374555541E-2</c:v>
                </c:pt>
                <c:pt idx="81">
                  <c:v>-7.1951715836762922E-2</c:v>
                </c:pt>
                <c:pt idx="82">
                  <c:v>-7.1970959652324626E-2</c:v>
                </c:pt>
                <c:pt idx="83">
                  <c:v>-7.2207884004291858E-2</c:v>
                </c:pt>
                <c:pt idx="84">
                  <c:v>-7.2344392720636225E-2</c:v>
                </c:pt>
                <c:pt idx="85">
                  <c:v>-7.2472335749158484E-2</c:v>
                </c:pt>
                <c:pt idx="86">
                  <c:v>-7.2853000012463726E-2</c:v>
                </c:pt>
                <c:pt idx="87">
                  <c:v>-7.2888798599143795E-2</c:v>
                </c:pt>
                <c:pt idx="88">
                  <c:v>-7.2460082841071888E-2</c:v>
                </c:pt>
                <c:pt idx="89">
                  <c:v>-7.2613356741269272E-2</c:v>
                </c:pt>
                <c:pt idx="90">
                  <c:v>-7.252458927806775E-2</c:v>
                </c:pt>
                <c:pt idx="91">
                  <c:v>-7.2504171351214008E-2</c:v>
                </c:pt>
                <c:pt idx="92">
                  <c:v>-7.2564394237970661E-2</c:v>
                </c:pt>
                <c:pt idx="93">
                  <c:v>-7.2618984752205865E-2</c:v>
                </c:pt>
                <c:pt idx="94">
                  <c:v>-7.3077202529437918E-2</c:v>
                </c:pt>
                <c:pt idx="95">
                  <c:v>-7.3141965124964195E-2</c:v>
                </c:pt>
                <c:pt idx="96">
                  <c:v>-7.3273774112185802E-2</c:v>
                </c:pt>
                <c:pt idx="97">
                  <c:v>-7.4056455507276561E-2</c:v>
                </c:pt>
                <c:pt idx="98">
                  <c:v>-7.46848912153317E-2</c:v>
                </c:pt>
                <c:pt idx="99">
                  <c:v>-7.454700613347931E-2</c:v>
                </c:pt>
                <c:pt idx="100">
                  <c:v>-7.4528641587887162E-2</c:v>
                </c:pt>
                <c:pt idx="101">
                  <c:v>-7.4688667354933888E-2</c:v>
                </c:pt>
                <c:pt idx="102">
                  <c:v>-7.4636049664864201E-2</c:v>
                </c:pt>
                <c:pt idx="103">
                  <c:v>-7.4660967442843673E-2</c:v>
                </c:pt>
                <c:pt idx="104">
                  <c:v>-7.4586580263180546E-2</c:v>
                </c:pt>
                <c:pt idx="105">
                  <c:v>-7.4354843133852072E-2</c:v>
                </c:pt>
                <c:pt idx="106">
                  <c:v>-7.4296740799188271E-2</c:v>
                </c:pt>
                <c:pt idx="107">
                  <c:v>-7.4274161459612076E-2</c:v>
                </c:pt>
                <c:pt idx="108">
                  <c:v>-7.4337171035816968E-2</c:v>
                </c:pt>
                <c:pt idx="109">
                  <c:v>-7.435024835835799E-2</c:v>
                </c:pt>
                <c:pt idx="110">
                  <c:v>-7.4366614429562689E-2</c:v>
                </c:pt>
                <c:pt idx="111">
                  <c:v>-7.411787169904778E-2</c:v>
                </c:pt>
                <c:pt idx="112">
                  <c:v>-7.4123864593413302E-2</c:v>
                </c:pt>
                <c:pt idx="113">
                  <c:v>-7.4123236097050987E-2</c:v>
                </c:pt>
                <c:pt idx="114">
                  <c:v>-7.3649205448508448E-2</c:v>
                </c:pt>
                <c:pt idx="115">
                  <c:v>-7.3672040856811019E-2</c:v>
                </c:pt>
                <c:pt idx="116">
                  <c:v>-7.3672730805205422E-2</c:v>
                </c:pt>
                <c:pt idx="117">
                  <c:v>-7.3509625920731805E-2</c:v>
                </c:pt>
                <c:pt idx="118">
                  <c:v>-7.3405343441764498E-2</c:v>
                </c:pt>
                <c:pt idx="119">
                  <c:v>-7.2443658310777412E-2</c:v>
                </c:pt>
                <c:pt idx="120">
                  <c:v>-7.242133958641718E-2</c:v>
                </c:pt>
                <c:pt idx="121">
                  <c:v>-7.2426818365749365E-2</c:v>
                </c:pt>
                <c:pt idx="122">
                  <c:v>-7.2704954939500438E-2</c:v>
                </c:pt>
                <c:pt idx="123">
                  <c:v>-7.2735999341315527E-2</c:v>
                </c:pt>
                <c:pt idx="124">
                  <c:v>-7.2662633008410984E-2</c:v>
                </c:pt>
                <c:pt idx="125">
                  <c:v>-7.2632434288637499E-2</c:v>
                </c:pt>
                <c:pt idx="126">
                  <c:v>-7.2993826525308877E-2</c:v>
                </c:pt>
                <c:pt idx="127">
                  <c:v>-7.2850153911293833E-2</c:v>
                </c:pt>
                <c:pt idx="128">
                  <c:v>-7.2871628156132698E-2</c:v>
                </c:pt>
                <c:pt idx="129">
                  <c:v>-7.28547759711516E-2</c:v>
                </c:pt>
                <c:pt idx="130">
                  <c:v>-7.2840259962520193E-2</c:v>
                </c:pt>
                <c:pt idx="131">
                  <c:v>-7.2813340434101828E-2</c:v>
                </c:pt>
                <c:pt idx="132">
                  <c:v>-7.2806668722774803E-2</c:v>
                </c:pt>
                <c:pt idx="133">
                  <c:v>-7.2859118250106186E-2</c:v>
                </c:pt>
                <c:pt idx="134">
                  <c:v>-7.3399758574990578E-2</c:v>
                </c:pt>
                <c:pt idx="135">
                  <c:v>-7.4830166042117507E-2</c:v>
                </c:pt>
                <c:pt idx="136">
                  <c:v>-7.2781458588022305E-2</c:v>
                </c:pt>
                <c:pt idx="137">
                  <c:v>-7.272018681960335E-2</c:v>
                </c:pt>
                <c:pt idx="138">
                  <c:v>-7.2664587063309888E-2</c:v>
                </c:pt>
                <c:pt idx="139">
                  <c:v>-7.2656263881767116E-2</c:v>
                </c:pt>
                <c:pt idx="140">
                  <c:v>-7.2404131287054641E-2</c:v>
                </c:pt>
                <c:pt idx="141">
                  <c:v>-7.2401227823858591E-2</c:v>
                </c:pt>
                <c:pt idx="142">
                  <c:v>-7.2644238912872541E-2</c:v>
                </c:pt>
                <c:pt idx="143">
                  <c:v>-7.2294239906902147E-2</c:v>
                </c:pt>
                <c:pt idx="144">
                  <c:v>-7.2213043221215398E-2</c:v>
                </c:pt>
                <c:pt idx="145">
                  <c:v>-7.2070994222316137E-2</c:v>
                </c:pt>
                <c:pt idx="146">
                  <c:v>-7.2355628842867337E-2</c:v>
                </c:pt>
                <c:pt idx="147">
                  <c:v>-7.2472963529043116E-2</c:v>
                </c:pt>
                <c:pt idx="148">
                  <c:v>-7.2600216947565688E-2</c:v>
                </c:pt>
                <c:pt idx="149">
                  <c:v>-7.3304152366910069E-2</c:v>
                </c:pt>
                <c:pt idx="150">
                  <c:v>-7.3325665894763276E-2</c:v>
                </c:pt>
                <c:pt idx="151">
                  <c:v>-7.5179505382082762E-2</c:v>
                </c:pt>
                <c:pt idx="152">
                  <c:v>-7.5353482272638425E-2</c:v>
                </c:pt>
                <c:pt idx="153">
                  <c:v>-7.5391366987318797E-2</c:v>
                </c:pt>
                <c:pt idx="154">
                  <c:v>-7.5289001785339468E-2</c:v>
                </c:pt>
                <c:pt idx="155">
                  <c:v>-7.5188748656122573E-2</c:v>
                </c:pt>
                <c:pt idx="156">
                  <c:v>-7.5185595168338018E-2</c:v>
                </c:pt>
                <c:pt idx="157">
                  <c:v>-7.5281883293151913E-2</c:v>
                </c:pt>
                <c:pt idx="158">
                  <c:v>-7.5281822558706232E-2</c:v>
                </c:pt>
                <c:pt idx="159">
                  <c:v>-7.5268590197411556E-2</c:v>
                </c:pt>
                <c:pt idx="160">
                  <c:v>-7.5324948393284658E-2</c:v>
                </c:pt>
                <c:pt idx="161">
                  <c:v>-7.5024929687942471E-2</c:v>
                </c:pt>
                <c:pt idx="162">
                  <c:v>-7.360406443052582E-2</c:v>
                </c:pt>
                <c:pt idx="163">
                  <c:v>-7.3597583336850528E-2</c:v>
                </c:pt>
                <c:pt idx="164">
                  <c:v>-7.3599666114978562E-2</c:v>
                </c:pt>
                <c:pt idx="165">
                  <c:v>-7.3671545227027999E-2</c:v>
                </c:pt>
                <c:pt idx="166">
                  <c:v>-7.3718123959500073E-2</c:v>
                </c:pt>
                <c:pt idx="167">
                  <c:v>-7.3364508563482325E-2</c:v>
                </c:pt>
                <c:pt idx="168">
                  <c:v>-7.3398983363521506E-2</c:v>
                </c:pt>
                <c:pt idx="169">
                  <c:v>-7.3401995413510765E-2</c:v>
                </c:pt>
                <c:pt idx="170">
                  <c:v>-7.3396041696416225E-2</c:v>
                </c:pt>
                <c:pt idx="171">
                  <c:v>-7.3490471932838503E-2</c:v>
                </c:pt>
                <c:pt idx="172">
                  <c:v>-7.3458080815001964E-2</c:v>
                </c:pt>
                <c:pt idx="173">
                  <c:v>-7.4187284418319455E-2</c:v>
                </c:pt>
                <c:pt idx="174">
                  <c:v>-7.4216405994271095E-2</c:v>
                </c:pt>
                <c:pt idx="175">
                  <c:v>-7.4370246514574523E-2</c:v>
                </c:pt>
                <c:pt idx="176">
                  <c:v>-7.4372524280672606E-2</c:v>
                </c:pt>
                <c:pt idx="177">
                  <c:v>-7.4297076158872516E-2</c:v>
                </c:pt>
                <c:pt idx="178">
                  <c:v>-7.3454702762048699E-2</c:v>
                </c:pt>
                <c:pt idx="179">
                  <c:v>-7.3812335415849306E-2</c:v>
                </c:pt>
                <c:pt idx="180">
                  <c:v>-7.3876435948430769E-2</c:v>
                </c:pt>
                <c:pt idx="181">
                  <c:v>-7.3811609257671745E-2</c:v>
                </c:pt>
                <c:pt idx="182">
                  <c:v>-7.3849256494059892E-2</c:v>
                </c:pt>
                <c:pt idx="183">
                  <c:v>-7.4455654192947529E-2</c:v>
                </c:pt>
                <c:pt idx="184">
                  <c:v>-7.4433751523400218E-2</c:v>
                </c:pt>
                <c:pt idx="185">
                  <c:v>-7.4513547456120502E-2</c:v>
                </c:pt>
                <c:pt idx="186">
                  <c:v>-7.4620733281711496E-2</c:v>
                </c:pt>
                <c:pt idx="187">
                  <c:v>-7.4630281063439913E-2</c:v>
                </c:pt>
                <c:pt idx="188">
                  <c:v>-7.4696982128289333E-2</c:v>
                </c:pt>
                <c:pt idx="189">
                  <c:v>-7.5380329367212326E-2</c:v>
                </c:pt>
                <c:pt idx="190">
                  <c:v>-7.5477181541997423E-2</c:v>
                </c:pt>
                <c:pt idx="191">
                  <c:v>-7.5826712645478689E-2</c:v>
                </c:pt>
                <c:pt idx="192">
                  <c:v>-7.6467484846745315E-2</c:v>
                </c:pt>
                <c:pt idx="193">
                  <c:v>-7.6684585038791081E-2</c:v>
                </c:pt>
                <c:pt idx="194">
                  <c:v>-7.6274111886690366E-2</c:v>
                </c:pt>
                <c:pt idx="195">
                  <c:v>-7.6527870703819834E-2</c:v>
                </c:pt>
                <c:pt idx="196">
                  <c:v>-7.6623778865308079E-2</c:v>
                </c:pt>
                <c:pt idx="197">
                  <c:v>-7.6557993249299253E-2</c:v>
                </c:pt>
                <c:pt idx="198">
                  <c:v>-7.7894184838138328E-2</c:v>
                </c:pt>
                <c:pt idx="199">
                  <c:v>-7.7859233485804591E-2</c:v>
                </c:pt>
                <c:pt idx="200">
                  <c:v>-7.7531418987942441E-2</c:v>
                </c:pt>
                <c:pt idx="201">
                  <c:v>-7.7486659611640099E-2</c:v>
                </c:pt>
                <c:pt idx="202">
                  <c:v>-7.7809666638240779E-2</c:v>
                </c:pt>
                <c:pt idx="203">
                  <c:v>-7.8204156455512014E-2</c:v>
                </c:pt>
                <c:pt idx="204">
                  <c:v>-7.8192462494215201E-2</c:v>
                </c:pt>
                <c:pt idx="205">
                  <c:v>-7.8180223964199463E-2</c:v>
                </c:pt>
                <c:pt idx="206">
                  <c:v>-7.8433997476773779E-2</c:v>
                </c:pt>
                <c:pt idx="207">
                  <c:v>-7.8627255557392209E-2</c:v>
                </c:pt>
                <c:pt idx="208">
                  <c:v>-7.8682194844541961E-2</c:v>
                </c:pt>
                <c:pt idx="209">
                  <c:v>-7.870144168599251E-2</c:v>
                </c:pt>
                <c:pt idx="210">
                  <c:v>-7.9071834648547681E-2</c:v>
                </c:pt>
                <c:pt idx="211">
                  <c:v>-7.9077943576492976E-2</c:v>
                </c:pt>
                <c:pt idx="212">
                  <c:v>-7.9007346142646595E-2</c:v>
                </c:pt>
                <c:pt idx="213">
                  <c:v>-7.9582918919941931E-2</c:v>
                </c:pt>
                <c:pt idx="214">
                  <c:v>-7.9559647000061004E-2</c:v>
                </c:pt>
                <c:pt idx="215">
                  <c:v>-7.9569056191717266E-2</c:v>
                </c:pt>
                <c:pt idx="216">
                  <c:v>-7.9557228676895728E-2</c:v>
                </c:pt>
                <c:pt idx="217">
                  <c:v>-7.9497838670148827E-2</c:v>
                </c:pt>
                <c:pt idx="218">
                  <c:v>-7.9231697489601224E-2</c:v>
                </c:pt>
                <c:pt idx="219">
                  <c:v>-7.920484422898115E-2</c:v>
                </c:pt>
                <c:pt idx="220">
                  <c:v>-7.9204415378853463E-2</c:v>
                </c:pt>
                <c:pt idx="221">
                  <c:v>-7.9306978765621525E-2</c:v>
                </c:pt>
                <c:pt idx="222">
                  <c:v>-7.9298111198803853E-2</c:v>
                </c:pt>
                <c:pt idx="223">
                  <c:v>-7.9289113000283434E-2</c:v>
                </c:pt>
                <c:pt idx="224">
                  <c:v>-7.9409355255282824E-2</c:v>
                </c:pt>
                <c:pt idx="225">
                  <c:v>-7.9454741134144649E-2</c:v>
                </c:pt>
                <c:pt idx="226">
                  <c:v>-7.9566538583439414E-2</c:v>
                </c:pt>
                <c:pt idx="227">
                  <c:v>-7.9569575038915277E-2</c:v>
                </c:pt>
                <c:pt idx="228">
                  <c:v>-8.0523017744139849E-2</c:v>
                </c:pt>
                <c:pt idx="229">
                  <c:v>-8.0686486216124828E-2</c:v>
                </c:pt>
                <c:pt idx="230">
                  <c:v>-8.0685858641536948E-2</c:v>
                </c:pt>
                <c:pt idx="231">
                  <c:v>-8.0502041832579113E-2</c:v>
                </c:pt>
                <c:pt idx="232">
                  <c:v>-8.2662001204953692E-2</c:v>
                </c:pt>
                <c:pt idx="233">
                  <c:v>-8.2755815923353862E-2</c:v>
                </c:pt>
                <c:pt idx="234">
                  <c:v>-8.2801717780808165E-2</c:v>
                </c:pt>
                <c:pt idx="235">
                  <c:v>-8.308483804700495E-2</c:v>
                </c:pt>
                <c:pt idx="236">
                  <c:v>-8.3208431054249771E-2</c:v>
                </c:pt>
                <c:pt idx="237">
                  <c:v>-8.383705599696345E-2</c:v>
                </c:pt>
                <c:pt idx="238">
                  <c:v>-8.4526377569316122E-2</c:v>
                </c:pt>
                <c:pt idx="239">
                  <c:v>-8.4522528278176468E-2</c:v>
                </c:pt>
                <c:pt idx="240">
                  <c:v>-8.5073100493958581E-2</c:v>
                </c:pt>
                <c:pt idx="241">
                  <c:v>-8.618782301255544E-2</c:v>
                </c:pt>
                <c:pt idx="242">
                  <c:v>-8.6832481098971098E-2</c:v>
                </c:pt>
                <c:pt idx="243">
                  <c:v>-8.696909422519758E-2</c:v>
                </c:pt>
                <c:pt idx="244">
                  <c:v>-8.7006560971309446E-2</c:v>
                </c:pt>
                <c:pt idx="245">
                  <c:v>-8.7051177425430407E-2</c:v>
                </c:pt>
                <c:pt idx="246">
                  <c:v>-8.7047814539155041E-2</c:v>
                </c:pt>
                <c:pt idx="247">
                  <c:v>-8.6945080355271112E-2</c:v>
                </c:pt>
                <c:pt idx="248">
                  <c:v>-8.9411024278200135E-2</c:v>
                </c:pt>
                <c:pt idx="249">
                  <c:v>-8.9387167370147375E-2</c:v>
                </c:pt>
                <c:pt idx="250">
                  <c:v>-8.9447446252775162E-2</c:v>
                </c:pt>
                <c:pt idx="251">
                  <c:v>-9.0329078697587661E-2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47-486B-B7C4-F1FC2B706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623520"/>
        <c:axId val="1154666224"/>
      </c:lineChart>
      <c:dateAx>
        <c:axId val="289623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4666224"/>
        <c:crosses val="autoZero"/>
        <c:auto val="1"/>
        <c:lblOffset val="100"/>
        <c:baseTimeUnit val="days"/>
      </c:dateAx>
      <c:valAx>
        <c:axId val="11546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6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1-day VaR and ES estimates and realized daily returns over the estimation period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48319598230026E-2"/>
          <c:y val="9.6355880560633766E-2"/>
          <c:w val="0.72156886049621161"/>
          <c:h val="0.7738860978757911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'VaR_ES + Graphs'!$Q$3</c:f>
              <c:strCache>
                <c:ptCount val="1"/>
                <c:pt idx="0">
                  <c:v>R_sprt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1"/>
          <c:cat>
            <c:numRef>
              <c:f>[1]Var_ES!$B$20:$B$271</c:f>
              <c:numCache>
                <c:formatCode>General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+ Graphs'!$Q$4:$Q$255</c:f>
              <c:numCache>
                <c:formatCode>0.000%</c:formatCode>
                <c:ptCount val="252"/>
                <c:pt idx="0">
                  <c:v>-2.3622544741773487E-4</c:v>
                </c:pt>
                <c:pt idx="1">
                  <c:v>-4.7121725059494773E-3</c:v>
                </c:pt>
                <c:pt idx="2">
                  <c:v>3.0848735488974615E-3</c:v>
                </c:pt>
                <c:pt idx="3">
                  <c:v>9.9655322857004E-3</c:v>
                </c:pt>
                <c:pt idx="4">
                  <c:v>7.0494725294018229E-3</c:v>
                </c:pt>
                <c:pt idx="5">
                  <c:v>3.0375896927073041E-3</c:v>
                </c:pt>
                <c:pt idx="6">
                  <c:v>1.9763326137167771E-2</c:v>
                </c:pt>
                <c:pt idx="7">
                  <c:v>1.5258069652903397E-2</c:v>
                </c:pt>
                <c:pt idx="8">
                  <c:v>1.1721418669128772E-3</c:v>
                </c:pt>
                <c:pt idx="9">
                  <c:v>1.7026759032219216E-3</c:v>
                </c:pt>
                <c:pt idx="10">
                  <c:v>4.3781849100851377E-3</c:v>
                </c:pt>
                <c:pt idx="11">
                  <c:v>-2.2260401901056624E-3</c:v>
                </c:pt>
                <c:pt idx="12">
                  <c:v>1.2459826337252112E-2</c:v>
                </c:pt>
                <c:pt idx="13">
                  <c:v>9.0263752224159621E-3</c:v>
                </c:pt>
                <c:pt idx="14">
                  <c:v>1.1007041285552531E-3</c:v>
                </c:pt>
                <c:pt idx="15">
                  <c:v>-3.2690096204165339E-3</c:v>
                </c:pt>
                <c:pt idx="16">
                  <c:v>5.3603621436125607E-3</c:v>
                </c:pt>
                <c:pt idx="17">
                  <c:v>1.236143241516007E-2</c:v>
                </c:pt>
                <c:pt idx="18">
                  <c:v>5.5639785181972167E-3</c:v>
                </c:pt>
                <c:pt idx="19">
                  <c:v>7.1670775840110617E-3</c:v>
                </c:pt>
                <c:pt idx="20">
                  <c:v>1.4695347885403144E-2</c:v>
                </c:pt>
                <c:pt idx="21">
                  <c:v>-6.5779073396027695E-3</c:v>
                </c:pt>
                <c:pt idx="22">
                  <c:v>8.1185024670526809E-3</c:v>
                </c:pt>
                <c:pt idx="23">
                  <c:v>-7.449249053089206E-4</c:v>
                </c:pt>
                <c:pt idx="24">
                  <c:v>-5.4289756203388453E-3</c:v>
                </c:pt>
                <c:pt idx="25">
                  <c:v>1.3369981518302563E-3</c:v>
                </c:pt>
                <c:pt idx="26">
                  <c:v>3.186762658316715E-4</c:v>
                </c:pt>
                <c:pt idx="27">
                  <c:v>-9.8632654160398349E-4</c:v>
                </c:pt>
                <c:pt idx="28">
                  <c:v>-7.9486734251290308E-3</c:v>
                </c:pt>
                <c:pt idx="29">
                  <c:v>3.9684518280286201E-3</c:v>
                </c:pt>
                <c:pt idx="30">
                  <c:v>1.0511338669090388E-2</c:v>
                </c:pt>
                <c:pt idx="31">
                  <c:v>2.2096553030246423E-3</c:v>
                </c:pt>
                <c:pt idx="32">
                  <c:v>4.5497468347910266E-3</c:v>
                </c:pt>
                <c:pt idx="33">
                  <c:v>-2.3278479151036258E-3</c:v>
                </c:pt>
                <c:pt idx="34">
                  <c:v>4.8598015127874986E-3</c:v>
                </c:pt>
                <c:pt idx="35">
                  <c:v>8.6953771901363674E-3</c:v>
                </c:pt>
                <c:pt idx="36">
                  <c:v>-1.6710067569969947E-3</c:v>
                </c:pt>
                <c:pt idx="37">
                  <c:v>4.9181227039058828E-3</c:v>
                </c:pt>
                <c:pt idx="38">
                  <c:v>2.5763435653958365E-3</c:v>
                </c:pt>
                <c:pt idx="39">
                  <c:v>-1.4548379411760369E-2</c:v>
                </c:pt>
                <c:pt idx="40">
                  <c:v>-3.1525711139276115E-3</c:v>
                </c:pt>
                <c:pt idx="41">
                  <c:v>8.2136917147839408E-3</c:v>
                </c:pt>
                <c:pt idx="42">
                  <c:v>-2.4314626438951263E-2</c:v>
                </c:pt>
                <c:pt idx="43">
                  <c:v>6.0877404395035424E-3</c:v>
                </c:pt>
                <c:pt idx="44">
                  <c:v>2.5551104455967472E-3</c:v>
                </c:pt>
                <c:pt idx="45">
                  <c:v>5.2252544215804176E-3</c:v>
                </c:pt>
                <c:pt idx="46">
                  <c:v>2.7835919179464872E-3</c:v>
                </c:pt>
                <c:pt idx="47">
                  <c:v>1.2156591853351155E-2</c:v>
                </c:pt>
                <c:pt idx="48">
                  <c:v>5.3591003113053024E-5</c:v>
                </c:pt>
                <c:pt idx="49">
                  <c:v>-8.5371989529119709E-3</c:v>
                </c:pt>
                <c:pt idx="50">
                  <c:v>1.0642468362011635E-2</c:v>
                </c:pt>
                <c:pt idx="51">
                  <c:v>-1.1087122276077561E-2</c:v>
                </c:pt>
                <c:pt idx="52">
                  <c:v>-1.0253129730975301E-3</c:v>
                </c:pt>
                <c:pt idx="53">
                  <c:v>5.1132356951951088E-3</c:v>
                </c:pt>
                <c:pt idx="54">
                  <c:v>-2.9280456295465991E-3</c:v>
                </c:pt>
                <c:pt idx="55">
                  <c:v>-4.3115056618452628E-3</c:v>
                </c:pt>
                <c:pt idx="56">
                  <c:v>5.9945919357192439E-3</c:v>
                </c:pt>
                <c:pt idx="57">
                  <c:v>-1.458661370814531E-3</c:v>
                </c:pt>
                <c:pt idx="58">
                  <c:v>3.339228395053846E-3</c:v>
                </c:pt>
                <c:pt idx="59">
                  <c:v>9.4678351543977801E-3</c:v>
                </c:pt>
                <c:pt idx="60">
                  <c:v>2.2982311847459394E-3</c:v>
                </c:pt>
                <c:pt idx="61">
                  <c:v>3.9347994924973477E-5</c:v>
                </c:pt>
                <c:pt idx="62">
                  <c:v>-1.7061282638271835E-3</c:v>
                </c:pt>
                <c:pt idx="63">
                  <c:v>3.5491213933705858E-3</c:v>
                </c:pt>
                <c:pt idx="64">
                  <c:v>4.9807296436517698E-2</c:v>
                </c:pt>
                <c:pt idx="65">
                  <c:v>4.4705384456097085E-3</c:v>
                </c:pt>
                <c:pt idx="66">
                  <c:v>-4.6460484915664072E-3</c:v>
                </c:pt>
                <c:pt idx="67">
                  <c:v>6.2098324869278255E-3</c:v>
                </c:pt>
                <c:pt idx="68">
                  <c:v>-7.3251988941275565E-3</c:v>
                </c:pt>
                <c:pt idx="69">
                  <c:v>-6.3810765072372473E-3</c:v>
                </c:pt>
                <c:pt idx="70">
                  <c:v>-7.5277504664609243E-3</c:v>
                </c:pt>
                <c:pt idx="71">
                  <c:v>-7.2523095304950101E-3</c:v>
                </c:pt>
                <c:pt idx="72">
                  <c:v>-2.7498183954945757E-3</c:v>
                </c:pt>
                <c:pt idx="73">
                  <c:v>8.1858774754012351E-3</c:v>
                </c:pt>
                <c:pt idx="74">
                  <c:v>8.2687458579888892E-3</c:v>
                </c:pt>
                <c:pt idx="75">
                  <c:v>4.7637394913064741E-3</c:v>
                </c:pt>
                <c:pt idx="76">
                  <c:v>2.2723273901431688E-3</c:v>
                </c:pt>
                <c:pt idx="77">
                  <c:v>-3.5918703571063164E-3</c:v>
                </c:pt>
                <c:pt idx="78">
                  <c:v>1.271536275746972E-4</c:v>
                </c:pt>
                <c:pt idx="79">
                  <c:v>6.1299632465862041E-3</c:v>
                </c:pt>
                <c:pt idx="80">
                  <c:v>1.9040682039586608E-2</c:v>
                </c:pt>
                <c:pt idx="81">
                  <c:v>8.1304055125702452E-3</c:v>
                </c:pt>
                <c:pt idx="82">
                  <c:v>2.7232010686932305E-3</c:v>
                </c:pt>
                <c:pt idx="83">
                  <c:v>-3.5791656611768516E-3</c:v>
                </c:pt>
                <c:pt idx="84">
                  <c:v>4.7272178823623157E-3</c:v>
                </c:pt>
                <c:pt idx="85">
                  <c:v>-1.3663809332639077E-3</c:v>
                </c:pt>
                <c:pt idx="86">
                  <c:v>4.6940614823638392E-3</c:v>
                </c:pt>
                <c:pt idx="87">
                  <c:v>3.9661728410464057E-3</c:v>
                </c:pt>
                <c:pt idx="88">
                  <c:v>-1.6414776228021684E-2</c:v>
                </c:pt>
                <c:pt idx="89">
                  <c:v>-5.775294440797954E-3</c:v>
                </c:pt>
                <c:pt idx="90">
                  <c:v>-7.3451866223137076E-3</c:v>
                </c:pt>
                <c:pt idx="91">
                  <c:v>-3.6809170523706466E-3</c:v>
                </c:pt>
                <c:pt idx="92">
                  <c:v>3.2700231416132402E-3</c:v>
                </c:pt>
                <c:pt idx="93">
                  <c:v>-2.2332418431152308E-3</c:v>
                </c:pt>
                <c:pt idx="94">
                  <c:v>1.4683339858729311E-3</c:v>
                </c:pt>
                <c:pt idx="95">
                  <c:v>-5.4648853456674574E-3</c:v>
                </c:pt>
                <c:pt idx="96">
                  <c:v>1.8337811026936347E-3</c:v>
                </c:pt>
                <c:pt idx="97">
                  <c:v>2.6694612788164735E-3</c:v>
                </c:pt>
                <c:pt idx="98">
                  <c:v>1.6732783754438291E-2</c:v>
                </c:pt>
                <c:pt idx="99">
                  <c:v>-1.016355016429886E-2</c:v>
                </c:pt>
                <c:pt idx="100">
                  <c:v>4.4303898988477409E-3</c:v>
                </c:pt>
                <c:pt idx="101">
                  <c:v>5.1643825706131855E-3</c:v>
                </c:pt>
                <c:pt idx="102">
                  <c:v>-5.7891733576321252E-3</c:v>
                </c:pt>
                <c:pt idx="103">
                  <c:v>-2.0405163917902669E-3</c:v>
                </c:pt>
                <c:pt idx="104">
                  <c:v>6.4324256982697193E-3</c:v>
                </c:pt>
                <c:pt idx="105">
                  <c:v>1.1996419407862467E-2</c:v>
                </c:pt>
                <c:pt idx="106">
                  <c:v>5.7855422274086339E-3</c:v>
                </c:pt>
                <c:pt idx="107">
                  <c:v>3.5261307656189664E-3</c:v>
                </c:pt>
                <c:pt idx="108">
                  <c:v>-2.4842571247130252E-3</c:v>
                </c:pt>
                <c:pt idx="109">
                  <c:v>-3.5968309199885225E-3</c:v>
                </c:pt>
                <c:pt idx="110">
                  <c:v>-3.8785245545051405E-3</c:v>
                </c:pt>
                <c:pt idx="111">
                  <c:v>1.186810090496173E-2</c:v>
                </c:pt>
                <c:pt idx="112">
                  <c:v>-1.2794424099224536E-3</c:v>
                </c:pt>
                <c:pt idx="113">
                  <c:v>7.6609528693422156E-4</c:v>
                </c:pt>
                <c:pt idx="114">
                  <c:v>-1.6212271759686335E-2</c:v>
                </c:pt>
                <c:pt idx="115">
                  <c:v>1.7193385753571744E-3</c:v>
                </c:pt>
                <c:pt idx="116">
                  <c:v>4.0658957149385631E-4</c:v>
                </c:pt>
                <c:pt idx="117">
                  <c:v>9.3920888463735978E-3</c:v>
                </c:pt>
                <c:pt idx="118">
                  <c:v>9.9481853742334567E-3</c:v>
                </c:pt>
                <c:pt idx="119">
                  <c:v>-2.2352260175436071E-2</c:v>
                </c:pt>
                <c:pt idx="120">
                  <c:v>-3.3874428307418868E-3</c:v>
                </c:pt>
                <c:pt idx="121">
                  <c:v>-7.8266534052017682E-4</c:v>
                </c:pt>
                <c:pt idx="122">
                  <c:v>6.1486209903811777E-3</c:v>
                </c:pt>
                <c:pt idx="123">
                  <c:v>3.3994107666950055E-3</c:v>
                </c:pt>
                <c:pt idx="124">
                  <c:v>-6.1704341163314304E-3</c:v>
                </c:pt>
                <c:pt idx="125">
                  <c:v>6.9590642172736028E-3</c:v>
                </c:pt>
                <c:pt idx="126">
                  <c:v>4.1717374102277997E-3</c:v>
                </c:pt>
                <c:pt idx="127">
                  <c:v>-9.5202569619862194E-3</c:v>
                </c:pt>
                <c:pt idx="128">
                  <c:v>-6.2475471830766155E-3</c:v>
                </c:pt>
                <c:pt idx="129">
                  <c:v>-1.1153973887745552E-2</c:v>
                </c:pt>
                <c:pt idx="130">
                  <c:v>5.668248581239964E-3</c:v>
                </c:pt>
                <c:pt idx="131">
                  <c:v>3.8119986818699499E-3</c:v>
                </c:pt>
                <c:pt idx="132">
                  <c:v>2.8580463481986391E-3</c:v>
                </c:pt>
                <c:pt idx="133">
                  <c:v>3.5629194708005811E-3</c:v>
                </c:pt>
                <c:pt idx="134">
                  <c:v>7.1380967460001412E-4</c:v>
                </c:pt>
                <c:pt idx="135">
                  <c:v>4.4449551143839281E-3</c:v>
                </c:pt>
                <c:pt idx="136">
                  <c:v>3.2989627813604469E-2</c:v>
                </c:pt>
                <c:pt idx="137">
                  <c:v>5.6603874367703762E-3</c:v>
                </c:pt>
                <c:pt idx="138">
                  <c:v>9.3706808789041016E-3</c:v>
                </c:pt>
                <c:pt idx="139">
                  <c:v>2.0818729563593054E-3</c:v>
                </c:pt>
                <c:pt idx="140">
                  <c:v>1.2259972244352975E-2</c:v>
                </c:pt>
                <c:pt idx="141">
                  <c:v>1.6466868130268443E-3</c:v>
                </c:pt>
                <c:pt idx="142">
                  <c:v>8.375009098865684E-3</c:v>
                </c:pt>
                <c:pt idx="143">
                  <c:v>1.3465405785903699E-2</c:v>
                </c:pt>
                <c:pt idx="144">
                  <c:v>-7.1801855849912433E-3</c:v>
                </c:pt>
                <c:pt idx="145">
                  <c:v>9.0233151784263818E-3</c:v>
                </c:pt>
                <c:pt idx="146">
                  <c:v>-8.8732600127439196E-3</c:v>
                </c:pt>
                <c:pt idx="147">
                  <c:v>-4.0522678054945494E-4</c:v>
                </c:pt>
                <c:pt idx="148">
                  <c:v>-1.7061889697124438E-2</c:v>
                </c:pt>
                <c:pt idx="149">
                  <c:v>1.0011620905044431E-2</c:v>
                </c:pt>
                <c:pt idx="150">
                  <c:v>-1.9964984918110801E-2</c:v>
                </c:pt>
                <c:pt idx="151">
                  <c:v>-5.2758485072128937E-3</c:v>
                </c:pt>
                <c:pt idx="152">
                  <c:v>9.0019194934106359E-3</c:v>
                </c:pt>
                <c:pt idx="153">
                  <c:v>-1.5514279720002726E-3</c:v>
                </c:pt>
                <c:pt idx="154">
                  <c:v>7.564948389866666E-3</c:v>
                </c:pt>
                <c:pt idx="155">
                  <c:v>-7.3173463128464672E-3</c:v>
                </c:pt>
                <c:pt idx="156">
                  <c:v>1.1502572484501986E-2</c:v>
                </c:pt>
                <c:pt idx="157">
                  <c:v>3.8129153073261472E-3</c:v>
                </c:pt>
                <c:pt idx="158">
                  <c:v>-3.2235998860342696E-3</c:v>
                </c:pt>
                <c:pt idx="159">
                  <c:v>-3.7255674980443956E-3</c:v>
                </c:pt>
                <c:pt idx="160">
                  <c:v>8.676695647631438E-3</c:v>
                </c:pt>
                <c:pt idx="161">
                  <c:v>-1.7213154986999768E-2</c:v>
                </c:pt>
                <c:pt idx="162">
                  <c:v>-2.737221394502392E-2</c:v>
                </c:pt>
                <c:pt idx="163">
                  <c:v>-3.4119111533064544E-3</c:v>
                </c:pt>
                <c:pt idx="164">
                  <c:v>2.707808450987702E-3</c:v>
                </c:pt>
                <c:pt idx="165">
                  <c:v>-4.1071199502833579E-5</c:v>
                </c:pt>
                <c:pt idx="166">
                  <c:v>6.0284363773341018E-4</c:v>
                </c:pt>
                <c:pt idx="167">
                  <c:v>1.3595876300163642E-2</c:v>
                </c:pt>
                <c:pt idx="168">
                  <c:v>1.5546332335429828E-3</c:v>
                </c:pt>
                <c:pt idx="169">
                  <c:v>-1.8258099872093016E-3</c:v>
                </c:pt>
                <c:pt idx="170">
                  <c:v>2.865997471908863E-3</c:v>
                </c:pt>
                <c:pt idx="171">
                  <c:v>1.2594900917740799E-3</c:v>
                </c:pt>
                <c:pt idx="172">
                  <c:v>1.3373376609074363E-2</c:v>
                </c:pt>
                <c:pt idx="173">
                  <c:v>2.200078803987792E-3</c:v>
                </c:pt>
                <c:pt idx="174">
                  <c:v>1.3083467688354293E-3</c:v>
                </c:pt>
                <c:pt idx="175">
                  <c:v>5.8260938937634869E-3</c:v>
                </c:pt>
                <c:pt idx="176">
                  <c:v>3.4617110778581857E-3</c:v>
                </c:pt>
                <c:pt idx="177">
                  <c:v>8.9959402170801291E-3</c:v>
                </c:pt>
                <c:pt idx="178">
                  <c:v>-2.4432775386706677E-2</c:v>
                </c:pt>
                <c:pt idx="179">
                  <c:v>4.4516929157968448E-3</c:v>
                </c:pt>
                <c:pt idx="180">
                  <c:v>-1.7270229440482414E-3</c:v>
                </c:pt>
                <c:pt idx="181">
                  <c:v>8.3672607584941577E-3</c:v>
                </c:pt>
                <c:pt idx="182">
                  <c:v>-3.9145940475588201E-3</c:v>
                </c:pt>
                <c:pt idx="183">
                  <c:v>2.8118718408181014E-3</c:v>
                </c:pt>
                <c:pt idx="184">
                  <c:v>3.4023357339221291E-3</c:v>
                </c:pt>
                <c:pt idx="185">
                  <c:v>8.286347784843542E-3</c:v>
                </c:pt>
                <c:pt idx="186">
                  <c:v>2.4369710859164155E-3</c:v>
                </c:pt>
                <c:pt idx="187">
                  <c:v>-6.6438886695828839E-5</c:v>
                </c:pt>
                <c:pt idx="188">
                  <c:v>-3.1054019549055546E-3</c:v>
                </c:pt>
                <c:pt idx="189">
                  <c:v>9.8037147254750098E-5</c:v>
                </c:pt>
                <c:pt idx="190">
                  <c:v>1.5469288752039791E-2</c:v>
                </c:pt>
                <c:pt idx="191">
                  <c:v>-1.694058328917783E-4</c:v>
                </c:pt>
                <c:pt idx="192">
                  <c:v>7.2114861977403489E-3</c:v>
                </c:pt>
                <c:pt idx="193">
                  <c:v>-8.7111831403894856E-3</c:v>
                </c:pt>
                <c:pt idx="194">
                  <c:v>1.5028685791986216E-2</c:v>
                </c:pt>
                <c:pt idx="195">
                  <c:v>1.0748789634334604E-2</c:v>
                </c:pt>
                <c:pt idx="196">
                  <c:v>2.5312613288403498E-3</c:v>
                </c:pt>
                <c:pt idx="197">
                  <c:v>5.9822120112377935E-3</c:v>
                </c:pt>
                <c:pt idx="198">
                  <c:v>-8.9758144708227371E-3</c:v>
                </c:pt>
                <c:pt idx="199">
                  <c:v>-5.1426717673873331E-3</c:v>
                </c:pt>
                <c:pt idx="200">
                  <c:v>1.3512680389322162E-2</c:v>
                </c:pt>
                <c:pt idx="201">
                  <c:v>-6.3814740851207098E-3</c:v>
                </c:pt>
                <c:pt idx="202">
                  <c:v>-1.4668738447723179E-3</c:v>
                </c:pt>
                <c:pt idx="203">
                  <c:v>-1.9477720570692629E-3</c:v>
                </c:pt>
                <c:pt idx="204">
                  <c:v>3.6406003597634585E-3</c:v>
                </c:pt>
                <c:pt idx="205">
                  <c:v>-2.611533372034291E-3</c:v>
                </c:pt>
                <c:pt idx="206">
                  <c:v>-3.5007578378712179E-3</c:v>
                </c:pt>
                <c:pt idx="207">
                  <c:v>-3.4638238062042102E-3</c:v>
                </c:pt>
                <c:pt idx="208">
                  <c:v>4.0551616660445327E-3</c:v>
                </c:pt>
                <c:pt idx="209">
                  <c:v>-1.3470912721638359E-3</c:v>
                </c:pt>
                <c:pt idx="210">
                  <c:v>1.2955214816798143E-3</c:v>
                </c:pt>
                <c:pt idx="211">
                  <c:v>2.2196305725779154E-3</c:v>
                </c:pt>
                <c:pt idx="212">
                  <c:v>6.7152063659558676E-3</c:v>
                </c:pt>
                <c:pt idx="213">
                  <c:v>9.0349996217914813E-3</c:v>
                </c:pt>
                <c:pt idx="214">
                  <c:v>3.6929579924633101E-3</c:v>
                </c:pt>
                <c:pt idx="215">
                  <c:v>-6.6278445277955628E-4</c:v>
                </c:pt>
                <c:pt idx="216">
                  <c:v>-2.9788247345576848E-3</c:v>
                </c:pt>
                <c:pt idx="217">
                  <c:v>5.8509246029094832E-3</c:v>
                </c:pt>
                <c:pt idx="218">
                  <c:v>-1.2464230399351616E-2</c:v>
                </c:pt>
                <c:pt idx="219">
                  <c:v>4.8544709820569753E-3</c:v>
                </c:pt>
                <c:pt idx="220">
                  <c:v>-5.0866066207685642E-4</c:v>
                </c:pt>
                <c:pt idx="221">
                  <c:v>-1.0034416677871683E-3</c:v>
                </c:pt>
                <c:pt idx="222">
                  <c:v>7.0306700958381423E-3</c:v>
                </c:pt>
                <c:pt idx="223">
                  <c:v>-2.8498896664971318E-3</c:v>
                </c:pt>
                <c:pt idx="224">
                  <c:v>4.1688110951420545E-3</c:v>
                </c:pt>
                <c:pt idx="225">
                  <c:v>3.2831645394338404E-3</c:v>
                </c:pt>
                <c:pt idx="226">
                  <c:v>7.0417408136609605E-5</c:v>
                </c:pt>
                <c:pt idx="227">
                  <c:v>2.4401461734700709E-4</c:v>
                </c:pt>
                <c:pt idx="228">
                  <c:v>-3.7211203163749857E-4</c:v>
                </c:pt>
                <c:pt idx="229">
                  <c:v>2.4005987371523746E-3</c:v>
                </c:pt>
                <c:pt idx="230">
                  <c:v>6.9755099874644168E-4</c:v>
                </c:pt>
                <c:pt idx="231">
                  <c:v>-1.1040108113515731E-2</c:v>
                </c:pt>
                <c:pt idx="232">
                  <c:v>1.1019086310082644E-2</c:v>
                </c:pt>
                <c:pt idx="233">
                  <c:v>-2.9282579502873801E-3</c:v>
                </c:pt>
                <c:pt idx="234">
                  <c:v>-1.3550275630301535E-4</c:v>
                </c:pt>
                <c:pt idx="235">
                  <c:v>-9.577831888586282E-4</c:v>
                </c:pt>
                <c:pt idx="236">
                  <c:v>-3.017048143342567E-3</c:v>
                </c:pt>
                <c:pt idx="237">
                  <c:v>1.2682150893440459E-3</c:v>
                </c:pt>
                <c:pt idx="238">
                  <c:v>5.540559158634592E-3</c:v>
                </c:pt>
                <c:pt idx="239">
                  <c:v>2.0337597236512973E-3</c:v>
                </c:pt>
                <c:pt idx="240">
                  <c:v>-1.0152310077946739E-3</c:v>
                </c:pt>
                <c:pt idx="241">
                  <c:v>1.1590983224327143E-2</c:v>
                </c:pt>
                <c:pt idx="242">
                  <c:v>-1.0345364565632164E-3</c:v>
                </c:pt>
                <c:pt idx="243">
                  <c:v>4.7490724930093755E-3</c:v>
                </c:pt>
                <c:pt idx="244">
                  <c:v>2.0957537433313896E-4</c:v>
                </c:pt>
                <c:pt idx="245">
                  <c:v>4.0619153305402134E-3</c:v>
                </c:pt>
                <c:pt idx="246">
                  <c:v>4.0215044409942528E-3</c:v>
                </c:pt>
                <c:pt idx="247">
                  <c:v>8.1416385281166126E-3</c:v>
                </c:pt>
                <c:pt idx="248">
                  <c:v>2.1211026264904673E-3</c:v>
                </c:pt>
                <c:pt idx="249">
                  <c:v>-3.9022804505385858E-3</c:v>
                </c:pt>
                <c:pt idx="250">
                  <c:v>-1.0651454910472196E-3</c:v>
                </c:pt>
                <c:pt idx="251">
                  <c:v>1.0523344940771352E-2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0-7BA8-4E59-A2CD-87E6C6C2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885380098"/>
        <c:axId val="1136793026"/>
      </c:barChart>
      <c:lineChart>
        <c:grouping val="standard"/>
        <c:varyColors val="1"/>
        <c:ser>
          <c:idx val="1"/>
          <c:order val="1"/>
          <c:tx>
            <c:strRef>
              <c:f>'VaR_ES + Graphs'!$I$3</c:f>
              <c:strCache>
                <c:ptCount val="1"/>
                <c:pt idx="0">
                  <c:v>VAR 1day (rolling window)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+ Graphs'!$I$4:$I$255</c:f>
              <c:numCache>
                <c:formatCode>0.000%</c:formatCode>
                <c:ptCount val="252"/>
                <c:pt idx="0">
                  <c:v>-1.9516402799787138E-2</c:v>
                </c:pt>
                <c:pt idx="1">
                  <c:v>-1.9520520108828803E-2</c:v>
                </c:pt>
                <c:pt idx="2">
                  <c:v>-1.9561900792648194E-2</c:v>
                </c:pt>
                <c:pt idx="3">
                  <c:v>-1.9507444085841662E-2</c:v>
                </c:pt>
                <c:pt idx="4">
                  <c:v>-1.9492119712348183E-2</c:v>
                </c:pt>
                <c:pt idx="5">
                  <c:v>-1.9529084794242483E-2</c:v>
                </c:pt>
                <c:pt idx="6">
                  <c:v>-1.9313189871536258E-2</c:v>
                </c:pt>
                <c:pt idx="7">
                  <c:v>-1.9222511730955693E-2</c:v>
                </c:pt>
                <c:pt idx="8">
                  <c:v>-1.9245944914132836E-2</c:v>
                </c:pt>
                <c:pt idx="9">
                  <c:v>-1.924469557246895E-2</c:v>
                </c:pt>
                <c:pt idx="10">
                  <c:v>-1.9234449099817127E-2</c:v>
                </c:pt>
                <c:pt idx="11">
                  <c:v>-1.9269181862881058E-2</c:v>
                </c:pt>
                <c:pt idx="12">
                  <c:v>-1.9182850038970869E-2</c:v>
                </c:pt>
                <c:pt idx="13">
                  <c:v>-1.9152596272951111E-2</c:v>
                </c:pt>
                <c:pt idx="14">
                  <c:v>-1.916041430654248E-2</c:v>
                </c:pt>
                <c:pt idx="15">
                  <c:v>-1.9154455693085593E-2</c:v>
                </c:pt>
                <c:pt idx="16">
                  <c:v>-1.9163904278976535E-2</c:v>
                </c:pt>
                <c:pt idx="17">
                  <c:v>-1.9161656768538239E-2</c:v>
                </c:pt>
                <c:pt idx="18">
                  <c:v>-1.9151317865131943E-2</c:v>
                </c:pt>
                <c:pt idx="19">
                  <c:v>-1.9170441159592364E-2</c:v>
                </c:pt>
                <c:pt idx="20">
                  <c:v>-1.911781880383746E-2</c:v>
                </c:pt>
                <c:pt idx="21">
                  <c:v>-1.9096655467275611E-2</c:v>
                </c:pt>
                <c:pt idx="22">
                  <c:v>-1.9084579225359371E-2</c:v>
                </c:pt>
                <c:pt idx="23">
                  <c:v>-1.9118354881410921E-2</c:v>
                </c:pt>
                <c:pt idx="24">
                  <c:v>-1.9102253748464186E-2</c:v>
                </c:pt>
                <c:pt idx="25">
                  <c:v>-1.9107720797682005E-2</c:v>
                </c:pt>
                <c:pt idx="26">
                  <c:v>-1.9109009252973146E-2</c:v>
                </c:pt>
                <c:pt idx="27">
                  <c:v>-1.9108810013857683E-2</c:v>
                </c:pt>
                <c:pt idx="28">
                  <c:v>-1.9125264227955147E-2</c:v>
                </c:pt>
                <c:pt idx="29">
                  <c:v>-1.9120614335616959E-2</c:v>
                </c:pt>
                <c:pt idx="30">
                  <c:v>-1.9060724495890607E-2</c:v>
                </c:pt>
                <c:pt idx="31">
                  <c:v>-1.9071111289037306E-2</c:v>
                </c:pt>
                <c:pt idx="32">
                  <c:v>-1.9131865480283197E-2</c:v>
                </c:pt>
                <c:pt idx="33">
                  <c:v>-1.9129382127009043E-2</c:v>
                </c:pt>
                <c:pt idx="34">
                  <c:v>-1.9154385665365935E-2</c:v>
                </c:pt>
                <c:pt idx="35">
                  <c:v>-1.9126314485110107E-2</c:v>
                </c:pt>
                <c:pt idx="36">
                  <c:v>-1.9213294248644583E-2</c:v>
                </c:pt>
                <c:pt idx="37">
                  <c:v>-1.9266617022706826E-2</c:v>
                </c:pt>
                <c:pt idx="38">
                  <c:v>-1.9280863380889551E-2</c:v>
                </c:pt>
                <c:pt idx="39">
                  <c:v>-1.9193887095909582E-2</c:v>
                </c:pt>
                <c:pt idx="40">
                  <c:v>-1.9226886082764794E-2</c:v>
                </c:pt>
                <c:pt idx="41">
                  <c:v>-1.9239014606281944E-2</c:v>
                </c:pt>
                <c:pt idx="42">
                  <c:v>-1.8906565708173766E-2</c:v>
                </c:pt>
                <c:pt idx="43">
                  <c:v>-1.8901876502559287E-2</c:v>
                </c:pt>
                <c:pt idx="44">
                  <c:v>-1.890298622254067E-2</c:v>
                </c:pt>
                <c:pt idx="45">
                  <c:v>-1.8904590109606764E-2</c:v>
                </c:pt>
                <c:pt idx="46">
                  <c:v>-1.890455474890769E-2</c:v>
                </c:pt>
                <c:pt idx="47">
                  <c:v>-1.8971033653820336E-2</c:v>
                </c:pt>
                <c:pt idx="48">
                  <c:v>-1.8973353621140568E-2</c:v>
                </c:pt>
                <c:pt idx="49">
                  <c:v>-1.8948199362421175E-2</c:v>
                </c:pt>
                <c:pt idx="50">
                  <c:v>-1.8948782559137033E-2</c:v>
                </c:pt>
                <c:pt idx="51">
                  <c:v>-1.9009697249571279E-2</c:v>
                </c:pt>
                <c:pt idx="52">
                  <c:v>-1.9177241251799423E-2</c:v>
                </c:pt>
                <c:pt idx="53">
                  <c:v>-1.9164323190626244E-2</c:v>
                </c:pt>
                <c:pt idx="54">
                  <c:v>-1.987637025945331E-2</c:v>
                </c:pt>
                <c:pt idx="55">
                  <c:v>-1.9947964398873197E-2</c:v>
                </c:pt>
                <c:pt idx="56">
                  <c:v>-1.9936209871388347E-2</c:v>
                </c:pt>
                <c:pt idx="57">
                  <c:v>-2.025019800101099E-2</c:v>
                </c:pt>
                <c:pt idx="58">
                  <c:v>-2.0300543541495204E-2</c:v>
                </c:pt>
                <c:pt idx="59">
                  <c:v>-2.0258332645072607E-2</c:v>
                </c:pt>
                <c:pt idx="60">
                  <c:v>-2.0288785072834666E-2</c:v>
                </c:pt>
                <c:pt idx="61">
                  <c:v>-2.0318753093671899E-2</c:v>
                </c:pt>
                <c:pt idx="62">
                  <c:v>-2.0317374618474639E-2</c:v>
                </c:pt>
                <c:pt idx="63">
                  <c:v>-2.038183725206218E-2</c:v>
                </c:pt>
                <c:pt idx="64">
                  <c:v>-1.9060605189069799E-2</c:v>
                </c:pt>
                <c:pt idx="65">
                  <c:v>-1.9076772902400743E-2</c:v>
                </c:pt>
                <c:pt idx="66">
                  <c:v>-1.9083752509198047E-2</c:v>
                </c:pt>
                <c:pt idx="67">
                  <c:v>-1.911993507210924E-2</c:v>
                </c:pt>
                <c:pt idx="68">
                  <c:v>-1.9217418005772046E-2</c:v>
                </c:pt>
                <c:pt idx="69">
                  <c:v>-1.9196621468251015E-2</c:v>
                </c:pt>
                <c:pt idx="70">
                  <c:v>-1.9165829642622829E-2</c:v>
                </c:pt>
                <c:pt idx="71">
                  <c:v>-2.0003266883304009E-2</c:v>
                </c:pt>
                <c:pt idx="72">
                  <c:v>-2.0032806586580958E-2</c:v>
                </c:pt>
                <c:pt idx="73">
                  <c:v>-2.0006548139389371E-2</c:v>
                </c:pt>
                <c:pt idx="74">
                  <c:v>-1.9971390208907466E-2</c:v>
                </c:pt>
                <c:pt idx="75">
                  <c:v>-1.9959197754837534E-2</c:v>
                </c:pt>
                <c:pt idx="76">
                  <c:v>-2.0027627378771857E-2</c:v>
                </c:pt>
                <c:pt idx="77">
                  <c:v>-2.0020711514199235E-2</c:v>
                </c:pt>
                <c:pt idx="78">
                  <c:v>-2.0021539495226767E-2</c:v>
                </c:pt>
                <c:pt idx="79">
                  <c:v>-2.0001410182210314E-2</c:v>
                </c:pt>
                <c:pt idx="80">
                  <c:v>-1.9894377434952461E-2</c:v>
                </c:pt>
                <c:pt idx="81">
                  <c:v>-1.9860203370149002E-2</c:v>
                </c:pt>
                <c:pt idx="82">
                  <c:v>-1.9865515072395829E-2</c:v>
                </c:pt>
                <c:pt idx="83">
                  <c:v>-1.9930911230898633E-2</c:v>
                </c:pt>
                <c:pt idx="84">
                  <c:v>-1.9968590538985573E-2</c:v>
                </c:pt>
                <c:pt idx="85">
                  <c:v>-2.0003905535114497E-2</c:v>
                </c:pt>
                <c:pt idx="86">
                  <c:v>-2.0108976965268317E-2</c:v>
                </c:pt>
                <c:pt idx="87">
                  <c:v>-2.0118858136322575E-2</c:v>
                </c:pt>
                <c:pt idx="88">
                  <c:v>-2.0000523471967766E-2</c:v>
                </c:pt>
                <c:pt idx="89">
                  <c:v>-2.0042830327250578E-2</c:v>
                </c:pt>
                <c:pt idx="90">
                  <c:v>-2.0018328620080256E-2</c:v>
                </c:pt>
                <c:pt idx="91">
                  <c:v>-2.00126928381535E-2</c:v>
                </c:pt>
                <c:pt idx="92">
                  <c:v>-2.0029315635325399E-2</c:v>
                </c:pt>
                <c:pt idx="93">
                  <c:v>-2.0044383777928863E-2</c:v>
                </c:pt>
                <c:pt idx="94">
                  <c:v>-2.0170861626828143E-2</c:v>
                </c:pt>
                <c:pt idx="95">
                  <c:v>-2.0188737480141338E-2</c:v>
                </c:pt>
                <c:pt idx="96">
                  <c:v>-2.0225119563067242E-2</c:v>
                </c:pt>
                <c:pt idx="97">
                  <c:v>-2.0441156269068804E-2</c:v>
                </c:pt>
                <c:pt idx="98">
                  <c:v>-2.0614617885958583E-2</c:v>
                </c:pt>
                <c:pt idx="99">
                  <c:v>-2.0576558671727876E-2</c:v>
                </c:pt>
                <c:pt idx="100">
                  <c:v>-2.0571489666687221E-2</c:v>
                </c:pt>
                <c:pt idx="101">
                  <c:v>-2.0615660180775063E-2</c:v>
                </c:pt>
                <c:pt idx="102">
                  <c:v>-2.060113657958642E-2</c:v>
                </c:pt>
                <c:pt idx="103">
                  <c:v>-2.0608014416097331E-2</c:v>
                </c:pt>
                <c:pt idx="104">
                  <c:v>-2.0587481972929565E-2</c:v>
                </c:pt>
                <c:pt idx="105">
                  <c:v>-2.0523517598163028E-2</c:v>
                </c:pt>
                <c:pt idx="106">
                  <c:v>-2.050748011845481E-2</c:v>
                </c:pt>
                <c:pt idx="107">
                  <c:v>-2.0501247740661841E-2</c:v>
                </c:pt>
                <c:pt idx="108">
                  <c:v>-2.051863972337057E-2</c:v>
                </c:pt>
                <c:pt idx="109">
                  <c:v>-2.0522249342434979E-2</c:v>
                </c:pt>
                <c:pt idx="110">
                  <c:v>-2.0526766726054201E-2</c:v>
                </c:pt>
                <c:pt idx="111">
                  <c:v>-2.0458108443796138E-2</c:v>
                </c:pt>
                <c:pt idx="112">
                  <c:v>-2.0459762610058763E-2</c:v>
                </c:pt>
                <c:pt idx="113">
                  <c:v>-2.0459589131700009E-2</c:v>
                </c:pt>
                <c:pt idx="114">
                  <c:v>-2.0328746594114152E-2</c:v>
                </c:pt>
                <c:pt idx="115">
                  <c:v>-2.0335049652319998E-2</c:v>
                </c:pt>
                <c:pt idx="116">
                  <c:v>-2.0335240092746169E-2</c:v>
                </c:pt>
                <c:pt idx="117">
                  <c:v>-2.0290219676781945E-2</c:v>
                </c:pt>
                <c:pt idx="118">
                  <c:v>-2.0261435495388235E-2</c:v>
                </c:pt>
                <c:pt idx="119">
                  <c:v>-1.9995989952396844E-2</c:v>
                </c:pt>
                <c:pt idx="120">
                  <c:v>-1.9989829509944546E-2</c:v>
                </c:pt>
                <c:pt idx="121">
                  <c:v>-1.9991341769527129E-2</c:v>
                </c:pt>
                <c:pt idx="122">
                  <c:v>-2.0068113377474668E-2</c:v>
                </c:pt>
                <c:pt idx="123">
                  <c:v>-2.0076682292425232E-2</c:v>
                </c:pt>
                <c:pt idx="124">
                  <c:v>-2.0056431624667536E-2</c:v>
                </c:pt>
                <c:pt idx="125">
                  <c:v>-2.0048096135940899E-2</c:v>
                </c:pt>
                <c:pt idx="126">
                  <c:v>-2.0147848076992173E-2</c:v>
                </c:pt>
                <c:pt idx="127">
                  <c:v>-2.0108191380833133E-2</c:v>
                </c:pt>
                <c:pt idx="128">
                  <c:v>-2.0114118728982663E-2</c:v>
                </c:pt>
                <c:pt idx="129">
                  <c:v>-2.0109467167625662E-2</c:v>
                </c:pt>
                <c:pt idx="130">
                  <c:v>-2.0105460440611719E-2</c:v>
                </c:pt>
                <c:pt idx="131">
                  <c:v>-2.0098030078419524E-2</c:v>
                </c:pt>
                <c:pt idx="132">
                  <c:v>-2.0096188544242881E-2</c:v>
                </c:pt>
                <c:pt idx="133">
                  <c:v>-2.0110665728940359E-2</c:v>
                </c:pt>
                <c:pt idx="134">
                  <c:v>-2.025989395341616E-2</c:v>
                </c:pt>
                <c:pt idx="135">
                  <c:v>-2.0654716826907744E-2</c:v>
                </c:pt>
                <c:pt idx="136">
                  <c:v>-2.0089230011046681E-2</c:v>
                </c:pt>
                <c:pt idx="137">
                  <c:v>-2.0072317700235223E-2</c:v>
                </c:pt>
                <c:pt idx="138">
                  <c:v>-2.0056970985365713E-2</c:v>
                </c:pt>
                <c:pt idx="139">
                  <c:v>-2.0054673610296839E-2</c:v>
                </c:pt>
                <c:pt idx="140">
                  <c:v>-1.9985079653446754E-2</c:v>
                </c:pt>
                <c:pt idx="141">
                  <c:v>-1.9984278235872753E-2</c:v>
                </c:pt>
                <c:pt idx="142">
                  <c:v>-2.0051354463213426E-2</c:v>
                </c:pt>
                <c:pt idx="143">
                  <c:v>-1.9954747296072453E-2</c:v>
                </c:pt>
                <c:pt idx="144">
                  <c:v>-1.9932335284462067E-2</c:v>
                </c:pt>
                <c:pt idx="145">
                  <c:v>-1.9893126740595429E-2</c:v>
                </c:pt>
                <c:pt idx="146">
                  <c:v>-1.9971691947617828E-2</c:v>
                </c:pt>
                <c:pt idx="147">
                  <c:v>-2.0004078815710178E-2</c:v>
                </c:pt>
                <c:pt idx="148">
                  <c:v>-2.0039203464817069E-2</c:v>
                </c:pt>
                <c:pt idx="149">
                  <c:v>-2.0233504607257473E-2</c:v>
                </c:pt>
                <c:pt idx="150">
                  <c:v>-2.0239442798354174E-2</c:v>
                </c:pt>
                <c:pt idx="151">
                  <c:v>-2.0751141912205832E-2</c:v>
                </c:pt>
                <c:pt idx="152">
                  <c:v>-2.0799163233003522E-2</c:v>
                </c:pt>
                <c:pt idx="153">
                  <c:v>-2.0809620219740005E-2</c:v>
                </c:pt>
                <c:pt idx="154">
                  <c:v>-2.0781365247559108E-2</c:v>
                </c:pt>
                <c:pt idx="155">
                  <c:v>-2.0753693252366406E-2</c:v>
                </c:pt>
                <c:pt idx="156">
                  <c:v>-2.0752822822690083E-2</c:v>
                </c:pt>
                <c:pt idx="157">
                  <c:v>-2.0779400392365734E-2</c:v>
                </c:pt>
                <c:pt idx="158">
                  <c:v>-2.0779383628367423E-2</c:v>
                </c:pt>
                <c:pt idx="159">
                  <c:v>-2.077573121531065E-2</c:v>
                </c:pt>
                <c:pt idx="160">
                  <c:v>-2.0791287275629681E-2</c:v>
                </c:pt>
                <c:pt idx="161">
                  <c:v>-2.0708475734116719E-2</c:v>
                </c:pt>
                <c:pt idx="162">
                  <c:v>-2.0316286713386575E-2</c:v>
                </c:pt>
                <c:pt idx="163">
                  <c:v>-2.0314497793734621E-2</c:v>
                </c:pt>
                <c:pt idx="164">
                  <c:v>-2.0315072684780881E-2</c:v>
                </c:pt>
                <c:pt idx="165">
                  <c:v>-2.0334912847962062E-2</c:v>
                </c:pt>
                <c:pt idx="166">
                  <c:v>-2.0347769568456651E-2</c:v>
                </c:pt>
                <c:pt idx="167">
                  <c:v>-2.025016420077284E-2</c:v>
                </c:pt>
                <c:pt idx="168">
                  <c:v>-2.0259679978568559E-2</c:v>
                </c:pt>
                <c:pt idx="169">
                  <c:v>-2.0260511368406203E-2</c:v>
                </c:pt>
                <c:pt idx="170">
                  <c:v>-2.025886801590334E-2</c:v>
                </c:pt>
                <c:pt idx="171">
                  <c:v>-2.0284932768881467E-2</c:v>
                </c:pt>
                <c:pt idx="172">
                  <c:v>-2.0275992131675823E-2</c:v>
                </c:pt>
                <c:pt idx="173">
                  <c:v>-2.047726783013153E-2</c:v>
                </c:pt>
                <c:pt idx="174">
                  <c:v>-2.0485306004261673E-2</c:v>
                </c:pt>
                <c:pt idx="175">
                  <c:v>-2.0527769258740933E-2</c:v>
                </c:pt>
                <c:pt idx="176">
                  <c:v>-2.0528397970612657E-2</c:v>
                </c:pt>
                <c:pt idx="177">
                  <c:v>-2.0507572684857898E-2</c:v>
                </c:pt>
                <c:pt idx="178">
                  <c:v>-2.027505971723835E-2</c:v>
                </c:pt>
                <c:pt idx="179">
                  <c:v>-2.0373773933483035E-2</c:v>
                </c:pt>
                <c:pt idx="180">
                  <c:v>-2.0391467043347027E-2</c:v>
                </c:pt>
                <c:pt idx="181">
                  <c:v>-2.0373573498386838E-2</c:v>
                </c:pt>
                <c:pt idx="182">
                  <c:v>-2.0383964936065528E-2</c:v>
                </c:pt>
                <c:pt idx="183">
                  <c:v>-2.055134359386462E-2</c:v>
                </c:pt>
                <c:pt idx="184">
                  <c:v>-2.0545297991386626E-2</c:v>
                </c:pt>
                <c:pt idx="185">
                  <c:v>-2.0567323365396201E-2</c:v>
                </c:pt>
                <c:pt idx="186">
                  <c:v>-2.0596908932187463E-2</c:v>
                </c:pt>
                <c:pt idx="187">
                  <c:v>-2.0599544322944374E-2</c:v>
                </c:pt>
                <c:pt idx="188">
                  <c:v>-2.0617955235005463E-2</c:v>
                </c:pt>
                <c:pt idx="189">
                  <c:v>-2.08065736019146E-2</c:v>
                </c:pt>
                <c:pt idx="190">
                  <c:v>-2.0833306861374832E-2</c:v>
                </c:pt>
                <c:pt idx="191">
                  <c:v>-2.0929784877480512E-2</c:v>
                </c:pt>
                <c:pt idx="192">
                  <c:v>-2.1106651628788629E-2</c:v>
                </c:pt>
                <c:pt idx="193">
                  <c:v>-2.1166575897662344E-2</c:v>
                </c:pt>
                <c:pt idx="194">
                  <c:v>-2.1053276580420201E-2</c:v>
                </c:pt>
                <c:pt idx="195">
                  <c:v>-2.1123319409233253E-2</c:v>
                </c:pt>
                <c:pt idx="196">
                  <c:v>-2.1149792100952441E-2</c:v>
                </c:pt>
                <c:pt idx="197">
                  <c:v>-2.1131633872235153E-2</c:v>
                </c:pt>
                <c:pt idx="198">
                  <c:v>-2.1500451160151271E-2</c:v>
                </c:pt>
                <c:pt idx="199">
                  <c:v>-2.1490803843790051E-2</c:v>
                </c:pt>
                <c:pt idx="200">
                  <c:v>-2.1400320072562193E-2</c:v>
                </c:pt>
                <c:pt idx="201">
                  <c:v>-2.1387965533052639E-2</c:v>
                </c:pt>
                <c:pt idx="202">
                  <c:v>-2.147712233999843E-2</c:v>
                </c:pt>
                <c:pt idx="203">
                  <c:v>-2.158600991699846E-2</c:v>
                </c:pt>
                <c:pt idx="204">
                  <c:v>-2.158278213504974E-2</c:v>
                </c:pt>
                <c:pt idx="205">
                  <c:v>-2.1579404040556263E-2</c:v>
                </c:pt>
                <c:pt idx="206">
                  <c:v>-2.1649450925624539E-2</c:v>
                </c:pt>
                <c:pt idx="207">
                  <c:v>-2.1702794264825988E-2</c:v>
                </c:pt>
                <c:pt idx="208">
                  <c:v>-2.171795867616929E-2</c:v>
                </c:pt>
                <c:pt idx="209">
                  <c:v>-2.1723271213625772E-2</c:v>
                </c:pt>
                <c:pt idx="210">
                  <c:v>-2.1825507546389625E-2</c:v>
                </c:pt>
                <c:pt idx="211">
                  <c:v>-2.1827193740387312E-2</c:v>
                </c:pt>
                <c:pt idx="212">
                  <c:v>-2.1807707347640534E-2</c:v>
                </c:pt>
                <c:pt idx="213">
                  <c:v>-2.1966577671697022E-2</c:v>
                </c:pt>
                <c:pt idx="214">
                  <c:v>-2.1960154127014676E-2</c:v>
                </c:pt>
                <c:pt idx="215">
                  <c:v>-2.1962751263965043E-2</c:v>
                </c:pt>
                <c:pt idx="216">
                  <c:v>-2.195948661840395E-2</c:v>
                </c:pt>
                <c:pt idx="217">
                  <c:v>-2.1943093713822998E-2</c:v>
                </c:pt>
                <c:pt idx="218">
                  <c:v>-2.1869633089439303E-2</c:v>
                </c:pt>
                <c:pt idx="219">
                  <c:v>-2.1862221018568384E-2</c:v>
                </c:pt>
                <c:pt idx="220">
                  <c:v>-2.1862102646815158E-2</c:v>
                </c:pt>
                <c:pt idx="221">
                  <c:v>-2.189041232221145E-2</c:v>
                </c:pt>
                <c:pt idx="222">
                  <c:v>-2.188796468523227E-2</c:v>
                </c:pt>
                <c:pt idx="223">
                  <c:v>-2.1885480991125715E-2</c:v>
                </c:pt>
                <c:pt idx="224">
                  <c:v>-2.1918670410032568E-2</c:v>
                </c:pt>
                <c:pt idx="225">
                  <c:v>-2.1931197877568902E-2</c:v>
                </c:pt>
                <c:pt idx="226">
                  <c:v>-2.1962056350552307E-2</c:v>
                </c:pt>
                <c:pt idx="227">
                  <c:v>-2.1962894476823147E-2</c:v>
                </c:pt>
                <c:pt idx="228">
                  <c:v>-2.2226064935058007E-2</c:v>
                </c:pt>
                <c:pt idx="229">
                  <c:v>-2.227118570890577E-2</c:v>
                </c:pt>
                <c:pt idx="230">
                  <c:v>-2.2271012484976357E-2</c:v>
                </c:pt>
                <c:pt idx="231">
                  <c:v>-2.2220275137488539E-2</c:v>
                </c:pt>
                <c:pt idx="232">
                  <c:v>-2.2816469848173961E-2</c:v>
                </c:pt>
                <c:pt idx="233">
                  <c:v>-2.2842364705091173E-2</c:v>
                </c:pt>
                <c:pt idx="234">
                  <c:v>-2.2855034593689493E-2</c:v>
                </c:pt>
                <c:pt idx="235">
                  <c:v>-2.2933181806712673E-2</c:v>
                </c:pt>
                <c:pt idx="236">
                  <c:v>-2.2967296104481182E-2</c:v>
                </c:pt>
                <c:pt idx="237">
                  <c:v>-2.3140809954160124E-2</c:v>
                </c:pt>
                <c:pt idx="238">
                  <c:v>-2.3331077364118956E-2</c:v>
                </c:pt>
                <c:pt idx="239">
                  <c:v>-2.3330014877922824E-2</c:v>
                </c:pt>
                <c:pt idx="240">
                  <c:v>-2.3481984515452994E-2</c:v>
                </c:pt>
                <c:pt idx="241">
                  <c:v>-2.3789671631224411E-2</c:v>
                </c:pt>
                <c:pt idx="242">
                  <c:v>-2.3967610969453292E-2</c:v>
                </c:pt>
                <c:pt idx="243">
                  <c:v>-2.4005319096887599E-2</c:v>
                </c:pt>
                <c:pt idx="244">
                  <c:v>-2.401566071541255E-2</c:v>
                </c:pt>
                <c:pt idx="245">
                  <c:v>-2.4027975805361309E-2</c:v>
                </c:pt>
                <c:pt idx="246">
                  <c:v>-2.4027047577249404E-2</c:v>
                </c:pt>
                <c:pt idx="247">
                  <c:v>-2.3998690758217735E-2</c:v>
                </c:pt>
                <c:pt idx="248">
                  <c:v>-2.4679343710537333E-2</c:v>
                </c:pt>
                <c:pt idx="249">
                  <c:v>-2.4672758696681854E-2</c:v>
                </c:pt>
                <c:pt idx="250">
                  <c:v>-2.4689396949904741E-2</c:v>
                </c:pt>
                <c:pt idx="251">
                  <c:v>-2.4932746249474207E-2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8-4E59-A2CD-87E6C6C24B40}"/>
            </c:ext>
          </c:extLst>
        </c:ser>
        <c:ser>
          <c:idx val="2"/>
          <c:order val="2"/>
          <c:tx>
            <c:strRef>
              <c:f>'VaR_ES + Graphs'!$N$3</c:f>
              <c:strCache>
                <c:ptCount val="1"/>
                <c:pt idx="0">
                  <c:v>ES 1day (rolling window)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+ Graphs'!$N$4:$N$255</c:f>
              <c:numCache>
                <c:formatCode>0.0000%</c:formatCode>
                <c:ptCount val="252"/>
                <c:pt idx="0">
                  <c:v>-2.2359250244736291E-2</c:v>
                </c:pt>
                <c:pt idx="1">
                  <c:v>-2.2363967299622988E-2</c:v>
                </c:pt>
                <c:pt idx="2">
                  <c:v>-2.2411375680886064E-2</c:v>
                </c:pt>
                <c:pt idx="3">
                  <c:v>-2.2348986564024596E-2</c:v>
                </c:pt>
                <c:pt idx="4">
                  <c:v>-2.233142997302268E-2</c:v>
                </c:pt>
                <c:pt idx="5">
                  <c:v>-2.2373779555825962E-2</c:v>
                </c:pt>
                <c:pt idx="6">
                  <c:v>-2.2126436402844455E-2</c:v>
                </c:pt>
                <c:pt idx="7">
                  <c:v>-2.2022549674446414E-2</c:v>
                </c:pt>
                <c:pt idx="8">
                  <c:v>-2.2049396241001919E-2</c:v>
                </c:pt>
                <c:pt idx="9">
                  <c:v>-2.2047964914584311E-2</c:v>
                </c:pt>
                <c:pt idx="10">
                  <c:v>-2.2036225894412498E-2</c:v>
                </c:pt>
                <c:pt idx="11">
                  <c:v>-2.2076017988734611E-2</c:v>
                </c:pt>
                <c:pt idx="12">
                  <c:v>-2.1977110681138282E-2</c:v>
                </c:pt>
                <c:pt idx="13">
                  <c:v>-2.1942450014814627E-2</c:v>
                </c:pt>
                <c:pt idx="14">
                  <c:v>-2.1951406858516022E-2</c:v>
                </c:pt>
                <c:pt idx="15">
                  <c:v>-2.1944580286490378E-2</c:v>
                </c:pt>
                <c:pt idx="16">
                  <c:v>-2.1955405196109317E-2</c:v>
                </c:pt>
                <c:pt idx="17">
                  <c:v>-2.1952830303141952E-2</c:v>
                </c:pt>
                <c:pt idx="18">
                  <c:v>-2.194098538833418E-2</c:v>
                </c:pt>
                <c:pt idx="19">
                  <c:v>-2.1962894268302009E-2</c:v>
                </c:pt>
                <c:pt idx="20">
                  <c:v>-2.1902606702357521E-2</c:v>
                </c:pt>
                <c:pt idx="21">
                  <c:v>-2.1878360618534883E-2</c:v>
                </c:pt>
                <c:pt idx="22">
                  <c:v>-2.1864525296637134E-2</c:v>
                </c:pt>
                <c:pt idx="23">
                  <c:v>-2.1903220867413371E-2</c:v>
                </c:pt>
                <c:pt idx="24">
                  <c:v>-2.1884774370665331E-2</c:v>
                </c:pt>
                <c:pt idx="25">
                  <c:v>-2.1891037774982993E-2</c:v>
                </c:pt>
                <c:pt idx="26">
                  <c:v>-2.1892513912495595E-2</c:v>
                </c:pt>
                <c:pt idx="27">
                  <c:v>-2.1892285651310024E-2</c:v>
                </c:pt>
                <c:pt idx="28">
                  <c:v>-2.191113666060512E-2</c:v>
                </c:pt>
                <c:pt idx="29">
                  <c:v>-2.1905809443931678E-2</c:v>
                </c:pt>
                <c:pt idx="30">
                  <c:v>-2.1837195779451805E-2</c:v>
                </c:pt>
                <c:pt idx="31">
                  <c:v>-2.184909555983602E-2</c:v>
                </c:pt>
                <c:pt idx="32">
                  <c:v>-2.1918699481184595E-2</c:v>
                </c:pt>
                <c:pt idx="33">
                  <c:v>-2.1915854391447897E-2</c:v>
                </c:pt>
                <c:pt idx="34">
                  <c:v>-2.1944500058216555E-2</c:v>
                </c:pt>
                <c:pt idx="35">
                  <c:v>-2.1912339902964376E-2</c:v>
                </c:pt>
                <c:pt idx="36">
                  <c:v>-2.2011989531999322E-2</c:v>
                </c:pt>
                <c:pt idx="37">
                  <c:v>-2.2073079542347659E-2</c:v>
                </c:pt>
                <c:pt idx="38">
                  <c:v>-2.208940108945608E-2</c:v>
                </c:pt>
                <c:pt idx="39">
                  <c:v>-2.1989755445677616E-2</c:v>
                </c:pt>
                <c:pt idx="40">
                  <c:v>-2.2027561214111872E-2</c:v>
                </c:pt>
                <c:pt idx="41">
                  <c:v>-2.2041456433184829E-2</c:v>
                </c:pt>
                <c:pt idx="42">
                  <c:v>-2.1660581525926374E-2</c:v>
                </c:pt>
                <c:pt idx="43">
                  <c:v>-2.1655209269427125E-2</c:v>
                </c:pt>
                <c:pt idx="44">
                  <c:v>-2.1656480636236871E-2</c:v>
                </c:pt>
                <c:pt idx="45">
                  <c:v>-2.1658318152742499E-2</c:v>
                </c:pt>
                <c:pt idx="46">
                  <c:v>-2.1658277641244169E-2</c:v>
                </c:pt>
                <c:pt idx="47">
                  <c:v>-2.1734440163927608E-2</c:v>
                </c:pt>
                <c:pt idx="48">
                  <c:v>-2.1737098068173834E-2</c:v>
                </c:pt>
                <c:pt idx="49">
                  <c:v>-2.1708279726433428E-2</c:v>
                </c:pt>
                <c:pt idx="50">
                  <c:v>-2.1708947874218933E-2</c:v>
                </c:pt>
                <c:pt idx="51">
                  <c:v>-2.1778735673793088E-2</c:v>
                </c:pt>
                <c:pt idx="52">
                  <c:v>-2.1970684892676017E-2</c:v>
                </c:pt>
                <c:pt idx="53">
                  <c:v>-2.1955885128323381E-2</c:v>
                </c:pt>
                <c:pt idx="54">
                  <c:v>-2.2771652191611754E-2</c:v>
                </c:pt>
                <c:pt idx="55">
                  <c:v>-2.2853675056981354E-2</c:v>
                </c:pt>
                <c:pt idx="56">
                  <c:v>-2.2840208311893206E-2</c:v>
                </c:pt>
                <c:pt idx="57">
                  <c:v>-2.3199933371686802E-2</c:v>
                </c:pt>
                <c:pt idx="58">
                  <c:v>-2.3257612471157187E-2</c:v>
                </c:pt>
                <c:pt idx="59">
                  <c:v>-2.3209252944770605E-2</c:v>
                </c:pt>
                <c:pt idx="60">
                  <c:v>-2.3244141210803884E-2</c:v>
                </c:pt>
                <c:pt idx="61">
                  <c:v>-2.3278474509010175E-2</c:v>
                </c:pt>
                <c:pt idx="62">
                  <c:v>-2.3276895238885046E-2</c:v>
                </c:pt>
                <c:pt idx="63">
                  <c:v>-2.3350747791048721E-2</c:v>
                </c:pt>
                <c:pt idx="64">
                  <c:v>-2.1837059093860221E-2</c:v>
                </c:pt>
                <c:pt idx="65">
                  <c:v>-2.1855581869392179E-2</c:v>
                </c:pt>
                <c:pt idx="66">
                  <c:v>-2.1863578157263037E-2</c:v>
                </c:pt>
                <c:pt idx="67">
                  <c:v>-2.190503123583119E-2</c:v>
                </c:pt>
                <c:pt idx="68">
                  <c:v>-2.2016713974229142E-2</c:v>
                </c:pt>
                <c:pt idx="69">
                  <c:v>-2.1992888119053523E-2</c:v>
                </c:pt>
                <c:pt idx="70">
                  <c:v>-2.1957611016926875E-2</c:v>
                </c:pt>
                <c:pt idx="71">
                  <c:v>-2.2917033151258728E-2</c:v>
                </c:pt>
                <c:pt idx="72">
                  <c:v>-2.2950875741232932E-2</c:v>
                </c:pt>
                <c:pt idx="73">
                  <c:v>-2.2920792369936591E-2</c:v>
                </c:pt>
                <c:pt idx="74">
                  <c:v>-2.2880513176388666E-2</c:v>
                </c:pt>
                <c:pt idx="75">
                  <c:v>-2.2866544714349644E-2</c:v>
                </c:pt>
                <c:pt idx="76">
                  <c:v>-2.2944942106604607E-2</c:v>
                </c:pt>
                <c:pt idx="77">
                  <c:v>-2.2937018845938986E-2</c:v>
                </c:pt>
                <c:pt idx="78">
                  <c:v>-2.2937967434425419E-2</c:v>
                </c:pt>
                <c:pt idx="79">
                  <c:v>-2.2914905994691533E-2</c:v>
                </c:pt>
                <c:pt idx="80">
                  <c:v>-2.2792282373685614E-2</c:v>
                </c:pt>
                <c:pt idx="81">
                  <c:v>-2.2753130360137878E-2</c:v>
                </c:pt>
                <c:pt idx="82">
                  <c:v>-2.2759215788942595E-2</c:v>
                </c:pt>
                <c:pt idx="83">
                  <c:v>-2.2834137847480177E-2</c:v>
                </c:pt>
                <c:pt idx="84">
                  <c:v>-2.2877305693891584E-2</c:v>
                </c:pt>
                <c:pt idx="85">
                  <c:v>-2.2917764831978608E-2</c:v>
                </c:pt>
                <c:pt idx="86">
                  <c:v>-2.303814144156607E-2</c:v>
                </c:pt>
                <c:pt idx="87">
                  <c:v>-2.3049461948658468E-2</c:v>
                </c:pt>
                <c:pt idx="88">
                  <c:v>-2.2913890122227172E-2</c:v>
                </c:pt>
                <c:pt idx="89">
                  <c:v>-2.2962359585275278E-2</c:v>
                </c:pt>
                <c:pt idx="90">
                  <c:v>-2.2934288848692079E-2</c:v>
                </c:pt>
                <c:pt idx="91">
                  <c:v>-2.2927832133296425E-2</c:v>
                </c:pt>
                <c:pt idx="92">
                  <c:v>-2.2946876282238567E-2</c:v>
                </c:pt>
                <c:pt idx="93">
                  <c:v>-2.2964139318600876E-2</c:v>
                </c:pt>
                <c:pt idx="94">
                  <c:v>-2.310904050264417E-2</c:v>
                </c:pt>
                <c:pt idx="95">
                  <c:v>-2.3129520233548896E-2</c:v>
                </c:pt>
                <c:pt idx="96">
                  <c:v>-2.3171201895118926E-2</c:v>
                </c:pt>
                <c:pt idx="97">
                  <c:v>-2.341870748419142E-2</c:v>
                </c:pt>
                <c:pt idx="98">
                  <c:v>-2.3617436304234907E-2</c:v>
                </c:pt>
                <c:pt idx="99">
                  <c:v>-2.3573833212833677E-2</c:v>
                </c:pt>
                <c:pt idx="100">
                  <c:v>-2.3568025833607158E-2</c:v>
                </c:pt>
                <c:pt idx="101">
                  <c:v>-2.3618630424425476E-2</c:v>
                </c:pt>
                <c:pt idx="102">
                  <c:v>-2.3601991249841772E-2</c:v>
                </c:pt>
                <c:pt idx="103">
                  <c:v>-2.3609870943106324E-2</c:v>
                </c:pt>
                <c:pt idx="104">
                  <c:v>-2.358634765146116E-2</c:v>
                </c:pt>
                <c:pt idx="105">
                  <c:v>-2.3513065936750458E-2</c:v>
                </c:pt>
                <c:pt idx="106">
                  <c:v>-2.3494692365259365E-2</c:v>
                </c:pt>
                <c:pt idx="107">
                  <c:v>-2.3487552151147048E-2</c:v>
                </c:pt>
                <c:pt idx="108">
                  <c:v>-2.350747752866799E-2</c:v>
                </c:pt>
                <c:pt idx="109">
                  <c:v>-2.3511612941160616E-2</c:v>
                </c:pt>
                <c:pt idx="110">
                  <c:v>-2.351678834729615E-2</c:v>
                </c:pt>
                <c:pt idx="111">
                  <c:v>-2.3438128989312492E-2</c:v>
                </c:pt>
                <c:pt idx="112">
                  <c:v>-2.344002410890968E-2</c:v>
                </c:pt>
                <c:pt idx="113">
                  <c:v>-2.3439825360909074E-2</c:v>
                </c:pt>
                <c:pt idx="114">
                  <c:v>-2.3289923707896953E-2</c:v>
                </c:pt>
                <c:pt idx="115">
                  <c:v>-2.329714489805056E-2</c:v>
                </c:pt>
                <c:pt idx="116">
                  <c:v>-2.3297363078889986E-2</c:v>
                </c:pt>
                <c:pt idx="117">
                  <c:v>-2.324578478564646E-2</c:v>
                </c:pt>
                <c:pt idx="118">
                  <c:v>-2.3212807770287933E-2</c:v>
                </c:pt>
                <c:pt idx="119">
                  <c:v>-2.2908696229704276E-2</c:v>
                </c:pt>
                <c:pt idx="120">
                  <c:v>-2.2901638429359494E-2</c:v>
                </c:pt>
                <c:pt idx="121">
                  <c:v>-2.290337097150821E-2</c:v>
                </c:pt>
                <c:pt idx="122">
                  <c:v>-2.299132547887309E-2</c:v>
                </c:pt>
                <c:pt idx="123">
                  <c:v>-2.3001142580706405E-2</c:v>
                </c:pt>
                <c:pt idx="124">
                  <c:v>-2.2977942109151151E-2</c:v>
                </c:pt>
                <c:pt idx="125">
                  <c:v>-2.2968392435460613E-2</c:v>
                </c:pt>
                <c:pt idx="126">
                  <c:v>-2.3082674695119033E-2</c:v>
                </c:pt>
                <c:pt idx="127">
                  <c:v>-2.3037241425351254E-2</c:v>
                </c:pt>
                <c:pt idx="128">
                  <c:v>-2.304403217782355E-2</c:v>
                </c:pt>
                <c:pt idx="129">
                  <c:v>-2.3038703049014474E-2</c:v>
                </c:pt>
                <c:pt idx="130">
                  <c:v>-2.3034112684033482E-2</c:v>
                </c:pt>
                <c:pt idx="131">
                  <c:v>-2.3025599981699514E-2</c:v>
                </c:pt>
                <c:pt idx="132">
                  <c:v>-2.3023490201331064E-2</c:v>
                </c:pt>
                <c:pt idx="133">
                  <c:v>-2.3040076198187705E-2</c:v>
                </c:pt>
                <c:pt idx="134">
                  <c:v>-2.3211041680344512E-2</c:v>
                </c:pt>
                <c:pt idx="135">
                  <c:v>-2.3663376238167864E-2</c:v>
                </c:pt>
                <c:pt idx="136">
                  <c:v>-2.3015518056737294E-2</c:v>
                </c:pt>
                <c:pt idx="137">
                  <c:v>-2.2996142222290267E-2</c:v>
                </c:pt>
                <c:pt idx="138">
                  <c:v>-2.2978560035566507E-2</c:v>
                </c:pt>
                <c:pt idx="139">
                  <c:v>-2.2975928014461085E-2</c:v>
                </c:pt>
                <c:pt idx="140">
                  <c:v>-2.2896196687295128E-2</c:v>
                </c:pt>
                <c:pt idx="141">
                  <c:v>-2.2895278531614931E-2</c:v>
                </c:pt>
                <c:pt idx="142">
                  <c:v>-2.297212538541113E-2</c:v>
                </c:pt>
                <c:pt idx="143">
                  <c:v>-2.2861445981644999E-2</c:v>
                </c:pt>
                <c:pt idx="144">
                  <c:v>-2.2835769335122307E-2</c:v>
                </c:pt>
                <c:pt idx="145">
                  <c:v>-2.2790849497535463E-2</c:v>
                </c:pt>
                <c:pt idx="146">
                  <c:v>-2.2880858867723421E-2</c:v>
                </c:pt>
                <c:pt idx="147">
                  <c:v>-2.2917963353409072E-2</c:v>
                </c:pt>
                <c:pt idx="148">
                  <c:v>-2.2958204417666474E-2</c:v>
                </c:pt>
                <c:pt idx="149">
                  <c:v>-2.3180808342745871E-2</c:v>
                </c:pt>
                <c:pt idx="150">
                  <c:v>-2.3187611517598034E-2</c:v>
                </c:pt>
                <c:pt idx="151">
                  <c:v>-2.3773847037226875E-2</c:v>
                </c:pt>
                <c:pt idx="152">
                  <c:v>-2.3828863360665847E-2</c:v>
                </c:pt>
                <c:pt idx="153">
                  <c:v>-2.3840843559355406E-2</c:v>
                </c:pt>
                <c:pt idx="154">
                  <c:v>-2.3808472840215623E-2</c:v>
                </c:pt>
                <c:pt idx="155">
                  <c:v>-2.3776770017127167E-2</c:v>
                </c:pt>
                <c:pt idx="156">
                  <c:v>-2.3775772796729894E-2</c:v>
                </c:pt>
                <c:pt idx="157">
                  <c:v>-2.3806221775333741E-2</c:v>
                </c:pt>
                <c:pt idx="158">
                  <c:v>-2.3806202569415662E-2</c:v>
                </c:pt>
                <c:pt idx="159">
                  <c:v>-2.3802018129364323E-2</c:v>
                </c:pt>
                <c:pt idx="160">
                  <c:v>-2.3819840155742011E-2</c:v>
                </c:pt>
                <c:pt idx="161">
                  <c:v>-2.3724965910788386E-2</c:v>
                </c:pt>
                <c:pt idx="162">
                  <c:v>-2.327564886462458E-2</c:v>
                </c:pt>
                <c:pt idx="163">
                  <c:v>-2.3273599362850297E-2</c:v>
                </c:pt>
                <c:pt idx="164">
                  <c:v>-2.3274257995124836E-2</c:v>
                </c:pt>
                <c:pt idx="165">
                  <c:v>-2.32969881661515E-2</c:v>
                </c:pt>
                <c:pt idx="166">
                  <c:v>-2.331171765466504E-2</c:v>
                </c:pt>
                <c:pt idx="167">
                  <c:v>-2.319989464795319E-2</c:v>
                </c:pt>
                <c:pt idx="168">
                  <c:v>-2.3210796536953456E-2</c:v>
                </c:pt>
                <c:pt idx="169">
                  <c:v>-2.3211749030792692E-2</c:v>
                </c:pt>
                <c:pt idx="170">
                  <c:v>-2.3209866300136391E-2</c:v>
                </c:pt>
                <c:pt idx="171">
                  <c:v>-2.3239727762844647E-2</c:v>
                </c:pt>
                <c:pt idx="172">
                  <c:v>-2.3229484792012412E-2</c:v>
                </c:pt>
                <c:pt idx="173">
                  <c:v>-2.3460079218460932E-2</c:v>
                </c:pt>
                <c:pt idx="174">
                  <c:v>-2.3469288269367006E-2</c:v>
                </c:pt>
                <c:pt idx="175">
                  <c:v>-2.3517936913425429E-2</c:v>
                </c:pt>
                <c:pt idx="176">
                  <c:v>-2.3518657206310134E-2</c:v>
                </c:pt>
                <c:pt idx="177">
                  <c:v>-2.3494798415303123E-2</c:v>
                </c:pt>
                <c:pt idx="178">
                  <c:v>-2.3228416557873513E-2</c:v>
                </c:pt>
                <c:pt idx="179">
                  <c:v>-2.3341509933039552E-2</c:v>
                </c:pt>
                <c:pt idx="180">
                  <c:v>-2.3361780301258277E-2</c:v>
                </c:pt>
                <c:pt idx="181">
                  <c:v>-2.3341280301661289E-2</c:v>
                </c:pt>
                <c:pt idx="182">
                  <c:v>-2.3353185403121018E-2</c:v>
                </c:pt>
                <c:pt idx="183">
                  <c:v>-2.3544945192758009E-2</c:v>
                </c:pt>
                <c:pt idx="184">
                  <c:v>-2.3538018960497259E-2</c:v>
                </c:pt>
                <c:pt idx="185">
                  <c:v>-2.3563252650038623E-2</c:v>
                </c:pt>
                <c:pt idx="186">
                  <c:v>-2.3597147784213932E-2</c:v>
                </c:pt>
                <c:pt idx="187">
                  <c:v>-2.3600167057900325E-2</c:v>
                </c:pt>
                <c:pt idx="188">
                  <c:v>-2.3621259786628601E-2</c:v>
                </c:pt>
                <c:pt idx="189">
                  <c:v>-2.3837353157406996E-2</c:v>
                </c:pt>
                <c:pt idx="190">
                  <c:v>-2.3867980504273158E-2</c:v>
                </c:pt>
                <c:pt idx="191">
                  <c:v>-2.397851194428044E-2</c:v>
                </c:pt>
                <c:pt idx="192">
                  <c:v>-2.4181141906012674E-2</c:v>
                </c:pt>
                <c:pt idx="193">
                  <c:v>-2.4249795014745133E-2</c:v>
                </c:pt>
                <c:pt idx="194">
                  <c:v>-2.4119992006846436E-2</c:v>
                </c:pt>
                <c:pt idx="195">
                  <c:v>-2.4200237590694364E-2</c:v>
                </c:pt>
                <c:pt idx="196">
                  <c:v>-2.4230566414344571E-2</c:v>
                </c:pt>
                <c:pt idx="197">
                  <c:v>-2.4209763175958063E-2</c:v>
                </c:pt>
                <c:pt idx="198">
                  <c:v>-2.4632304057067129E-2</c:v>
                </c:pt>
                <c:pt idx="199">
                  <c:v>-2.4621251468999364E-2</c:v>
                </c:pt>
                <c:pt idx="200">
                  <c:v>-2.4517587422672484E-2</c:v>
                </c:pt>
                <c:pt idx="201">
                  <c:v>-2.4503433265096089E-2</c:v>
                </c:pt>
                <c:pt idx="202">
                  <c:v>-2.4605577055525765E-2</c:v>
                </c:pt>
                <c:pt idx="203">
                  <c:v>-2.4730325689157839E-2</c:v>
                </c:pt>
                <c:pt idx="204">
                  <c:v>-2.4726627733901059E-2</c:v>
                </c:pt>
                <c:pt idx="205">
                  <c:v>-2.4722757570894854E-2</c:v>
                </c:pt>
                <c:pt idx="206">
                  <c:v>-2.4803007801850473E-2</c:v>
                </c:pt>
                <c:pt idx="207">
                  <c:v>-2.4864121372949143E-2</c:v>
                </c:pt>
                <c:pt idx="208">
                  <c:v>-2.4881494700991068E-2</c:v>
                </c:pt>
                <c:pt idx="209">
                  <c:v>-2.4887581086665854E-2</c:v>
                </c:pt>
                <c:pt idx="210">
                  <c:v>-2.5004709625763032E-2</c:v>
                </c:pt>
                <c:pt idx="211">
                  <c:v>-2.5006641438399931E-2</c:v>
                </c:pt>
                <c:pt idx="212">
                  <c:v>-2.4984316569608169E-2</c:v>
                </c:pt>
                <c:pt idx="213">
                  <c:v>-2.5166328663152378E-2</c:v>
                </c:pt>
                <c:pt idx="214">
                  <c:v>-2.515896943591751E-2</c:v>
                </c:pt>
                <c:pt idx="215">
                  <c:v>-2.5161944883574996E-2</c:v>
                </c:pt>
                <c:pt idx="216">
                  <c:v>-2.5158204694985448E-2</c:v>
                </c:pt>
                <c:pt idx="217">
                  <c:v>-2.5139423925828151E-2</c:v>
                </c:pt>
                <c:pt idx="218">
                  <c:v>-2.5055262694858499E-2</c:v>
                </c:pt>
                <c:pt idx="219">
                  <c:v>-2.5046770948242345E-2</c:v>
                </c:pt>
                <c:pt idx="220">
                  <c:v>-2.5046635333924511E-2</c:v>
                </c:pt>
                <c:pt idx="221">
                  <c:v>-2.5079068724597295E-2</c:v>
                </c:pt>
                <c:pt idx="222">
                  <c:v>-2.5076264553752538E-2</c:v>
                </c:pt>
                <c:pt idx="223">
                  <c:v>-2.507341907353625E-2</c:v>
                </c:pt>
                <c:pt idx="224">
                  <c:v>-2.5111443013215537E-2</c:v>
                </c:pt>
                <c:pt idx="225">
                  <c:v>-2.5125795288296719E-2</c:v>
                </c:pt>
                <c:pt idx="226">
                  <c:v>-2.5161148745933587E-2</c:v>
                </c:pt>
                <c:pt idx="227">
                  <c:v>-2.5162108957465325E-2</c:v>
                </c:pt>
                <c:pt idx="228">
                  <c:v>-2.5463614014163544E-2</c:v>
                </c:pt>
                <c:pt idx="229">
                  <c:v>-2.551530728387354E-2</c:v>
                </c:pt>
                <c:pt idx="230">
                  <c:v>-2.5515108827363606E-2</c:v>
                </c:pt>
                <c:pt idx="231">
                  <c:v>-2.5456980848510526E-2</c:v>
                </c:pt>
                <c:pt idx="232">
                  <c:v>-2.6140019975523669E-2</c:v>
                </c:pt>
                <c:pt idx="233">
                  <c:v>-2.6169686794342856E-2</c:v>
                </c:pt>
                <c:pt idx="234">
                  <c:v>-2.6184202236181651E-2</c:v>
                </c:pt>
                <c:pt idx="235">
                  <c:v>-2.6273732725475153E-2</c:v>
                </c:pt>
                <c:pt idx="236">
                  <c:v>-2.6312816266051486E-2</c:v>
                </c:pt>
                <c:pt idx="237">
                  <c:v>-2.6511604927348296E-2</c:v>
                </c:pt>
                <c:pt idx="238">
                  <c:v>-2.6729587548240594E-2</c:v>
                </c:pt>
                <c:pt idx="239">
                  <c:v>-2.6728370295502752E-2</c:v>
                </c:pt>
                <c:pt idx="240">
                  <c:v>-2.6902476517330472E-2</c:v>
                </c:pt>
                <c:pt idx="241">
                  <c:v>-2.7254982729115019E-2</c:v>
                </c:pt>
                <c:pt idx="242">
                  <c:v>-2.7458841515626935E-2</c:v>
                </c:pt>
                <c:pt idx="243">
                  <c:v>-2.7502042379342111E-2</c:v>
                </c:pt>
                <c:pt idx="244">
                  <c:v>-2.7513890404764985E-2</c:v>
                </c:pt>
                <c:pt idx="245">
                  <c:v>-2.7527999366379251E-2</c:v>
                </c:pt>
                <c:pt idx="246">
                  <c:v>-2.7526935928365023E-2</c:v>
                </c:pt>
                <c:pt idx="247">
                  <c:v>-2.7494448526901843E-2</c:v>
                </c:pt>
                <c:pt idx="248">
                  <c:v>-2.8274248464772486E-2</c:v>
                </c:pt>
                <c:pt idx="249">
                  <c:v>-2.8266704248034895E-2</c:v>
                </c:pt>
                <c:pt idx="250">
                  <c:v>-2.828576610442627E-2</c:v>
                </c:pt>
                <c:pt idx="251">
                  <c:v>-2.8564562762897289E-2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A8-4E59-A2CD-87E6C6C2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80098"/>
        <c:axId val="1136793026"/>
      </c:lineChart>
      <c:catAx>
        <c:axId val="18853800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B7B7B7">
                <a:alpha val="94000"/>
              </a:srgb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6793026"/>
        <c:crosses val="autoZero"/>
        <c:auto val="0"/>
        <c:lblAlgn val="ctr"/>
        <c:lblOffset val="100"/>
        <c:noMultiLvlLbl val="1"/>
      </c:catAx>
      <c:valAx>
        <c:axId val="11367930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3800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day vs 10 days</a:t>
            </a:r>
          </a:p>
          <a:p>
            <a:pPr>
              <a:defRPr/>
            </a:pPr>
            <a:r>
              <a:rPr lang="en-US" baseline="0"/>
              <a:t>VaR and 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'Currency + Graphs'!$E$3</c:f>
              <c:strCache>
                <c:ptCount val="1"/>
                <c:pt idx="0">
                  <c:v>VaR 1day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'Currency + Graphs'!$E$4:$E$255</c:f>
              <c:numCache>
                <c:formatCode>0.000%</c:formatCode>
                <c:ptCount val="252"/>
                <c:pt idx="0">
                  <c:v>-1.8102428823279535E-2</c:v>
                </c:pt>
                <c:pt idx="1">
                  <c:v>-1.8133527013805089E-2</c:v>
                </c:pt>
                <c:pt idx="2">
                  <c:v>-1.8223449849857166E-2</c:v>
                </c:pt>
                <c:pt idx="3">
                  <c:v>-1.824233973220276E-2</c:v>
                </c:pt>
                <c:pt idx="4">
                  <c:v>-1.818163543219271E-2</c:v>
                </c:pt>
                <c:pt idx="5">
                  <c:v>-1.8181085695095581E-2</c:v>
                </c:pt>
                <c:pt idx="6">
                  <c:v>-1.8196411558160035E-2</c:v>
                </c:pt>
                <c:pt idx="7">
                  <c:v>-1.8205107907078737E-2</c:v>
                </c:pt>
                <c:pt idx="8">
                  <c:v>-1.8249167697751586E-2</c:v>
                </c:pt>
                <c:pt idx="9">
                  <c:v>-1.8357167815820797E-2</c:v>
                </c:pt>
                <c:pt idx="10">
                  <c:v>-1.8431151404963091E-2</c:v>
                </c:pt>
                <c:pt idx="11">
                  <c:v>-1.8431952319637415E-2</c:v>
                </c:pt>
                <c:pt idx="12">
                  <c:v>-1.843873524776669E-2</c:v>
                </c:pt>
                <c:pt idx="13">
                  <c:v>-1.8390501305657274E-2</c:v>
                </c:pt>
                <c:pt idx="14">
                  <c:v>-1.8387890831550478E-2</c:v>
                </c:pt>
                <c:pt idx="15">
                  <c:v>-1.8350719705315828E-2</c:v>
                </c:pt>
                <c:pt idx="16">
                  <c:v>-1.8398961145427523E-2</c:v>
                </c:pt>
                <c:pt idx="17">
                  <c:v>-1.8493324864587934E-2</c:v>
                </c:pt>
                <c:pt idx="18">
                  <c:v>-1.8505402752323919E-2</c:v>
                </c:pt>
                <c:pt idx="19">
                  <c:v>-1.853127795816023E-2</c:v>
                </c:pt>
                <c:pt idx="20">
                  <c:v>-1.8704016485405071E-2</c:v>
                </c:pt>
                <c:pt idx="21">
                  <c:v>-1.8702452525867976E-2</c:v>
                </c:pt>
                <c:pt idx="22">
                  <c:v>-1.8736313546467955E-2</c:v>
                </c:pt>
                <c:pt idx="23">
                  <c:v>-1.8843839524521074E-2</c:v>
                </c:pt>
                <c:pt idx="24">
                  <c:v>-1.8731506269699938E-2</c:v>
                </c:pt>
                <c:pt idx="25">
                  <c:v>-1.8800404735345815E-2</c:v>
                </c:pt>
                <c:pt idx="26">
                  <c:v>-1.8812327434262564E-2</c:v>
                </c:pt>
                <c:pt idx="27">
                  <c:v>-1.8910982458846721E-2</c:v>
                </c:pt>
                <c:pt idx="28">
                  <c:v>-1.9018129074973075E-2</c:v>
                </c:pt>
                <c:pt idx="29">
                  <c:v>-1.9053958552135767E-2</c:v>
                </c:pt>
                <c:pt idx="30">
                  <c:v>-1.9228489421952807E-2</c:v>
                </c:pt>
                <c:pt idx="31">
                  <c:v>-1.9314589560010323E-2</c:v>
                </c:pt>
                <c:pt idx="32">
                  <c:v>-1.9347513187150688E-2</c:v>
                </c:pt>
                <c:pt idx="33">
                  <c:v>-1.9553604527950665E-2</c:v>
                </c:pt>
                <c:pt idx="34">
                  <c:v>-1.9664832541758537E-2</c:v>
                </c:pt>
                <c:pt idx="35">
                  <c:v>-1.9620175439050543E-2</c:v>
                </c:pt>
                <c:pt idx="36">
                  <c:v>-1.9788516042911548E-2</c:v>
                </c:pt>
                <c:pt idx="37">
                  <c:v>-1.9815440276251789E-2</c:v>
                </c:pt>
                <c:pt idx="38">
                  <c:v>-1.9800944647325725E-2</c:v>
                </c:pt>
                <c:pt idx="39">
                  <c:v>-1.9813541948717275E-2</c:v>
                </c:pt>
                <c:pt idx="40">
                  <c:v>-1.9813962528206188E-2</c:v>
                </c:pt>
                <c:pt idx="41">
                  <c:v>-1.9980187898746452E-2</c:v>
                </c:pt>
                <c:pt idx="42">
                  <c:v>-1.9993877818548896E-2</c:v>
                </c:pt>
                <c:pt idx="43">
                  <c:v>-2.0053067250714877E-2</c:v>
                </c:pt>
                <c:pt idx="44">
                  <c:v>-2.0085266763871006E-2</c:v>
                </c:pt>
                <c:pt idx="45">
                  <c:v>-2.0109359099628788E-2</c:v>
                </c:pt>
                <c:pt idx="46">
                  <c:v>-2.0164385247745737E-2</c:v>
                </c:pt>
                <c:pt idx="47">
                  <c:v>-2.0133108124374754E-2</c:v>
                </c:pt>
                <c:pt idx="48">
                  <c:v>-2.0203803707395152E-2</c:v>
                </c:pt>
                <c:pt idx="49">
                  <c:v>-2.0124719251901589E-2</c:v>
                </c:pt>
                <c:pt idx="50">
                  <c:v>-2.0067253638836789E-2</c:v>
                </c:pt>
                <c:pt idx="51">
                  <c:v>-2.0631038154195366E-2</c:v>
                </c:pt>
                <c:pt idx="52">
                  <c:v>-2.0493123364242524E-2</c:v>
                </c:pt>
                <c:pt idx="53">
                  <c:v>-2.0475848647553512E-2</c:v>
                </c:pt>
                <c:pt idx="54">
                  <c:v>-2.1165107242578571E-2</c:v>
                </c:pt>
                <c:pt idx="55">
                  <c:v>-2.1166193634378855E-2</c:v>
                </c:pt>
                <c:pt idx="56">
                  <c:v>-2.1116133484406687E-2</c:v>
                </c:pt>
                <c:pt idx="57">
                  <c:v>-2.1361080358900907E-2</c:v>
                </c:pt>
                <c:pt idx="58">
                  <c:v>-2.1417417480266016E-2</c:v>
                </c:pt>
                <c:pt idx="59">
                  <c:v>-2.1398368987035666E-2</c:v>
                </c:pt>
                <c:pt idx="60">
                  <c:v>-2.1224974884296435E-2</c:v>
                </c:pt>
                <c:pt idx="61">
                  <c:v>-2.1200567797845057E-2</c:v>
                </c:pt>
                <c:pt idx="62">
                  <c:v>-2.1194593120779169E-2</c:v>
                </c:pt>
                <c:pt idx="63">
                  <c:v>-2.1195358218183753E-2</c:v>
                </c:pt>
                <c:pt idx="64">
                  <c:v>-2.1281177606727472E-2</c:v>
                </c:pt>
                <c:pt idx="65">
                  <c:v>-2.1317794213847406E-2</c:v>
                </c:pt>
                <c:pt idx="66">
                  <c:v>-2.1339931792727303E-2</c:v>
                </c:pt>
                <c:pt idx="67">
                  <c:v>-2.1341806580261007E-2</c:v>
                </c:pt>
                <c:pt idx="68">
                  <c:v>-2.1354953150279455E-2</c:v>
                </c:pt>
                <c:pt idx="69">
                  <c:v>-2.1364249793677702E-2</c:v>
                </c:pt>
                <c:pt idx="70">
                  <c:v>-2.134362006776884E-2</c:v>
                </c:pt>
                <c:pt idx="71">
                  <c:v>-2.135152896860789E-2</c:v>
                </c:pt>
                <c:pt idx="72">
                  <c:v>-2.1323606661027898E-2</c:v>
                </c:pt>
                <c:pt idx="73">
                  <c:v>-2.1375275352940822E-2</c:v>
                </c:pt>
                <c:pt idx="74">
                  <c:v>-2.1308159186228699E-2</c:v>
                </c:pt>
                <c:pt idx="75">
                  <c:v>-2.1359934113722247E-2</c:v>
                </c:pt>
                <c:pt idx="76">
                  <c:v>-2.1405238945422043E-2</c:v>
                </c:pt>
                <c:pt idx="77">
                  <c:v>-2.1509540003592349E-2</c:v>
                </c:pt>
                <c:pt idx="78">
                  <c:v>-2.1635049829879849E-2</c:v>
                </c:pt>
                <c:pt idx="79">
                  <c:v>-2.1797549408232818E-2</c:v>
                </c:pt>
                <c:pt idx="80">
                  <c:v>-2.1761587837640279E-2</c:v>
                </c:pt>
                <c:pt idx="81">
                  <c:v>-2.1747029195657821E-2</c:v>
                </c:pt>
                <c:pt idx="82">
                  <c:v>-2.1991637638764033E-2</c:v>
                </c:pt>
                <c:pt idx="83">
                  <c:v>-2.197631887127776E-2</c:v>
                </c:pt>
                <c:pt idx="84">
                  <c:v>-2.1935645657150088E-2</c:v>
                </c:pt>
                <c:pt idx="85">
                  <c:v>-2.2016314208180579E-2</c:v>
                </c:pt>
                <c:pt idx="86">
                  <c:v>-2.201485740268657E-2</c:v>
                </c:pt>
                <c:pt idx="87">
                  <c:v>-2.2033632936528835E-2</c:v>
                </c:pt>
                <c:pt idx="88">
                  <c:v>-2.2038323383456435E-2</c:v>
                </c:pt>
                <c:pt idx="89">
                  <c:v>-2.1875897094918554E-2</c:v>
                </c:pt>
                <c:pt idx="90">
                  <c:v>-2.1957104251084526E-2</c:v>
                </c:pt>
                <c:pt idx="91">
                  <c:v>-2.196558632398769E-2</c:v>
                </c:pt>
                <c:pt idx="92">
                  <c:v>-2.2016762291471516E-2</c:v>
                </c:pt>
                <c:pt idx="93">
                  <c:v>-2.2127081012844971E-2</c:v>
                </c:pt>
                <c:pt idx="94">
                  <c:v>-2.2092323522078978E-2</c:v>
                </c:pt>
                <c:pt idx="95">
                  <c:v>-2.2097359915973877E-2</c:v>
                </c:pt>
                <c:pt idx="96">
                  <c:v>-2.2092414648351193E-2</c:v>
                </c:pt>
                <c:pt idx="97">
                  <c:v>-2.2003362587134076E-2</c:v>
                </c:pt>
                <c:pt idx="98">
                  <c:v>-2.1981551648090077E-2</c:v>
                </c:pt>
                <c:pt idx="99">
                  <c:v>-2.1945085875132189E-2</c:v>
                </c:pt>
                <c:pt idx="100">
                  <c:v>-2.203280628488399E-2</c:v>
                </c:pt>
                <c:pt idx="101">
                  <c:v>-2.2025247197116831E-2</c:v>
                </c:pt>
                <c:pt idx="102">
                  <c:v>-2.2113253213739328E-2</c:v>
                </c:pt>
                <c:pt idx="103">
                  <c:v>-2.2165930759169623E-2</c:v>
                </c:pt>
                <c:pt idx="104">
                  <c:v>-2.2100788711050715E-2</c:v>
                </c:pt>
                <c:pt idx="105">
                  <c:v>-2.207762869849194E-2</c:v>
                </c:pt>
                <c:pt idx="106">
                  <c:v>-2.2088366099951455E-2</c:v>
                </c:pt>
                <c:pt idx="107">
                  <c:v>-2.2117595313087702E-2</c:v>
                </c:pt>
                <c:pt idx="108">
                  <c:v>-2.2202831309375531E-2</c:v>
                </c:pt>
                <c:pt idx="109">
                  <c:v>-2.2236404255764154E-2</c:v>
                </c:pt>
                <c:pt idx="110">
                  <c:v>-2.2222235368882917E-2</c:v>
                </c:pt>
                <c:pt idx="111">
                  <c:v>-2.2280995407915224E-2</c:v>
                </c:pt>
                <c:pt idx="112">
                  <c:v>-2.229925692280094E-2</c:v>
                </c:pt>
                <c:pt idx="113">
                  <c:v>-2.227091720963531E-2</c:v>
                </c:pt>
                <c:pt idx="114">
                  <c:v>-2.2242237392570894E-2</c:v>
                </c:pt>
                <c:pt idx="115">
                  <c:v>-2.2233445529990986E-2</c:v>
                </c:pt>
                <c:pt idx="116">
                  <c:v>-2.2288260895923472E-2</c:v>
                </c:pt>
                <c:pt idx="117">
                  <c:v>-2.2270435684824466E-2</c:v>
                </c:pt>
                <c:pt idx="118">
                  <c:v>-2.2407416922333487E-2</c:v>
                </c:pt>
                <c:pt idx="119">
                  <c:v>-2.2392517214875205E-2</c:v>
                </c:pt>
                <c:pt idx="120">
                  <c:v>-2.2398736386658277E-2</c:v>
                </c:pt>
                <c:pt idx="121">
                  <c:v>-2.2525240050481097E-2</c:v>
                </c:pt>
                <c:pt idx="122">
                  <c:v>-2.2606001660926651E-2</c:v>
                </c:pt>
                <c:pt idx="123">
                  <c:v>-2.2826893069993453E-2</c:v>
                </c:pt>
                <c:pt idx="124">
                  <c:v>-2.2777779486081468E-2</c:v>
                </c:pt>
                <c:pt idx="125">
                  <c:v>-2.2786738413821877E-2</c:v>
                </c:pt>
                <c:pt idx="126">
                  <c:v>-2.2804646335816865E-2</c:v>
                </c:pt>
                <c:pt idx="127">
                  <c:v>-2.2828066559506716E-2</c:v>
                </c:pt>
                <c:pt idx="128">
                  <c:v>-2.2830318468528052E-2</c:v>
                </c:pt>
                <c:pt idx="129">
                  <c:v>-2.2815283633427344E-2</c:v>
                </c:pt>
                <c:pt idx="130">
                  <c:v>-2.2813456977559599E-2</c:v>
                </c:pt>
                <c:pt idx="131">
                  <c:v>-2.2830898873335771E-2</c:v>
                </c:pt>
                <c:pt idx="132">
                  <c:v>-2.279421814669794E-2</c:v>
                </c:pt>
                <c:pt idx="133">
                  <c:v>-2.2799408078917751E-2</c:v>
                </c:pt>
                <c:pt idx="134">
                  <c:v>-2.2805442103763649E-2</c:v>
                </c:pt>
                <c:pt idx="135">
                  <c:v>-2.2781213678080274E-2</c:v>
                </c:pt>
                <c:pt idx="136">
                  <c:v>-2.2793473648186246E-2</c:v>
                </c:pt>
                <c:pt idx="137">
                  <c:v>-2.2808107246756672E-2</c:v>
                </c:pt>
                <c:pt idx="138">
                  <c:v>-2.2814474941786893E-2</c:v>
                </c:pt>
                <c:pt idx="139">
                  <c:v>-2.2843567931845356E-2</c:v>
                </c:pt>
                <c:pt idx="140">
                  <c:v>-2.2779378381696764E-2</c:v>
                </c:pt>
                <c:pt idx="141">
                  <c:v>-2.2785006091763406E-2</c:v>
                </c:pt>
                <c:pt idx="142">
                  <c:v>-2.2803261404394336E-2</c:v>
                </c:pt>
                <c:pt idx="143">
                  <c:v>-2.2801267357297476E-2</c:v>
                </c:pt>
                <c:pt idx="144">
                  <c:v>-2.2847206807243184E-2</c:v>
                </c:pt>
                <c:pt idx="145">
                  <c:v>-2.2892310716255828E-2</c:v>
                </c:pt>
                <c:pt idx="146">
                  <c:v>-2.291614963661372E-2</c:v>
                </c:pt>
                <c:pt idx="147">
                  <c:v>-2.2898239768871922E-2</c:v>
                </c:pt>
                <c:pt idx="148">
                  <c:v>-2.290373370128165E-2</c:v>
                </c:pt>
                <c:pt idx="149">
                  <c:v>-2.3005754362913321E-2</c:v>
                </c:pt>
                <c:pt idx="150">
                  <c:v>-2.3334014512260366E-2</c:v>
                </c:pt>
                <c:pt idx="151">
                  <c:v>-2.5279807105869922E-2</c:v>
                </c:pt>
                <c:pt idx="152">
                  <c:v>-2.5256464361537188E-2</c:v>
                </c:pt>
                <c:pt idx="153">
                  <c:v>-2.5290503602099602E-2</c:v>
                </c:pt>
                <c:pt idx="154">
                  <c:v>-2.5303458573537049E-2</c:v>
                </c:pt>
                <c:pt idx="155">
                  <c:v>-2.5336728231751711E-2</c:v>
                </c:pt>
                <c:pt idx="156">
                  <c:v>-2.5351868414210263E-2</c:v>
                </c:pt>
                <c:pt idx="157">
                  <c:v>-2.5346860894672068E-2</c:v>
                </c:pt>
                <c:pt idx="158">
                  <c:v>-2.5349915617263161E-2</c:v>
                </c:pt>
                <c:pt idx="159">
                  <c:v>-2.5371707731308445E-2</c:v>
                </c:pt>
                <c:pt idx="160">
                  <c:v>-2.5370348172840469E-2</c:v>
                </c:pt>
                <c:pt idx="161">
                  <c:v>-2.5331665549922829E-2</c:v>
                </c:pt>
                <c:pt idx="162">
                  <c:v>-2.5199194354040551E-2</c:v>
                </c:pt>
                <c:pt idx="163">
                  <c:v>-2.5398616908164036E-2</c:v>
                </c:pt>
                <c:pt idx="164">
                  <c:v>-2.5374898278131591E-2</c:v>
                </c:pt>
                <c:pt idx="165">
                  <c:v>-2.5455441315399469E-2</c:v>
                </c:pt>
                <c:pt idx="166">
                  <c:v>-2.557305259837404E-2</c:v>
                </c:pt>
                <c:pt idx="167">
                  <c:v>-2.557809834190327E-2</c:v>
                </c:pt>
                <c:pt idx="168">
                  <c:v>-2.5562033691897697E-2</c:v>
                </c:pt>
                <c:pt idx="169">
                  <c:v>-2.5562237204246822E-2</c:v>
                </c:pt>
                <c:pt idx="170">
                  <c:v>-2.558343700767016E-2</c:v>
                </c:pt>
                <c:pt idx="171">
                  <c:v>-2.5386045909053745E-2</c:v>
                </c:pt>
                <c:pt idx="172">
                  <c:v>-2.541171829694349E-2</c:v>
                </c:pt>
                <c:pt idx="173">
                  <c:v>-2.5427179116535543E-2</c:v>
                </c:pt>
                <c:pt idx="174">
                  <c:v>-2.5379745414981919E-2</c:v>
                </c:pt>
                <c:pt idx="175">
                  <c:v>-2.5359647563943044E-2</c:v>
                </c:pt>
                <c:pt idx="176">
                  <c:v>-2.5379009815336764E-2</c:v>
                </c:pt>
                <c:pt idx="177">
                  <c:v>-2.5633181804303289E-2</c:v>
                </c:pt>
                <c:pt idx="178">
                  <c:v>-2.5596200423055254E-2</c:v>
                </c:pt>
                <c:pt idx="179">
                  <c:v>-2.5638636355448743E-2</c:v>
                </c:pt>
                <c:pt idx="180">
                  <c:v>-2.5539242467864577E-2</c:v>
                </c:pt>
                <c:pt idx="181">
                  <c:v>-2.5549321154456073E-2</c:v>
                </c:pt>
                <c:pt idx="182">
                  <c:v>-2.5693346311565828E-2</c:v>
                </c:pt>
                <c:pt idx="183">
                  <c:v>-2.5537412632231322E-2</c:v>
                </c:pt>
                <c:pt idx="184">
                  <c:v>-2.5550091840957932E-2</c:v>
                </c:pt>
                <c:pt idx="185">
                  <c:v>-2.5576851706374346E-2</c:v>
                </c:pt>
                <c:pt idx="186">
                  <c:v>-2.5663401732419523E-2</c:v>
                </c:pt>
                <c:pt idx="187">
                  <c:v>-2.5520444918770455E-2</c:v>
                </c:pt>
                <c:pt idx="188">
                  <c:v>-2.553455837230181E-2</c:v>
                </c:pt>
                <c:pt idx="189">
                  <c:v>-2.5561035272604456E-2</c:v>
                </c:pt>
                <c:pt idx="190">
                  <c:v>-2.5540888713809103E-2</c:v>
                </c:pt>
                <c:pt idx="191">
                  <c:v>-2.5556659000521252E-2</c:v>
                </c:pt>
                <c:pt idx="192">
                  <c:v>-2.5575250161246968E-2</c:v>
                </c:pt>
                <c:pt idx="193">
                  <c:v>-2.5603257682805608E-2</c:v>
                </c:pt>
                <c:pt idx="194">
                  <c:v>-2.5592376157114103E-2</c:v>
                </c:pt>
                <c:pt idx="195">
                  <c:v>-2.5469572110742824E-2</c:v>
                </c:pt>
                <c:pt idx="196">
                  <c:v>-2.5674196916325342E-2</c:v>
                </c:pt>
                <c:pt idx="197">
                  <c:v>-2.5812779422351256E-2</c:v>
                </c:pt>
                <c:pt idx="198">
                  <c:v>-2.5809154656370011E-2</c:v>
                </c:pt>
                <c:pt idx="199">
                  <c:v>-2.5549887727947137E-2</c:v>
                </c:pt>
                <c:pt idx="200">
                  <c:v>-2.5560728871206844E-2</c:v>
                </c:pt>
                <c:pt idx="201">
                  <c:v>-2.5545798156930838E-2</c:v>
                </c:pt>
                <c:pt idx="202">
                  <c:v>-2.5536409855208803E-2</c:v>
                </c:pt>
                <c:pt idx="203">
                  <c:v>-2.5644757320138909E-2</c:v>
                </c:pt>
                <c:pt idx="204">
                  <c:v>-2.5647556304122361E-2</c:v>
                </c:pt>
                <c:pt idx="205">
                  <c:v>-2.5721887963264384E-2</c:v>
                </c:pt>
                <c:pt idx="206">
                  <c:v>-2.5717050054672719E-2</c:v>
                </c:pt>
                <c:pt idx="207">
                  <c:v>-2.5848646363557989E-2</c:v>
                </c:pt>
                <c:pt idx="208">
                  <c:v>-2.588032924919776E-2</c:v>
                </c:pt>
                <c:pt idx="209">
                  <c:v>-2.5887411470948449E-2</c:v>
                </c:pt>
                <c:pt idx="210">
                  <c:v>-2.5873442231347899E-2</c:v>
                </c:pt>
                <c:pt idx="211">
                  <c:v>-2.6082536153696469E-2</c:v>
                </c:pt>
                <c:pt idx="212">
                  <c:v>-2.6024552167741619E-2</c:v>
                </c:pt>
                <c:pt idx="213">
                  <c:v>-2.5980465658817713E-2</c:v>
                </c:pt>
                <c:pt idx="214">
                  <c:v>-2.5976131727009265E-2</c:v>
                </c:pt>
                <c:pt idx="215">
                  <c:v>-2.5872183758010786E-2</c:v>
                </c:pt>
                <c:pt idx="216">
                  <c:v>-2.5905550760108868E-2</c:v>
                </c:pt>
                <c:pt idx="217">
                  <c:v>-2.6125789963266026E-2</c:v>
                </c:pt>
                <c:pt idx="218">
                  <c:v>-2.6247056054544918E-2</c:v>
                </c:pt>
                <c:pt idx="219">
                  <c:v>-2.6244311191371824E-2</c:v>
                </c:pt>
                <c:pt idx="220">
                  <c:v>-2.6191205286940016E-2</c:v>
                </c:pt>
                <c:pt idx="221">
                  <c:v>-2.6321786661960743E-2</c:v>
                </c:pt>
                <c:pt idx="222">
                  <c:v>-2.6308763401054504E-2</c:v>
                </c:pt>
                <c:pt idx="223">
                  <c:v>-2.6339674391121726E-2</c:v>
                </c:pt>
                <c:pt idx="224">
                  <c:v>-2.6484932059855817E-2</c:v>
                </c:pt>
                <c:pt idx="225">
                  <c:v>-2.647856511441218E-2</c:v>
                </c:pt>
                <c:pt idx="226">
                  <c:v>-2.6847108655248402E-2</c:v>
                </c:pt>
                <c:pt idx="227">
                  <c:v>-2.6909297258807308E-2</c:v>
                </c:pt>
                <c:pt idx="228">
                  <c:v>-2.6904317694595715E-2</c:v>
                </c:pt>
                <c:pt idx="229">
                  <c:v>-2.6960868300501453E-2</c:v>
                </c:pt>
                <c:pt idx="230">
                  <c:v>-2.6919128386120546E-2</c:v>
                </c:pt>
                <c:pt idx="231">
                  <c:v>-2.6930216021618245E-2</c:v>
                </c:pt>
                <c:pt idx="232">
                  <c:v>-2.7151194599051201E-2</c:v>
                </c:pt>
                <c:pt idx="233">
                  <c:v>-2.7218745121979075E-2</c:v>
                </c:pt>
                <c:pt idx="234">
                  <c:v>-2.7166886309265083E-2</c:v>
                </c:pt>
                <c:pt idx="235">
                  <c:v>-2.718801043622605E-2</c:v>
                </c:pt>
                <c:pt idx="236">
                  <c:v>-2.7298188381781469E-2</c:v>
                </c:pt>
                <c:pt idx="237">
                  <c:v>-2.7297655921059399E-2</c:v>
                </c:pt>
                <c:pt idx="238">
                  <c:v>-2.8151611323215166E-2</c:v>
                </c:pt>
                <c:pt idx="239">
                  <c:v>-2.8157962841351712E-2</c:v>
                </c:pt>
                <c:pt idx="240">
                  <c:v>-2.8317569439476525E-2</c:v>
                </c:pt>
                <c:pt idx="241">
                  <c:v>-2.8977559441893428E-2</c:v>
                </c:pt>
                <c:pt idx="242">
                  <c:v>-2.898274911152119E-2</c:v>
                </c:pt>
                <c:pt idx="243">
                  <c:v>-2.919856828565966E-2</c:v>
                </c:pt>
                <c:pt idx="244">
                  <c:v>-2.911209941037101E-2</c:v>
                </c:pt>
                <c:pt idx="245">
                  <c:v>-2.9061508880035395E-2</c:v>
                </c:pt>
                <c:pt idx="246">
                  <c:v>-2.9275185531506185E-2</c:v>
                </c:pt>
                <c:pt idx="247">
                  <c:v>-2.924930384599423E-2</c:v>
                </c:pt>
                <c:pt idx="248">
                  <c:v>-2.92342044861503E-2</c:v>
                </c:pt>
                <c:pt idx="249">
                  <c:v>-2.9181115589314192E-2</c:v>
                </c:pt>
                <c:pt idx="250">
                  <c:v>-2.9226519419191601E-2</c:v>
                </c:pt>
                <c:pt idx="251">
                  <c:v>-2.9520792451571125E-2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2-44B1-8E71-A2E61ED23F04}"/>
            </c:ext>
          </c:extLst>
        </c:ser>
        <c:ser>
          <c:idx val="1"/>
          <c:order val="1"/>
          <c:tx>
            <c:strRef>
              <c:f>'Currency + Graphs'!$H$3</c:f>
              <c:strCache>
                <c:ptCount val="1"/>
                <c:pt idx="0">
                  <c:v>ES 1day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'Currency + Graphs'!$H$4:$H$255</c:f>
              <c:numCache>
                <c:formatCode>0.000%</c:formatCode>
                <c:ptCount val="252"/>
                <c:pt idx="0">
                  <c:v>-2.0776066221649823E-2</c:v>
                </c:pt>
                <c:pt idx="1">
                  <c:v>-2.0805809268167875E-2</c:v>
                </c:pt>
                <c:pt idx="2">
                  <c:v>-2.0905236612502633E-2</c:v>
                </c:pt>
                <c:pt idx="3">
                  <c:v>-2.0928586489257387E-2</c:v>
                </c:pt>
                <c:pt idx="4">
                  <c:v>-2.0873757650330012E-2</c:v>
                </c:pt>
                <c:pt idx="5">
                  <c:v>-2.0861680651521133E-2</c:v>
                </c:pt>
                <c:pt idx="6">
                  <c:v>-2.0886146823440262E-2</c:v>
                </c:pt>
                <c:pt idx="7">
                  <c:v>-2.089244607925653E-2</c:v>
                </c:pt>
                <c:pt idx="8">
                  <c:v>-2.094968215168224E-2</c:v>
                </c:pt>
                <c:pt idx="9">
                  <c:v>-2.1068034994802236E-2</c:v>
                </c:pt>
                <c:pt idx="10">
                  <c:v>-2.1157263381771364E-2</c:v>
                </c:pt>
                <c:pt idx="11">
                  <c:v>-2.1159726180059627E-2</c:v>
                </c:pt>
                <c:pt idx="12">
                  <c:v>-2.1151515073955771E-2</c:v>
                </c:pt>
                <c:pt idx="13">
                  <c:v>-2.1098772674114627E-2</c:v>
                </c:pt>
                <c:pt idx="14">
                  <c:v>-2.1096263341856367E-2</c:v>
                </c:pt>
                <c:pt idx="15">
                  <c:v>-2.1056044244834111E-2</c:v>
                </c:pt>
                <c:pt idx="16">
                  <c:v>-2.1106454150385198E-2</c:v>
                </c:pt>
                <c:pt idx="17">
                  <c:v>-2.1208419508793173E-2</c:v>
                </c:pt>
                <c:pt idx="18">
                  <c:v>-2.1221053218458661E-2</c:v>
                </c:pt>
                <c:pt idx="19">
                  <c:v>-2.1249908024109278E-2</c:v>
                </c:pt>
                <c:pt idx="20">
                  <c:v>-2.1458221443278386E-2</c:v>
                </c:pt>
                <c:pt idx="21">
                  <c:v>-2.145264964978779E-2</c:v>
                </c:pt>
                <c:pt idx="22">
                  <c:v>-2.1488585334648012E-2</c:v>
                </c:pt>
                <c:pt idx="23">
                  <c:v>-2.1604271235414724E-2</c:v>
                </c:pt>
                <c:pt idx="24">
                  <c:v>-2.1483161555800129E-2</c:v>
                </c:pt>
                <c:pt idx="25">
                  <c:v>-2.1558711116660911E-2</c:v>
                </c:pt>
                <c:pt idx="26">
                  <c:v>-2.1571598904103727E-2</c:v>
                </c:pt>
                <c:pt idx="27">
                  <c:v>-2.1679139928136002E-2</c:v>
                </c:pt>
                <c:pt idx="28">
                  <c:v>-2.1795525857270848E-2</c:v>
                </c:pt>
                <c:pt idx="29">
                  <c:v>-2.1842132934258702E-2</c:v>
                </c:pt>
                <c:pt idx="30">
                  <c:v>-2.203676956293054E-2</c:v>
                </c:pt>
                <c:pt idx="31">
                  <c:v>-2.2141355888496004E-2</c:v>
                </c:pt>
                <c:pt idx="32">
                  <c:v>-2.2177148401974621E-2</c:v>
                </c:pt>
                <c:pt idx="33">
                  <c:v>-2.2402201932808112E-2</c:v>
                </c:pt>
                <c:pt idx="34">
                  <c:v>-2.2525560779048492E-2</c:v>
                </c:pt>
                <c:pt idx="35">
                  <c:v>-2.2477327498350356E-2</c:v>
                </c:pt>
                <c:pt idx="36">
                  <c:v>-2.2658685788933444E-2</c:v>
                </c:pt>
                <c:pt idx="37">
                  <c:v>-2.2685396882501374E-2</c:v>
                </c:pt>
                <c:pt idx="38">
                  <c:v>-2.2670074901163632E-2</c:v>
                </c:pt>
                <c:pt idx="39">
                  <c:v>-2.2691017136557131E-2</c:v>
                </c:pt>
                <c:pt idx="40">
                  <c:v>-2.2692307512572105E-2</c:v>
                </c:pt>
                <c:pt idx="41">
                  <c:v>-2.2871132405246856E-2</c:v>
                </c:pt>
                <c:pt idx="42">
                  <c:v>-2.2887958688054318E-2</c:v>
                </c:pt>
                <c:pt idx="43">
                  <c:v>-2.2951318034778616E-2</c:v>
                </c:pt>
                <c:pt idx="44">
                  <c:v>-2.2994918757746636E-2</c:v>
                </c:pt>
                <c:pt idx="45">
                  <c:v>-2.3028619175233876E-2</c:v>
                </c:pt>
                <c:pt idx="46">
                  <c:v>-2.3089142005216914E-2</c:v>
                </c:pt>
                <c:pt idx="47">
                  <c:v>-2.3056651385228121E-2</c:v>
                </c:pt>
                <c:pt idx="48">
                  <c:v>-2.3128490107396704E-2</c:v>
                </c:pt>
                <c:pt idx="49">
                  <c:v>-2.3043239908927163E-2</c:v>
                </c:pt>
                <c:pt idx="50">
                  <c:v>-2.2985320843514213E-2</c:v>
                </c:pt>
                <c:pt idx="51">
                  <c:v>-2.3615925887841636E-2</c:v>
                </c:pt>
                <c:pt idx="52">
                  <c:v>-2.3443073383373755E-2</c:v>
                </c:pt>
                <c:pt idx="53">
                  <c:v>-2.3426739819860858E-2</c:v>
                </c:pt>
                <c:pt idx="54">
                  <c:v>-2.4238438766416105E-2</c:v>
                </c:pt>
                <c:pt idx="55">
                  <c:v>-2.4239178856244169E-2</c:v>
                </c:pt>
                <c:pt idx="56">
                  <c:v>-2.4186617221490517E-2</c:v>
                </c:pt>
                <c:pt idx="57">
                  <c:v>-2.4443807730762334E-2</c:v>
                </c:pt>
                <c:pt idx="58">
                  <c:v>-2.4522205137820309E-2</c:v>
                </c:pt>
                <c:pt idx="59">
                  <c:v>-2.449939356807183E-2</c:v>
                </c:pt>
                <c:pt idx="60">
                  <c:v>-2.4314152294322849E-2</c:v>
                </c:pt>
                <c:pt idx="61">
                  <c:v>-2.4288492237913184E-2</c:v>
                </c:pt>
                <c:pt idx="62">
                  <c:v>-2.4281199362550365E-2</c:v>
                </c:pt>
                <c:pt idx="63">
                  <c:v>-2.4282648640813257E-2</c:v>
                </c:pt>
                <c:pt idx="64">
                  <c:v>-2.4374559113675368E-2</c:v>
                </c:pt>
                <c:pt idx="65">
                  <c:v>-2.4430184142324157E-2</c:v>
                </c:pt>
                <c:pt idx="66">
                  <c:v>-2.4445114182490128E-2</c:v>
                </c:pt>
                <c:pt idx="67">
                  <c:v>-2.4447087071352357E-2</c:v>
                </c:pt>
                <c:pt idx="68">
                  <c:v>-2.4460488476545764E-2</c:v>
                </c:pt>
                <c:pt idx="69">
                  <c:v>-2.4467237918442106E-2</c:v>
                </c:pt>
                <c:pt idx="70">
                  <c:v>-2.4444841956610324E-2</c:v>
                </c:pt>
                <c:pt idx="71">
                  <c:v>-2.445195079354856E-2</c:v>
                </c:pt>
                <c:pt idx="72">
                  <c:v>-2.4423820175254737E-2</c:v>
                </c:pt>
                <c:pt idx="73">
                  <c:v>-2.4479280957098622E-2</c:v>
                </c:pt>
                <c:pt idx="74">
                  <c:v>-2.4408021761972563E-2</c:v>
                </c:pt>
                <c:pt idx="75">
                  <c:v>-2.4474716283719316E-2</c:v>
                </c:pt>
                <c:pt idx="76">
                  <c:v>-2.4523321006288668E-2</c:v>
                </c:pt>
                <c:pt idx="77">
                  <c:v>-2.4636815095920347E-2</c:v>
                </c:pt>
                <c:pt idx="78">
                  <c:v>-2.4768852170793963E-2</c:v>
                </c:pt>
                <c:pt idx="79">
                  <c:v>-2.4944821652874656E-2</c:v>
                </c:pt>
                <c:pt idx="80">
                  <c:v>-2.4905496077022578E-2</c:v>
                </c:pt>
                <c:pt idx="81">
                  <c:v>-2.4890117858207932E-2</c:v>
                </c:pt>
                <c:pt idx="82">
                  <c:v>-2.516041285354588E-2</c:v>
                </c:pt>
                <c:pt idx="83">
                  <c:v>-2.5144397256741887E-2</c:v>
                </c:pt>
                <c:pt idx="84">
                  <c:v>-2.5099823518519807E-2</c:v>
                </c:pt>
                <c:pt idx="85">
                  <c:v>-2.5186991326366717E-2</c:v>
                </c:pt>
                <c:pt idx="86">
                  <c:v>-2.5185599339419815E-2</c:v>
                </c:pt>
                <c:pt idx="87">
                  <c:v>-2.520262747239739E-2</c:v>
                </c:pt>
                <c:pt idx="88">
                  <c:v>-2.5207493485325763E-2</c:v>
                </c:pt>
                <c:pt idx="89">
                  <c:v>-2.5029668937041966E-2</c:v>
                </c:pt>
                <c:pt idx="90">
                  <c:v>-2.5116581634396843E-2</c:v>
                </c:pt>
                <c:pt idx="91">
                  <c:v>-2.5124867134229834E-2</c:v>
                </c:pt>
                <c:pt idx="92">
                  <c:v>-2.517885116655684E-2</c:v>
                </c:pt>
                <c:pt idx="93">
                  <c:v>-2.5298091976551085E-2</c:v>
                </c:pt>
                <c:pt idx="94">
                  <c:v>-2.5245003470260416E-2</c:v>
                </c:pt>
                <c:pt idx="95">
                  <c:v>-2.5246908930714941E-2</c:v>
                </c:pt>
                <c:pt idx="96">
                  <c:v>-2.5242190052862705E-2</c:v>
                </c:pt>
                <c:pt idx="97">
                  <c:v>-2.5132105996560284E-2</c:v>
                </c:pt>
                <c:pt idx="98">
                  <c:v>-2.5115374943709468E-2</c:v>
                </c:pt>
                <c:pt idx="99">
                  <c:v>-2.5061383314652148E-2</c:v>
                </c:pt>
                <c:pt idx="100">
                  <c:v>-2.5157424052093241E-2</c:v>
                </c:pt>
                <c:pt idx="101">
                  <c:v>-2.5149783584372535E-2</c:v>
                </c:pt>
                <c:pt idx="102">
                  <c:v>-2.5240235970378781E-2</c:v>
                </c:pt>
                <c:pt idx="103">
                  <c:v>-2.5316396801260715E-2</c:v>
                </c:pt>
                <c:pt idx="104">
                  <c:v>-2.5249042829688002E-2</c:v>
                </c:pt>
                <c:pt idx="105">
                  <c:v>-2.5229600920296587E-2</c:v>
                </c:pt>
                <c:pt idx="106">
                  <c:v>-2.5238013587819595E-2</c:v>
                </c:pt>
                <c:pt idx="107">
                  <c:v>-2.5268277807231926E-2</c:v>
                </c:pt>
                <c:pt idx="108">
                  <c:v>-2.5361141326597995E-2</c:v>
                </c:pt>
                <c:pt idx="109">
                  <c:v>-2.5405636955249875E-2</c:v>
                </c:pt>
                <c:pt idx="110">
                  <c:v>-2.5391603717796089E-2</c:v>
                </c:pt>
                <c:pt idx="111">
                  <c:v>-2.5474183803426909E-2</c:v>
                </c:pt>
                <c:pt idx="112">
                  <c:v>-2.5490287605586762E-2</c:v>
                </c:pt>
                <c:pt idx="113">
                  <c:v>-2.5463566300108525E-2</c:v>
                </c:pt>
                <c:pt idx="114">
                  <c:v>-2.543351742467129E-2</c:v>
                </c:pt>
                <c:pt idx="115">
                  <c:v>-2.5431138397412737E-2</c:v>
                </c:pt>
                <c:pt idx="116">
                  <c:v>-2.5491975950172316E-2</c:v>
                </c:pt>
                <c:pt idx="117">
                  <c:v>-2.5475452727200615E-2</c:v>
                </c:pt>
                <c:pt idx="118">
                  <c:v>-2.5625381965745757E-2</c:v>
                </c:pt>
                <c:pt idx="119">
                  <c:v>-2.5610860494328994E-2</c:v>
                </c:pt>
                <c:pt idx="120">
                  <c:v>-2.5615000381828887E-2</c:v>
                </c:pt>
                <c:pt idx="121">
                  <c:v>-2.5754761342583921E-2</c:v>
                </c:pt>
                <c:pt idx="122">
                  <c:v>-2.5840828907279078E-2</c:v>
                </c:pt>
                <c:pt idx="123">
                  <c:v>-2.6088302693970868E-2</c:v>
                </c:pt>
                <c:pt idx="124">
                  <c:v>-2.6034610738786743E-2</c:v>
                </c:pt>
                <c:pt idx="125">
                  <c:v>-2.6046719941973259E-2</c:v>
                </c:pt>
                <c:pt idx="126">
                  <c:v>-2.6068878408842509E-2</c:v>
                </c:pt>
                <c:pt idx="127">
                  <c:v>-2.6087035498350748E-2</c:v>
                </c:pt>
                <c:pt idx="128">
                  <c:v>-2.6090129926038864E-2</c:v>
                </c:pt>
                <c:pt idx="129">
                  <c:v>-2.6077298709557026E-2</c:v>
                </c:pt>
                <c:pt idx="130">
                  <c:v>-2.607972839601148E-2</c:v>
                </c:pt>
                <c:pt idx="131">
                  <c:v>-2.6108581725176466E-2</c:v>
                </c:pt>
                <c:pt idx="132">
                  <c:v>-2.6057315873511833E-2</c:v>
                </c:pt>
                <c:pt idx="133">
                  <c:v>-2.6063865452685041E-2</c:v>
                </c:pt>
                <c:pt idx="134">
                  <c:v>-2.6080668759034517E-2</c:v>
                </c:pt>
                <c:pt idx="135">
                  <c:v>-2.6055154358899355E-2</c:v>
                </c:pt>
                <c:pt idx="136">
                  <c:v>-2.6068345351730384E-2</c:v>
                </c:pt>
                <c:pt idx="137">
                  <c:v>-2.6082864476876706E-2</c:v>
                </c:pt>
                <c:pt idx="138">
                  <c:v>-2.6089342489516703E-2</c:v>
                </c:pt>
                <c:pt idx="139">
                  <c:v>-2.611949671352902E-2</c:v>
                </c:pt>
                <c:pt idx="140">
                  <c:v>-2.6059377770000645E-2</c:v>
                </c:pt>
                <c:pt idx="141">
                  <c:v>-2.6066855285204756E-2</c:v>
                </c:pt>
                <c:pt idx="142">
                  <c:v>-2.6086383669698017E-2</c:v>
                </c:pt>
                <c:pt idx="143">
                  <c:v>-2.6084291253408026E-2</c:v>
                </c:pt>
                <c:pt idx="144">
                  <c:v>-2.6130274861897323E-2</c:v>
                </c:pt>
                <c:pt idx="145">
                  <c:v>-2.6169414412742214E-2</c:v>
                </c:pt>
                <c:pt idx="146">
                  <c:v>-2.6194722969978566E-2</c:v>
                </c:pt>
                <c:pt idx="147">
                  <c:v>-2.6175346182913974E-2</c:v>
                </c:pt>
                <c:pt idx="148">
                  <c:v>-2.6174933554209842E-2</c:v>
                </c:pt>
                <c:pt idx="149">
                  <c:v>-2.6282295870944057E-2</c:v>
                </c:pt>
                <c:pt idx="150">
                  <c:v>-2.6632786315355077E-2</c:v>
                </c:pt>
                <c:pt idx="151">
                  <c:v>-2.8831587166795049E-2</c:v>
                </c:pt>
                <c:pt idx="152">
                  <c:v>-2.880670900163812E-2</c:v>
                </c:pt>
                <c:pt idx="153">
                  <c:v>-2.8857077206679321E-2</c:v>
                </c:pt>
                <c:pt idx="154">
                  <c:v>-2.8858806114054242E-2</c:v>
                </c:pt>
                <c:pt idx="155">
                  <c:v>-2.8899221574809772E-2</c:v>
                </c:pt>
                <c:pt idx="156">
                  <c:v>-2.8908729796575976E-2</c:v>
                </c:pt>
                <c:pt idx="157">
                  <c:v>-2.890479911768213E-2</c:v>
                </c:pt>
                <c:pt idx="158">
                  <c:v>-2.8902309646698595E-2</c:v>
                </c:pt>
                <c:pt idx="159">
                  <c:v>-2.8921330414395478E-2</c:v>
                </c:pt>
                <c:pt idx="160">
                  <c:v>-2.8919468794372332E-2</c:v>
                </c:pt>
                <c:pt idx="161">
                  <c:v>-2.887917712473477E-2</c:v>
                </c:pt>
                <c:pt idx="162">
                  <c:v>-2.8740073699418077E-2</c:v>
                </c:pt>
                <c:pt idx="163">
                  <c:v>-2.8959587562495712E-2</c:v>
                </c:pt>
                <c:pt idx="164">
                  <c:v>-2.8923447151967412E-2</c:v>
                </c:pt>
                <c:pt idx="165">
                  <c:v>-2.9009932135269468E-2</c:v>
                </c:pt>
                <c:pt idx="166">
                  <c:v>-2.9136625713140907E-2</c:v>
                </c:pt>
                <c:pt idx="167">
                  <c:v>-2.9139761270170816E-2</c:v>
                </c:pt>
                <c:pt idx="168">
                  <c:v>-2.9123103250349863E-2</c:v>
                </c:pt>
                <c:pt idx="169">
                  <c:v>-2.9123833161873076E-2</c:v>
                </c:pt>
                <c:pt idx="170">
                  <c:v>-2.9142850133637009E-2</c:v>
                </c:pt>
                <c:pt idx="171">
                  <c:v>-2.892999916185654E-2</c:v>
                </c:pt>
                <c:pt idx="172">
                  <c:v>-2.8953664057206029E-2</c:v>
                </c:pt>
                <c:pt idx="173">
                  <c:v>-2.8968217280100253E-2</c:v>
                </c:pt>
                <c:pt idx="174">
                  <c:v>-2.8917815264532552E-2</c:v>
                </c:pt>
                <c:pt idx="175">
                  <c:v>-2.8895999495613924E-2</c:v>
                </c:pt>
                <c:pt idx="176">
                  <c:v>-2.8926853977725504E-2</c:v>
                </c:pt>
                <c:pt idx="177">
                  <c:v>-2.9231051612655067E-2</c:v>
                </c:pt>
                <c:pt idx="178">
                  <c:v>-2.9182585115773978E-2</c:v>
                </c:pt>
                <c:pt idx="179">
                  <c:v>-2.9223872718709496E-2</c:v>
                </c:pt>
                <c:pt idx="180">
                  <c:v>-2.9120513025930501E-2</c:v>
                </c:pt>
                <c:pt idx="181">
                  <c:v>-2.9130648211337422E-2</c:v>
                </c:pt>
                <c:pt idx="182">
                  <c:v>-2.929053408756091E-2</c:v>
                </c:pt>
                <c:pt idx="183">
                  <c:v>-2.9119393651508205E-2</c:v>
                </c:pt>
                <c:pt idx="184">
                  <c:v>-2.9138515872197315E-2</c:v>
                </c:pt>
                <c:pt idx="185">
                  <c:v>-2.9164815370564152E-2</c:v>
                </c:pt>
                <c:pt idx="186">
                  <c:v>-2.925886222896985E-2</c:v>
                </c:pt>
                <c:pt idx="187">
                  <c:v>-2.9082489017562687E-2</c:v>
                </c:pt>
                <c:pt idx="188">
                  <c:v>-2.9104243963026272E-2</c:v>
                </c:pt>
                <c:pt idx="189">
                  <c:v>-2.9138318966334436E-2</c:v>
                </c:pt>
                <c:pt idx="190">
                  <c:v>-2.911739125460475E-2</c:v>
                </c:pt>
                <c:pt idx="191">
                  <c:v>-2.9132522758470204E-2</c:v>
                </c:pt>
                <c:pt idx="192">
                  <c:v>-2.9150476272659959E-2</c:v>
                </c:pt>
                <c:pt idx="193">
                  <c:v>-2.9164780457764088E-2</c:v>
                </c:pt>
                <c:pt idx="194">
                  <c:v>-2.9151120254338723E-2</c:v>
                </c:pt>
                <c:pt idx="195">
                  <c:v>-2.9017819325798947E-2</c:v>
                </c:pt>
                <c:pt idx="196">
                  <c:v>-2.9263987532288517E-2</c:v>
                </c:pt>
                <c:pt idx="197">
                  <c:v>-2.941581847037247E-2</c:v>
                </c:pt>
                <c:pt idx="198">
                  <c:v>-2.9413275791061538E-2</c:v>
                </c:pt>
                <c:pt idx="199">
                  <c:v>-2.9101028408544352E-2</c:v>
                </c:pt>
                <c:pt idx="200">
                  <c:v>-2.9120544131549429E-2</c:v>
                </c:pt>
                <c:pt idx="201">
                  <c:v>-2.9104300443092857E-2</c:v>
                </c:pt>
                <c:pt idx="202">
                  <c:v>-2.909629044953798E-2</c:v>
                </c:pt>
                <c:pt idx="203">
                  <c:v>-2.9213121001281754E-2</c:v>
                </c:pt>
                <c:pt idx="204">
                  <c:v>-2.9214911072410189E-2</c:v>
                </c:pt>
                <c:pt idx="205">
                  <c:v>-2.9289720318866778E-2</c:v>
                </c:pt>
                <c:pt idx="206">
                  <c:v>-2.9285425530458934E-2</c:v>
                </c:pt>
                <c:pt idx="207">
                  <c:v>-2.9422983319171096E-2</c:v>
                </c:pt>
                <c:pt idx="208">
                  <c:v>-2.9456917582967996E-2</c:v>
                </c:pt>
                <c:pt idx="209">
                  <c:v>-2.947921453085035E-2</c:v>
                </c:pt>
                <c:pt idx="210">
                  <c:v>-2.945803501280294E-2</c:v>
                </c:pt>
                <c:pt idx="211">
                  <c:v>-2.9689206597902845E-2</c:v>
                </c:pt>
                <c:pt idx="212">
                  <c:v>-2.9627451512249756E-2</c:v>
                </c:pt>
                <c:pt idx="213">
                  <c:v>-2.9582633676824111E-2</c:v>
                </c:pt>
                <c:pt idx="214">
                  <c:v>-2.9576476572593595E-2</c:v>
                </c:pt>
                <c:pt idx="215">
                  <c:v>-2.9468209305262102E-2</c:v>
                </c:pt>
                <c:pt idx="216">
                  <c:v>-2.9515809788620433E-2</c:v>
                </c:pt>
                <c:pt idx="217">
                  <c:v>-2.9756652981879614E-2</c:v>
                </c:pt>
                <c:pt idx="218">
                  <c:v>-2.987626311291685E-2</c:v>
                </c:pt>
                <c:pt idx="219">
                  <c:v>-2.9875668157448073E-2</c:v>
                </c:pt>
                <c:pt idx="220">
                  <c:v>-2.9819577218582718E-2</c:v>
                </c:pt>
                <c:pt idx="221">
                  <c:v>-2.9962772066346819E-2</c:v>
                </c:pt>
                <c:pt idx="222">
                  <c:v>-2.9950560757254104E-2</c:v>
                </c:pt>
                <c:pt idx="223">
                  <c:v>-2.9982046090704716E-2</c:v>
                </c:pt>
                <c:pt idx="224">
                  <c:v>-3.0138542011596554E-2</c:v>
                </c:pt>
                <c:pt idx="225">
                  <c:v>-3.0140292243035913E-2</c:v>
                </c:pt>
                <c:pt idx="226">
                  <c:v>-3.0544088605690033E-2</c:v>
                </c:pt>
                <c:pt idx="227">
                  <c:v>-3.0619426182698188E-2</c:v>
                </c:pt>
                <c:pt idx="228">
                  <c:v>-3.0614209677207054E-2</c:v>
                </c:pt>
                <c:pt idx="229">
                  <c:v>-3.0675536741985726E-2</c:v>
                </c:pt>
                <c:pt idx="230">
                  <c:v>-3.0632382608440999E-2</c:v>
                </c:pt>
                <c:pt idx="231">
                  <c:v>-3.0646793799131017E-2</c:v>
                </c:pt>
                <c:pt idx="232">
                  <c:v>-3.0891934891900945E-2</c:v>
                </c:pt>
                <c:pt idx="233">
                  <c:v>-3.0963793239537289E-2</c:v>
                </c:pt>
                <c:pt idx="234">
                  <c:v>-3.0912681487612753E-2</c:v>
                </c:pt>
                <c:pt idx="235">
                  <c:v>-3.0931470619192009E-2</c:v>
                </c:pt>
                <c:pt idx="236">
                  <c:v>-3.1047804622617189E-2</c:v>
                </c:pt>
                <c:pt idx="237">
                  <c:v>-3.1047117144362639E-2</c:v>
                </c:pt>
                <c:pt idx="238">
                  <c:v>-3.2006706646776302E-2</c:v>
                </c:pt>
                <c:pt idx="239">
                  <c:v>-3.2014777462899678E-2</c:v>
                </c:pt>
                <c:pt idx="240">
                  <c:v>-3.2205710879851995E-2</c:v>
                </c:pt>
                <c:pt idx="241">
                  <c:v>-3.2939654176049576E-2</c:v>
                </c:pt>
                <c:pt idx="242">
                  <c:v>-3.2945438162504448E-2</c:v>
                </c:pt>
                <c:pt idx="243">
                  <c:v>-3.3182263895354509E-2</c:v>
                </c:pt>
                <c:pt idx="244">
                  <c:v>-3.3092692730343196E-2</c:v>
                </c:pt>
                <c:pt idx="245">
                  <c:v>-3.3040006557102132E-2</c:v>
                </c:pt>
                <c:pt idx="246">
                  <c:v>-3.3301526826049616E-2</c:v>
                </c:pt>
                <c:pt idx="247">
                  <c:v>-3.3264157878154781E-2</c:v>
                </c:pt>
                <c:pt idx="248">
                  <c:v>-3.3251334133498248E-2</c:v>
                </c:pt>
                <c:pt idx="249">
                  <c:v>-3.3194632415842681E-2</c:v>
                </c:pt>
                <c:pt idx="250">
                  <c:v>-3.3245421351143369E-2</c:v>
                </c:pt>
                <c:pt idx="251">
                  <c:v>-3.359722901201094E-2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E2-44B1-8E71-A2E61ED23F04}"/>
            </c:ext>
          </c:extLst>
        </c:ser>
        <c:ser>
          <c:idx val="2"/>
          <c:order val="2"/>
          <c:tx>
            <c:strRef>
              <c:f>'Currency + Graphs'!$G$3</c:f>
              <c:strCache>
                <c:ptCount val="1"/>
                <c:pt idx="0">
                  <c:v>VaR 10days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'Currency + Graphs'!$G$4:$G$255</c:f>
              <c:numCache>
                <c:formatCode>0.0000%</c:formatCode>
                <c:ptCount val="252"/>
                <c:pt idx="0">
                  <c:v>-5.7244906262645043E-2</c:v>
                </c:pt>
                <c:pt idx="1">
                  <c:v>-5.7343247375815656E-2</c:v>
                </c:pt>
                <c:pt idx="2">
                  <c:v>-5.7627608351402126E-2</c:v>
                </c:pt>
                <c:pt idx="3">
                  <c:v>-5.7687343404346808E-2</c:v>
                </c:pt>
                <c:pt idx="4">
                  <c:v>-5.7495379552548867E-2</c:v>
                </c:pt>
                <c:pt idx="5">
                  <c:v>-5.7493641131207654E-2</c:v>
                </c:pt>
                <c:pt idx="6">
                  <c:v>-5.7542105765599171E-2</c:v>
                </c:pt>
                <c:pt idx="7">
                  <c:v>-5.7569606035509813E-2</c:v>
                </c:pt>
                <c:pt idx="8">
                  <c:v>-5.7708935327266259E-2</c:v>
                </c:pt>
                <c:pt idx="9">
                  <c:v>-5.805046168793207E-2</c:v>
                </c:pt>
                <c:pt idx="10">
                  <c:v>-5.8284418339095825E-2</c:v>
                </c:pt>
                <c:pt idx="11">
                  <c:v>-5.8286951053678142E-2</c:v>
                </c:pt>
                <c:pt idx="12">
                  <c:v>-5.8308400555771876E-2</c:v>
                </c:pt>
                <c:pt idx="13">
                  <c:v>-5.8155871438177416E-2</c:v>
                </c:pt>
                <c:pt idx="14">
                  <c:v>-5.8147616394227046E-2</c:v>
                </c:pt>
                <c:pt idx="15">
                  <c:v>-5.8030070972131913E-2</c:v>
                </c:pt>
                <c:pt idx="16">
                  <c:v>-5.8182623800491474E-2</c:v>
                </c:pt>
                <c:pt idx="17">
                  <c:v>-5.8481028081522848E-2</c:v>
                </c:pt>
                <c:pt idx="18">
                  <c:v>-5.8519221716092376E-2</c:v>
                </c:pt>
                <c:pt idx="19">
                  <c:v>-5.8601046301460798E-2</c:v>
                </c:pt>
                <c:pt idx="20">
                  <c:v>-5.9147293487217548E-2</c:v>
                </c:pt>
                <c:pt idx="21">
                  <c:v>-5.9142347812911979E-2</c:v>
                </c:pt>
                <c:pt idx="22">
                  <c:v>-5.9249425761905797E-2</c:v>
                </c:pt>
                <c:pt idx="23">
                  <c:v>-5.9589452760190932E-2</c:v>
                </c:pt>
                <c:pt idx="24">
                  <c:v>-5.9234223817976051E-2</c:v>
                </c:pt>
                <c:pt idx="25">
                  <c:v>-5.945209989670789E-2</c:v>
                </c:pt>
                <c:pt idx="26">
                  <c:v>-5.9489802781141236E-2</c:v>
                </c:pt>
                <c:pt idx="27">
                  <c:v>-5.9801777361447074E-2</c:v>
                </c:pt>
                <c:pt idx="28">
                  <c:v>-6.0140604711986081E-2</c:v>
                </c:pt>
                <c:pt idx="29">
                  <c:v>-6.0253907467193175E-2</c:v>
                </c:pt>
                <c:pt idx="30">
                  <c:v>-6.0805822537825363E-2</c:v>
                </c:pt>
                <c:pt idx="31">
                  <c:v>-6.1078095080942058E-2</c:v>
                </c:pt>
                <c:pt idx="32">
                  <c:v>-6.118220873153974E-2</c:v>
                </c:pt>
                <c:pt idx="33">
                  <c:v>-6.1833926774505658E-2</c:v>
                </c:pt>
                <c:pt idx="34">
                  <c:v>-6.2185660637755193E-2</c:v>
                </c:pt>
                <c:pt idx="35">
                  <c:v>-6.204444247949386E-2</c:v>
                </c:pt>
                <c:pt idx="36">
                  <c:v>-6.2576782210382778E-2</c:v>
                </c:pt>
                <c:pt idx="37">
                  <c:v>-6.2661924111991771E-2</c:v>
                </c:pt>
                <c:pt idx="38">
                  <c:v>-6.2616084908468789E-2</c:v>
                </c:pt>
                <c:pt idx="39">
                  <c:v>-6.2655921073237697E-2</c:v>
                </c:pt>
                <c:pt idx="40">
                  <c:v>-6.2657251062359809E-2</c:v>
                </c:pt>
                <c:pt idx="41">
                  <c:v>-6.3182901838172503E-2</c:v>
                </c:pt>
                <c:pt idx="42">
                  <c:v>-6.322619316573326E-2</c:v>
                </c:pt>
                <c:pt idx="43">
                  <c:v>-6.3413366584789799E-2</c:v>
                </c:pt>
                <c:pt idx="44">
                  <c:v>-6.3515190385911718E-2</c:v>
                </c:pt>
                <c:pt idx="45">
                  <c:v>-6.3591377041059841E-2</c:v>
                </c:pt>
                <c:pt idx="46">
                  <c:v>-6.376538499997518E-2</c:v>
                </c:pt>
                <c:pt idx="47">
                  <c:v>-6.3666478051464789E-2</c:v>
                </c:pt>
                <c:pt idx="48">
                  <c:v>-6.389003711432277E-2</c:v>
                </c:pt>
                <c:pt idx="49">
                  <c:v>-6.3639950107448898E-2</c:v>
                </c:pt>
                <c:pt idx="50">
                  <c:v>-6.34582278830262E-2</c:v>
                </c:pt>
                <c:pt idx="51">
                  <c:v>-6.5241071061093489E-2</c:v>
                </c:pt>
                <c:pt idx="52">
                  <c:v>-6.48049462018188E-2</c:v>
                </c:pt>
                <c:pt idx="53">
                  <c:v>-6.4750318751147395E-2</c:v>
                </c:pt>
                <c:pt idx="54">
                  <c:v>-6.6929945808274188E-2</c:v>
                </c:pt>
                <c:pt idx="55">
                  <c:v>-6.6933381280794416E-2</c:v>
                </c:pt>
                <c:pt idx="56">
                  <c:v>-6.6775077186872756E-2</c:v>
                </c:pt>
                <c:pt idx="57">
                  <c:v>-6.7549667216013881E-2</c:v>
                </c:pt>
                <c:pt idx="58">
                  <c:v>-6.772782083634496E-2</c:v>
                </c:pt>
                <c:pt idx="59">
                  <c:v>-6.7667584211742765E-2</c:v>
                </c:pt>
                <c:pt idx="60">
                  <c:v>-6.7119263914245553E-2</c:v>
                </c:pt>
                <c:pt idx="61">
                  <c:v>-6.7042081930010558E-2</c:v>
                </c:pt>
                <c:pt idx="62">
                  <c:v>-6.7023188342198378E-2</c:v>
                </c:pt>
                <c:pt idx="63">
                  <c:v>-6.7025607792628755E-2</c:v>
                </c:pt>
                <c:pt idx="64">
                  <c:v>-6.7296992527829863E-2</c:v>
                </c:pt>
                <c:pt idx="65">
                  <c:v>-6.7412784406516393E-2</c:v>
                </c:pt>
                <c:pt idx="66">
                  <c:v>-6.7482789577658506E-2</c:v>
                </c:pt>
                <c:pt idx="67">
                  <c:v>-6.7488718176393903E-2</c:v>
                </c:pt>
                <c:pt idx="68">
                  <c:v>-6.7530291281071075E-2</c:v>
                </c:pt>
                <c:pt idx="69">
                  <c:v>-6.7559689848803908E-2</c:v>
                </c:pt>
                <c:pt idx="70">
                  <c:v>-6.7494452927426923E-2</c:v>
                </c:pt>
                <c:pt idx="71">
                  <c:v>-6.7519463067866728E-2</c:v>
                </c:pt>
                <c:pt idx="72">
                  <c:v>-6.7431164978386166E-2</c:v>
                </c:pt>
                <c:pt idx="73">
                  <c:v>-6.7594555728552538E-2</c:v>
                </c:pt>
                <c:pt idx="74">
                  <c:v>-6.7382315773922646E-2</c:v>
                </c:pt>
                <c:pt idx="75">
                  <c:v>-6.754604247049234E-2</c:v>
                </c:pt>
                <c:pt idx="76">
                  <c:v>-6.7689308927674288E-2</c:v>
                </c:pt>
                <c:pt idx="77">
                  <c:v>-6.801913783385817E-2</c:v>
                </c:pt>
                <c:pt idx="78">
                  <c:v>-6.8416034753658747E-2</c:v>
                </c:pt>
                <c:pt idx="79">
                  <c:v>-6.8929903540071127E-2</c:v>
                </c:pt>
                <c:pt idx="80">
                  <c:v>-6.8816183068761763E-2</c:v>
                </c:pt>
                <c:pt idx="81">
                  <c:v>-6.8770144600458244E-2</c:v>
                </c:pt>
                <c:pt idx="82">
                  <c:v>-6.9543664415581588E-2</c:v>
                </c:pt>
                <c:pt idx="83">
                  <c:v>-6.9495222219378441E-2</c:v>
                </c:pt>
                <c:pt idx="84">
                  <c:v>-6.9366602222975263E-2</c:v>
                </c:pt>
                <c:pt idx="85">
                  <c:v>-6.9621698579777125E-2</c:v>
                </c:pt>
                <c:pt idx="86">
                  <c:v>-6.9617091756308216E-2</c:v>
                </c:pt>
                <c:pt idx="87">
                  <c:v>-6.9676465207535343E-2</c:v>
                </c:pt>
                <c:pt idx="88">
                  <c:v>-6.9691297703070698E-2</c:v>
                </c:pt>
                <c:pt idx="89">
                  <c:v>-6.9177660679403299E-2</c:v>
                </c:pt>
                <c:pt idx="90">
                  <c:v>-6.9434460255192759E-2</c:v>
                </c:pt>
                <c:pt idx="91">
                  <c:v>-6.9461282924846351E-2</c:v>
                </c:pt>
                <c:pt idx="92">
                  <c:v>-6.9623115543557962E-2</c:v>
                </c:pt>
                <c:pt idx="93">
                  <c:v>-6.9971973971655568E-2</c:v>
                </c:pt>
                <c:pt idx="94">
                  <c:v>-6.9862061135082767E-2</c:v>
                </c:pt>
                <c:pt idx="95">
                  <c:v>-6.9877987610984418E-2</c:v>
                </c:pt>
                <c:pt idx="96">
                  <c:v>-6.9862349301657647E-2</c:v>
                </c:pt>
                <c:pt idx="97">
                  <c:v>-6.9580741957878806E-2</c:v>
                </c:pt>
                <c:pt idx="98">
                  <c:v>-6.951176971259268E-2</c:v>
                </c:pt>
                <c:pt idx="99">
                  <c:v>-6.9396454813407171E-2</c:v>
                </c:pt>
                <c:pt idx="100">
                  <c:v>-6.9673851105506113E-2</c:v>
                </c:pt>
                <c:pt idx="101">
                  <c:v>-6.9649947171128768E-2</c:v>
                </c:pt>
                <c:pt idx="102">
                  <c:v>-6.9928246631454499E-2</c:v>
                </c:pt>
                <c:pt idx="103">
                  <c:v>-7.0094827656561234E-2</c:v>
                </c:pt>
                <c:pt idx="104">
                  <c:v>-6.9888830413057185E-2</c:v>
                </c:pt>
                <c:pt idx="105">
                  <c:v>-6.9815592022733353E-2</c:v>
                </c:pt>
                <c:pt idx="106">
                  <c:v>-6.9849546667497042E-2</c:v>
                </c:pt>
                <c:pt idx="107">
                  <c:v>-6.9941977555222093E-2</c:v>
                </c:pt>
                <c:pt idx="108">
                  <c:v>-7.0211517442125296E-2</c:v>
                </c:pt>
                <c:pt idx="109">
                  <c:v>-7.0317684420476062E-2</c:v>
                </c:pt>
                <c:pt idx="110">
                  <c:v>-7.0272878466022079E-2</c:v>
                </c:pt>
                <c:pt idx="111">
                  <c:v>-7.0458694024764568E-2</c:v>
                </c:pt>
                <c:pt idx="112">
                  <c:v>-7.05164420053285E-2</c:v>
                </c:pt>
                <c:pt idx="113">
                  <c:v>-7.0426823963489246E-2</c:v>
                </c:pt>
                <c:pt idx="114">
                  <c:v>-7.0336130418688719E-2</c:v>
                </c:pt>
                <c:pt idx="115">
                  <c:v>-7.0308328108061008E-2</c:v>
                </c:pt>
                <c:pt idx="116">
                  <c:v>-7.0481669515183268E-2</c:v>
                </c:pt>
                <c:pt idx="117">
                  <c:v>-7.0425301248337097E-2</c:v>
                </c:pt>
                <c:pt idx="118">
                  <c:v>-7.0858473955574097E-2</c:v>
                </c:pt>
                <c:pt idx="119">
                  <c:v>-7.0811356943535728E-2</c:v>
                </c:pt>
                <c:pt idx="120">
                  <c:v>-7.0831023691530076E-2</c:v>
                </c:pt>
                <c:pt idx="121">
                  <c:v>-7.123106340156643E-2</c:v>
                </c:pt>
                <c:pt idx="122">
                  <c:v>-7.1486454038077629E-2</c:v>
                </c:pt>
                <c:pt idx="123">
                  <c:v>-7.2184974006292688E-2</c:v>
                </c:pt>
                <c:pt idx="124">
                  <c:v>-7.2029663217077017E-2</c:v>
                </c:pt>
                <c:pt idx="125">
                  <c:v>-7.2057993834129572E-2</c:v>
                </c:pt>
                <c:pt idx="126">
                  <c:v>-7.2114623655794366E-2</c:v>
                </c:pt>
                <c:pt idx="127">
                  <c:v>-7.2188684905964931E-2</c:v>
                </c:pt>
                <c:pt idx="128">
                  <c:v>-7.2195806067555823E-2</c:v>
                </c:pt>
                <c:pt idx="129">
                  <c:v>-7.2148261744392539E-2</c:v>
                </c:pt>
                <c:pt idx="130">
                  <c:v>-7.2142485351349164E-2</c:v>
                </c:pt>
                <c:pt idx="131">
                  <c:v>-7.2197641468713131E-2</c:v>
                </c:pt>
                <c:pt idx="132">
                  <c:v>-7.2081646826307577E-2</c:v>
                </c:pt>
                <c:pt idx="133">
                  <c:v>-7.2098058833024073E-2</c:v>
                </c:pt>
                <c:pt idx="134">
                  <c:v>-7.2117140094995161E-2</c:v>
                </c:pt>
                <c:pt idx="135">
                  <c:v>-7.2040523085715569E-2</c:v>
                </c:pt>
                <c:pt idx="136">
                  <c:v>-7.2079292515296017E-2</c:v>
                </c:pt>
                <c:pt idx="137">
                  <c:v>-7.2125568017143149E-2</c:v>
                </c:pt>
                <c:pt idx="138">
                  <c:v>-7.2145704436883978E-2</c:v>
                </c:pt>
                <c:pt idx="139">
                  <c:v>-7.2237704549413362E-2</c:v>
                </c:pt>
                <c:pt idx="140">
                  <c:v>-7.2034719368962205E-2</c:v>
                </c:pt>
                <c:pt idx="141">
                  <c:v>-7.2052515750783863E-2</c:v>
                </c:pt>
                <c:pt idx="142">
                  <c:v>-7.2110244118096037E-2</c:v>
                </c:pt>
                <c:pt idx="143">
                  <c:v>-7.210393838750831E-2</c:v>
                </c:pt>
                <c:pt idx="144">
                  <c:v>-7.2249211683792045E-2</c:v>
                </c:pt>
                <c:pt idx="145">
                  <c:v>-7.2391842767648998E-2</c:v>
                </c:pt>
                <c:pt idx="146">
                  <c:v>-7.24672280529393E-2</c:v>
                </c:pt>
                <c:pt idx="147">
                  <c:v>-7.2410592078282834E-2</c:v>
                </c:pt>
                <c:pt idx="148">
                  <c:v>-7.2427965418008597E-2</c:v>
                </c:pt>
                <c:pt idx="149">
                  <c:v>-7.275058307716202E-2</c:v>
                </c:pt>
                <c:pt idx="150">
                  <c:v>-7.3788632814165728E-2</c:v>
                </c:pt>
                <c:pt idx="151">
                  <c:v>-7.9941769264258306E-2</c:v>
                </c:pt>
                <c:pt idx="152">
                  <c:v>-7.9867953025327884E-2</c:v>
                </c:pt>
                <c:pt idx="153">
                  <c:v>-7.9975594555327503E-2</c:v>
                </c:pt>
                <c:pt idx="154">
                  <c:v>-8.0016561772092265E-2</c:v>
                </c:pt>
                <c:pt idx="155">
                  <c:v>-8.0121769669025927E-2</c:v>
                </c:pt>
                <c:pt idx="156">
                  <c:v>-8.0169647129785471E-2</c:v>
                </c:pt>
                <c:pt idx="157">
                  <c:v>-8.0153811962616991E-2</c:v>
                </c:pt>
                <c:pt idx="158">
                  <c:v>-8.0163471843624809E-2</c:v>
                </c:pt>
                <c:pt idx="159">
                  <c:v>-8.0232384559038056E-2</c:v>
                </c:pt>
                <c:pt idx="160">
                  <c:v>-8.0228085257667073E-2</c:v>
                </c:pt>
                <c:pt idx="161">
                  <c:v>-8.0105760063377912E-2</c:v>
                </c:pt>
                <c:pt idx="162">
                  <c:v>-7.9686849360023598E-2</c:v>
                </c:pt>
                <c:pt idx="163">
                  <c:v>-8.0317478847862014E-2</c:v>
                </c:pt>
                <c:pt idx="164">
                  <c:v>-8.0242473953980611E-2</c:v>
                </c:pt>
                <c:pt idx="165">
                  <c:v>-8.0497173401414934E-2</c:v>
                </c:pt>
                <c:pt idx="166">
                  <c:v>-8.0869092934149164E-2</c:v>
                </c:pt>
                <c:pt idx="167">
                  <c:v>-8.0885048976190588E-2</c:v>
                </c:pt>
                <c:pt idx="168">
                  <c:v>-8.0834248092359534E-2</c:v>
                </c:pt>
                <c:pt idx="169">
                  <c:v>-8.0834891654914739E-2</c:v>
                </c:pt>
                <c:pt idx="170">
                  <c:v>-8.090193131968032E-2</c:v>
                </c:pt>
                <c:pt idx="171">
                  <c:v>-8.0277725858209539E-2</c:v>
                </c:pt>
                <c:pt idx="172">
                  <c:v>-8.0358909076916465E-2</c:v>
                </c:pt>
                <c:pt idx="173">
                  <c:v>-8.0407800481320305E-2</c:v>
                </c:pt>
                <c:pt idx="174">
                  <c:v>-8.0257801946558183E-2</c:v>
                </c:pt>
                <c:pt idx="175">
                  <c:v>-8.019424696120056E-2</c:v>
                </c:pt>
                <c:pt idx="176">
                  <c:v>-8.0255475776233487E-2</c:v>
                </c:pt>
                <c:pt idx="177">
                  <c:v>-8.1059238178782883E-2</c:v>
                </c:pt>
                <c:pt idx="178">
                  <c:v>-8.0942292783020051E-2</c:v>
                </c:pt>
                <c:pt idx="179">
                  <c:v>-8.1076486984016399E-2</c:v>
                </c:pt>
                <c:pt idx="180">
                  <c:v>-8.0762175913751705E-2</c:v>
                </c:pt>
                <c:pt idx="181">
                  <c:v>-8.0794047519203827E-2</c:v>
                </c:pt>
                <c:pt idx="182">
                  <c:v>-8.1249495056034252E-2</c:v>
                </c:pt>
                <c:pt idx="183">
                  <c:v>-8.0756389465406878E-2</c:v>
                </c:pt>
                <c:pt idx="184">
                  <c:v>-8.0796484643911648E-2</c:v>
                </c:pt>
                <c:pt idx="185">
                  <c:v>-8.0881106768507086E-2</c:v>
                </c:pt>
                <c:pt idx="186">
                  <c:v>-8.115480198235675E-2</c:v>
                </c:pt>
                <c:pt idx="187">
                  <c:v>-8.0702732844185443E-2</c:v>
                </c:pt>
                <c:pt idx="188">
                  <c:v>-8.0747363502995467E-2</c:v>
                </c:pt>
                <c:pt idx="189">
                  <c:v>-8.0831090813333034E-2</c:v>
                </c:pt>
                <c:pt idx="190">
                  <c:v>-8.0767381800525229E-2</c:v>
                </c:pt>
                <c:pt idx="191">
                  <c:v>-8.0817251825889502E-2</c:v>
                </c:pt>
                <c:pt idx="192">
                  <c:v>-8.0876042238129039E-2</c:v>
                </c:pt>
                <c:pt idx="193">
                  <c:v>-8.096460979787061E-2</c:v>
                </c:pt>
                <c:pt idx="194">
                  <c:v>-8.093019939226781E-2</c:v>
                </c:pt>
                <c:pt idx="195">
                  <c:v>-8.0541858899849633E-2</c:v>
                </c:pt>
                <c:pt idx="196">
                  <c:v>-8.1188939351259523E-2</c:v>
                </c:pt>
                <c:pt idx="197">
                  <c:v>-8.1627175714155426E-2</c:v>
                </c:pt>
                <c:pt idx="198">
                  <c:v>-8.1615713197669595E-2</c:v>
                </c:pt>
                <c:pt idx="199">
                  <c:v>-8.0795839181897464E-2</c:v>
                </c:pt>
                <c:pt idx="200">
                  <c:v>-8.0830121887038323E-2</c:v>
                </c:pt>
                <c:pt idx="201">
                  <c:v>-8.0782906822832956E-2</c:v>
                </c:pt>
                <c:pt idx="202">
                  <c:v>-8.0753218406030433E-2</c:v>
                </c:pt>
                <c:pt idx="203">
                  <c:v>-8.1095843173914786E-2</c:v>
                </c:pt>
                <c:pt idx="204">
                  <c:v>-8.1104694338436825E-2</c:v>
                </c:pt>
                <c:pt idx="205">
                  <c:v>-8.1339751683584899E-2</c:v>
                </c:pt>
                <c:pt idx="206">
                  <c:v>-8.1324452873323544E-2</c:v>
                </c:pt>
                <c:pt idx="207">
                  <c:v>-8.1740596941072052E-2</c:v>
                </c:pt>
                <c:pt idx="208">
                  <c:v>-8.1840787022540371E-2</c:v>
                </c:pt>
                <c:pt idx="209">
                  <c:v>-8.1863182974166934E-2</c:v>
                </c:pt>
                <c:pt idx="210">
                  <c:v>-8.1819008359848566E-2</c:v>
                </c:pt>
                <c:pt idx="211">
                  <c:v>-8.2480221399368434E-2</c:v>
                </c:pt>
                <c:pt idx="212">
                  <c:v>-8.2296859935935898E-2</c:v>
                </c:pt>
                <c:pt idx="213">
                  <c:v>-8.2157446153651018E-2</c:v>
                </c:pt>
                <c:pt idx="214">
                  <c:v>-8.2143741057912459E-2</c:v>
                </c:pt>
                <c:pt idx="215">
                  <c:v>-8.1815028717728694E-2</c:v>
                </c:pt>
                <c:pt idx="216">
                  <c:v>-8.1920544443050261E-2</c:v>
                </c:pt>
                <c:pt idx="217">
                  <c:v>-8.2617001955087421E-2</c:v>
                </c:pt>
                <c:pt idx="218">
                  <c:v>-8.3000479006474601E-2</c:v>
                </c:pt>
                <c:pt idx="219">
                  <c:v>-8.2991798986982113E-2</c:v>
                </c:pt>
                <c:pt idx="220">
                  <c:v>-8.2823863371774359E-2</c:v>
                </c:pt>
                <c:pt idx="221">
                  <c:v>-8.3236797936836485E-2</c:v>
                </c:pt>
                <c:pt idx="222">
                  <c:v>-8.3195614769810133E-2</c:v>
                </c:pt>
                <c:pt idx="223">
                  <c:v>-8.3293363903153395E-2</c:v>
                </c:pt>
                <c:pt idx="224">
                  <c:v>-8.3752708983959354E-2</c:v>
                </c:pt>
                <c:pt idx="225">
                  <c:v>-8.3732574934619428E-2</c:v>
                </c:pt>
                <c:pt idx="226">
                  <c:v>-8.4898011940605173E-2</c:v>
                </c:pt>
                <c:pt idx="227">
                  <c:v>-8.5094669572356563E-2</c:v>
                </c:pt>
                <c:pt idx="228">
                  <c:v>-8.5078922807692872E-2</c:v>
                </c:pt>
                <c:pt idx="229">
                  <c:v>-8.5257751525417563E-2</c:v>
                </c:pt>
                <c:pt idx="230">
                  <c:v>-8.512575832663348E-2</c:v>
                </c:pt>
                <c:pt idx="231">
                  <c:v>-8.516082050867195E-2</c:v>
                </c:pt>
                <c:pt idx="232">
                  <c:v>-8.585961612746397E-2</c:v>
                </c:pt>
                <c:pt idx="233">
                  <c:v>-8.6073229637051482E-2</c:v>
                </c:pt>
                <c:pt idx="234">
                  <c:v>-8.5909237672123176E-2</c:v>
                </c:pt>
                <c:pt idx="235">
                  <c:v>-8.5976038026902402E-2</c:v>
                </c:pt>
                <c:pt idx="236">
                  <c:v>-8.6324451282775549E-2</c:v>
                </c:pt>
                <c:pt idx="237">
                  <c:v>-8.6322767494129232E-2</c:v>
                </c:pt>
                <c:pt idx="238">
                  <c:v>-8.9023211585146519E-2</c:v>
                </c:pt>
                <c:pt idx="239">
                  <c:v>-8.9043296849057874E-2</c:v>
                </c:pt>
                <c:pt idx="240">
                  <c:v>-8.9548017228723437E-2</c:v>
                </c:pt>
                <c:pt idx="241">
                  <c:v>-9.1635088869300885E-2</c:v>
                </c:pt>
                <c:pt idx="242">
                  <c:v>-9.1651500045628415E-2</c:v>
                </c:pt>
                <c:pt idx="243">
                  <c:v>-9.2333980198642487E-2</c:v>
                </c:pt>
                <c:pt idx="244">
                  <c:v>-9.2060541606017302E-2</c:v>
                </c:pt>
                <c:pt idx="245">
                  <c:v>-9.1900560302120918E-2</c:v>
                </c:pt>
                <c:pt idx="246">
                  <c:v>-9.2576265203566571E-2</c:v>
                </c:pt>
                <c:pt idx="247">
                  <c:v>-9.2494420127664623E-2</c:v>
                </c:pt>
                <c:pt idx="248">
                  <c:v>-9.2446671759347315E-2</c:v>
                </c:pt>
                <c:pt idx="249">
                  <c:v>-9.2278789926879504E-2</c:v>
                </c:pt>
                <c:pt idx="250">
                  <c:v>-9.2422369443786928E-2</c:v>
                </c:pt>
                <c:pt idx="251">
                  <c:v>-9.33529424800707E-2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E2-44B1-8E71-A2E61ED23F04}"/>
            </c:ext>
          </c:extLst>
        </c:ser>
        <c:ser>
          <c:idx val="3"/>
          <c:order val="3"/>
          <c:tx>
            <c:strRef>
              <c:f>'Currency + Graphs'!$I$3</c:f>
              <c:strCache>
                <c:ptCount val="1"/>
                <c:pt idx="0">
                  <c:v>ES 10day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'Currency + Graphs'!$I$4:$I$255</c:f>
              <c:numCache>
                <c:formatCode>0.000%</c:formatCode>
                <c:ptCount val="252"/>
                <c:pt idx="0">
                  <c:v>-6.5699690078902112E-2</c:v>
                </c:pt>
                <c:pt idx="1">
                  <c:v>-6.5793745850451488E-2</c:v>
                </c:pt>
                <c:pt idx="2">
                  <c:v>-6.6108162720251162E-2</c:v>
                </c:pt>
                <c:pt idx="3">
                  <c:v>-6.6182001513880415E-2</c:v>
                </c:pt>
                <c:pt idx="4">
                  <c:v>-6.6008617501407407E-2</c:v>
                </c:pt>
                <c:pt idx="5">
                  <c:v>-6.5970426677872201E-2</c:v>
                </c:pt>
                <c:pt idx="6">
                  <c:v>-6.6047795506761903E-2</c:v>
                </c:pt>
                <c:pt idx="7">
                  <c:v>-6.6067715502705376E-2</c:v>
                </c:pt>
                <c:pt idx="8">
                  <c:v>-6.6248711855892983E-2</c:v>
                </c:pt>
                <c:pt idx="9">
                  <c:v>-6.6622976407708756E-2</c:v>
                </c:pt>
                <c:pt idx="10">
                  <c:v>-6.6905141342474078E-2</c:v>
                </c:pt>
                <c:pt idx="11">
                  <c:v>-6.6912929394482568E-2</c:v>
                </c:pt>
                <c:pt idx="12">
                  <c:v>-6.688696359708507E-2</c:v>
                </c:pt>
                <c:pt idx="13">
                  <c:v>-6.6720177484323753E-2</c:v>
                </c:pt>
                <c:pt idx="14">
                  <c:v>-6.6712242278981509E-2</c:v>
                </c:pt>
                <c:pt idx="15">
                  <c:v>-6.6585058326955882E-2</c:v>
                </c:pt>
                <c:pt idx="16">
                  <c:v>-6.674446844513128E-2</c:v>
                </c:pt>
                <c:pt idx="17">
                  <c:v>-6.7066911220135889E-2</c:v>
                </c:pt>
                <c:pt idx="18">
                  <c:v>-6.710686251797611E-2</c:v>
                </c:pt>
                <c:pt idx="19">
                  <c:v>-6.7198109425273558E-2</c:v>
                </c:pt>
                <c:pt idx="20">
                  <c:v>-6.7856854297025315E-2</c:v>
                </c:pt>
                <c:pt idx="21">
                  <c:v>-6.7839234738942933E-2</c:v>
                </c:pt>
                <c:pt idx="22">
                  <c:v>-6.7952873352379276E-2</c:v>
                </c:pt>
                <c:pt idx="23">
                  <c:v>-6.8318704291970303E-2</c:v>
                </c:pt>
                <c:pt idx="24">
                  <c:v>-6.793572185769492E-2</c:v>
                </c:pt>
                <c:pt idx="25">
                  <c:v>-6.8174630546240497E-2</c:v>
                </c:pt>
                <c:pt idx="26">
                  <c:v>-6.8215385308559917E-2</c:v>
                </c:pt>
                <c:pt idx="27">
                  <c:v>-6.8555459886408807E-2</c:v>
                </c:pt>
                <c:pt idx="28">
                  <c:v>-6.8923504510069872E-2</c:v>
                </c:pt>
                <c:pt idx="29">
                  <c:v>-6.9070889028434307E-2</c:v>
                </c:pt>
                <c:pt idx="30">
                  <c:v>-6.9686384091133757E-2</c:v>
                </c:pt>
                <c:pt idx="31">
                  <c:v>-7.0017115092028515E-2</c:v>
                </c:pt>
                <c:pt idx="32">
                  <c:v>-7.0130300957803218E-2</c:v>
                </c:pt>
                <c:pt idx="33">
                  <c:v>-7.0841982710699983E-2</c:v>
                </c:pt>
                <c:pt idx="34">
                  <c:v>-7.1232077634350091E-2</c:v>
                </c:pt>
                <c:pt idx="35">
                  <c:v>-7.1079550608321745E-2</c:v>
                </c:pt>
                <c:pt idx="36">
                  <c:v>-7.1653055879118965E-2</c:v>
                </c:pt>
                <c:pt idx="37">
                  <c:v>-7.1737523773587497E-2</c:v>
                </c:pt>
                <c:pt idx="38">
                  <c:v>-7.1689071414293634E-2</c:v>
                </c:pt>
                <c:pt idx="39">
                  <c:v>-7.1755296577432487E-2</c:v>
                </c:pt>
                <c:pt idx="40">
                  <c:v>-7.1759377104677849E-2</c:v>
                </c:pt>
                <c:pt idx="41">
                  <c:v>-7.2324871067865226E-2</c:v>
                </c:pt>
                <c:pt idx="42">
                  <c:v>-7.2378080446090939E-2</c:v>
                </c:pt>
                <c:pt idx="43">
                  <c:v>-7.2578440292800056E-2</c:v>
                </c:pt>
                <c:pt idx="44">
                  <c:v>-7.2716317885009013E-2</c:v>
                </c:pt>
                <c:pt idx="45">
                  <c:v>-7.2822887962367258E-2</c:v>
                </c:pt>
                <c:pt idx="46">
                  <c:v>-7.3014277955552792E-2</c:v>
                </c:pt>
                <c:pt idx="47">
                  <c:v>-7.2911533593797206E-2</c:v>
                </c:pt>
                <c:pt idx="48">
                  <c:v>-7.3138707580045967E-2</c:v>
                </c:pt>
                <c:pt idx="49">
                  <c:v>-7.2869122781900816E-2</c:v>
                </c:pt>
                <c:pt idx="50">
                  <c:v>-7.2685966615247607E-2</c:v>
                </c:pt>
                <c:pt idx="51">
                  <c:v>-7.4680114859313709E-2</c:v>
                </c:pt>
                <c:pt idx="52">
                  <c:v>-7.4133507245930777E-2</c:v>
                </c:pt>
                <c:pt idx="53">
                  <c:v>-7.4081855982922995E-2</c:v>
                </c:pt>
                <c:pt idx="54">
                  <c:v>-7.664867342839686E-2</c:v>
                </c:pt>
                <c:pt idx="55">
                  <c:v>-7.6651013797926673E-2</c:v>
                </c:pt>
                <c:pt idx="56">
                  <c:v>-7.648479931456327E-2</c:v>
                </c:pt>
                <c:pt idx="57">
                  <c:v>-7.7298107116440862E-2</c:v>
                </c:pt>
                <c:pt idx="58">
                  <c:v>-7.7546021485395425E-2</c:v>
                </c:pt>
                <c:pt idx="59">
                  <c:v>-7.7473884967986434E-2</c:v>
                </c:pt>
                <c:pt idx="60">
                  <c:v>-7.6888100626268899E-2</c:v>
                </c:pt>
                <c:pt idx="61">
                  <c:v>-7.6806956403125945E-2</c:v>
                </c:pt>
                <c:pt idx="62">
                  <c:v>-7.6783894306287709E-2</c:v>
                </c:pt>
                <c:pt idx="63">
                  <c:v>-7.6788477326561827E-2</c:v>
                </c:pt>
                <c:pt idx="64">
                  <c:v>-7.707912376162919E-2</c:v>
                </c:pt>
                <c:pt idx="65">
                  <c:v>-7.725502554707149E-2</c:v>
                </c:pt>
                <c:pt idx="66">
                  <c:v>-7.7302238479553753E-2</c:v>
                </c:pt>
                <c:pt idx="67">
                  <c:v>-7.7308477301928774E-2</c:v>
                </c:pt>
                <c:pt idx="68">
                  <c:v>-7.7350856266186749E-2</c:v>
                </c:pt>
                <c:pt idx="69">
                  <c:v>-7.7372199875514164E-2</c:v>
                </c:pt>
                <c:pt idx="70">
                  <c:v>-7.7301377625735523E-2</c:v>
                </c:pt>
                <c:pt idx="71">
                  <c:v>-7.7323857741975088E-2</c:v>
                </c:pt>
                <c:pt idx="72">
                  <c:v>-7.7234900916177809E-2</c:v>
                </c:pt>
                <c:pt idx="73">
                  <c:v>-7.7410283307618205E-2</c:v>
                </c:pt>
                <c:pt idx="74">
                  <c:v>-7.7184941946789487E-2</c:v>
                </c:pt>
                <c:pt idx="75">
                  <c:v>-7.7395848542964857E-2</c:v>
                </c:pt>
                <c:pt idx="76">
                  <c:v>-7.7549550171324602E-2</c:v>
                </c:pt>
                <c:pt idx="77">
                  <c:v>-7.7908449995528012E-2</c:v>
                </c:pt>
                <c:pt idx="78">
                  <c:v>-7.8325987887714818E-2</c:v>
                </c:pt>
                <c:pt idx="79">
                  <c:v>-7.8882452249770002E-2</c:v>
                </c:pt>
                <c:pt idx="80">
                  <c:v>-7.8758093859779721E-2</c:v>
                </c:pt>
                <c:pt idx="81">
                  <c:v>-7.8709463661968973E-2</c:v>
                </c:pt>
                <c:pt idx="82">
                  <c:v>-7.9564211487381492E-2</c:v>
                </c:pt>
                <c:pt idx="83">
                  <c:v>-7.951356572339395E-2</c:v>
                </c:pt>
                <c:pt idx="84">
                  <c:v>-7.9372611186784084E-2</c:v>
                </c:pt>
                <c:pt idx="85">
                  <c:v>-7.9648259998224211E-2</c:v>
                </c:pt>
                <c:pt idx="86">
                  <c:v>-7.964385814899877E-2</c:v>
                </c:pt>
                <c:pt idx="87">
                  <c:v>-7.9697705833508145E-2</c:v>
                </c:pt>
                <c:pt idx="88">
                  <c:v>-7.9713093517485623E-2</c:v>
                </c:pt>
                <c:pt idx="89">
                  <c:v>-7.9150762921018233E-2</c:v>
                </c:pt>
                <c:pt idx="90">
                  <c:v>-7.9425605002248545E-2</c:v>
                </c:pt>
                <c:pt idx="91">
                  <c:v>-7.9451806053273732E-2</c:v>
                </c:pt>
                <c:pt idx="92">
                  <c:v>-7.962251855270723E-2</c:v>
                </c:pt>
                <c:pt idx="93">
                  <c:v>-7.9999591102332415E-2</c:v>
                </c:pt>
                <c:pt idx="94">
                  <c:v>-7.9831710504877723E-2</c:v>
                </c:pt>
                <c:pt idx="95">
                  <c:v>-7.983773609990541E-2</c:v>
                </c:pt>
                <c:pt idx="96">
                  <c:v>-7.9822813697892223E-2</c:v>
                </c:pt>
                <c:pt idx="97">
                  <c:v>-7.9474697345906356E-2</c:v>
                </c:pt>
                <c:pt idx="98">
                  <c:v>-7.9421789111245117E-2</c:v>
                </c:pt>
                <c:pt idx="99">
                  <c:v>-7.9251052588841062E-2</c:v>
                </c:pt>
                <c:pt idx="100">
                  <c:v>-7.9554760067317126E-2</c:v>
                </c:pt>
                <c:pt idx="101">
                  <c:v>-7.9530598786930695E-2</c:v>
                </c:pt>
                <c:pt idx="102">
                  <c:v>-7.9816634346507181E-2</c:v>
                </c:pt>
                <c:pt idx="103">
                  <c:v>-8.0057476040584982E-2</c:v>
                </c:pt>
                <c:pt idx="104">
                  <c:v>-7.9844484080956971E-2</c:v>
                </c:pt>
                <c:pt idx="105">
                  <c:v>-7.9783003365217486E-2</c:v>
                </c:pt>
                <c:pt idx="106">
                  <c:v>-7.9809606555787921E-2</c:v>
                </c:pt>
                <c:pt idx="107">
                  <c:v>-7.9905310420737966E-2</c:v>
                </c:pt>
                <c:pt idx="108">
                  <c:v>-8.0198970653473908E-2</c:v>
                </c:pt>
                <c:pt idx="109">
                  <c:v>-8.033967818593489E-2</c:v>
                </c:pt>
                <c:pt idx="110">
                  <c:v>-8.0295301192634935E-2</c:v>
                </c:pt>
                <c:pt idx="111">
                  <c:v>-8.055644235260008E-2</c:v>
                </c:pt>
                <c:pt idx="112">
                  <c:v>-8.0607367046413955E-2</c:v>
                </c:pt>
                <c:pt idx="113">
                  <c:v>-8.052286685904958E-2</c:v>
                </c:pt>
                <c:pt idx="114">
                  <c:v>-8.0427843971541235E-2</c:v>
                </c:pt>
                <c:pt idx="115">
                  <c:v>-8.0420320826788586E-2</c:v>
                </c:pt>
                <c:pt idx="116">
                  <c:v>-8.0612706060779513E-2</c:v>
                </c:pt>
                <c:pt idx="117">
                  <c:v>-8.0560455041902124E-2</c:v>
                </c:pt>
                <c:pt idx="118">
                  <c:v>-8.1034572923559478E-2</c:v>
                </c:pt>
                <c:pt idx="119">
                  <c:v>-8.0988651998905481E-2</c:v>
                </c:pt>
                <c:pt idx="120">
                  <c:v>-8.1001743472661994E-2</c:v>
                </c:pt>
                <c:pt idx="121">
                  <c:v>-8.1443706436621313E-2</c:v>
                </c:pt>
                <c:pt idx="122">
                  <c:v>-8.1715875973721902E-2</c:v>
                </c:pt>
                <c:pt idx="123">
                  <c:v>-8.249845680085463E-2</c:v>
                </c:pt>
                <c:pt idx="124">
                  <c:v>-8.2328667930445104E-2</c:v>
                </c:pt>
                <c:pt idx="125">
                  <c:v>-8.2366960593164271E-2</c:v>
                </c:pt>
                <c:pt idx="126">
                  <c:v>-8.2437031817928483E-2</c:v>
                </c:pt>
                <c:pt idx="127">
                  <c:v>-8.2494449576454063E-2</c:v>
                </c:pt>
                <c:pt idx="128">
                  <c:v>-8.2504235016003194E-2</c:v>
                </c:pt>
                <c:pt idx="129">
                  <c:v>-8.2463659146769897E-2</c:v>
                </c:pt>
                <c:pt idx="130">
                  <c:v>-8.2471342489966029E-2</c:v>
                </c:pt>
                <c:pt idx="131">
                  <c:v>-8.2562584728205948E-2</c:v>
                </c:pt>
                <c:pt idx="132">
                  <c:v>-8.2400467870757374E-2</c:v>
                </c:pt>
                <c:pt idx="133">
                  <c:v>-8.2421179458660315E-2</c:v>
                </c:pt>
                <c:pt idx="134">
                  <c:v>-8.2474316178946225E-2</c:v>
                </c:pt>
                <c:pt idx="135">
                  <c:v>-8.239363256138621E-2</c:v>
                </c:pt>
                <c:pt idx="136">
                  <c:v>-8.2435346143331215E-2</c:v>
                </c:pt>
                <c:pt idx="137">
                  <c:v>-8.2481259648426619E-2</c:v>
                </c:pt>
                <c:pt idx="138">
                  <c:v>-8.2501744923080364E-2</c:v>
                </c:pt>
                <c:pt idx="139">
                  <c:v>-8.2597100952034222E-2</c:v>
                </c:pt>
                <c:pt idx="140">
                  <c:v>-8.2406988159961517E-2</c:v>
                </c:pt>
                <c:pt idx="141">
                  <c:v>-8.2430634139245049E-2</c:v>
                </c:pt>
                <c:pt idx="142">
                  <c:v>-8.2492388313267273E-2</c:v>
                </c:pt>
                <c:pt idx="143">
                  <c:v>-8.2485771511977654E-2</c:v>
                </c:pt>
                <c:pt idx="144">
                  <c:v>-8.2631184449837289E-2</c:v>
                </c:pt>
                <c:pt idx="145">
                  <c:v>-8.2754954577103121E-2</c:v>
                </c:pt>
                <c:pt idx="146">
                  <c:v>-8.2834987262262724E-2</c:v>
                </c:pt>
                <c:pt idx="147">
                  <c:v>-8.2773712481402528E-2</c:v>
                </c:pt>
                <c:pt idx="148">
                  <c:v>-8.277240763486951E-2</c:v>
                </c:pt>
                <c:pt idx="149">
                  <c:v>-8.3111917090622031E-2</c:v>
                </c:pt>
                <c:pt idx="150">
                  <c:v>-8.4220265193085495E-2</c:v>
                </c:pt>
                <c:pt idx="151">
                  <c:v>-9.1173484004753322E-2</c:v>
                </c:pt>
                <c:pt idx="152">
                  <c:v>-9.1094812338851597E-2</c:v>
                </c:pt>
                <c:pt idx="153">
                  <c:v>-9.1254090588436157E-2</c:v>
                </c:pt>
                <c:pt idx="154">
                  <c:v>-9.1259557873604374E-2</c:v>
                </c:pt>
                <c:pt idx="155">
                  <c:v>-9.1387362782276993E-2</c:v>
                </c:pt>
                <c:pt idx="156">
                  <c:v>-9.1417430419556189E-2</c:v>
                </c:pt>
                <c:pt idx="157">
                  <c:v>-9.1405000521500884E-2</c:v>
                </c:pt>
                <c:pt idx="158">
                  <c:v>-9.1397128123024016E-2</c:v>
                </c:pt>
                <c:pt idx="159">
                  <c:v>-9.1457277071791118E-2</c:v>
                </c:pt>
                <c:pt idx="160">
                  <c:v>-9.145139011238021E-2</c:v>
                </c:pt>
                <c:pt idx="161">
                  <c:v>-9.1323976665594456E-2</c:v>
                </c:pt>
                <c:pt idx="162">
                  <c:v>-9.0884093011262573E-2</c:v>
                </c:pt>
                <c:pt idx="163">
                  <c:v>-9.1578256796570251E-2</c:v>
                </c:pt>
                <c:pt idx="164">
                  <c:v>-9.1463970783727283E-2</c:v>
                </c:pt>
                <c:pt idx="165">
                  <c:v>-9.1737460314363417E-2</c:v>
                </c:pt>
                <c:pt idx="166">
                  <c:v>-9.2138100585353072E-2</c:v>
                </c:pt>
                <c:pt idx="167">
                  <c:v>-9.214801608730093E-2</c:v>
                </c:pt>
                <c:pt idx="168">
                  <c:v>-9.209533880335849E-2</c:v>
                </c:pt>
                <c:pt idx="169">
                  <c:v>-9.2097646986262244E-2</c:v>
                </c:pt>
                <c:pt idx="170">
                  <c:v>-9.2157783931235387E-2</c:v>
                </c:pt>
                <c:pt idx="171">
                  <c:v>-9.1484690058228874E-2</c:v>
                </c:pt>
                <c:pt idx="172">
                  <c:v>-9.1559525028122785E-2</c:v>
                </c:pt>
                <c:pt idx="173">
                  <c:v>-9.1605546359764645E-2</c:v>
                </c:pt>
                <c:pt idx="174">
                  <c:v>-9.1446161191907446E-2</c:v>
                </c:pt>
                <c:pt idx="175">
                  <c:v>-9.1377173673216669E-2</c:v>
                </c:pt>
                <c:pt idx="176">
                  <c:v>-9.1474744112714182E-2</c:v>
                </c:pt>
                <c:pt idx="177">
                  <c:v>-9.2436701497928001E-2</c:v>
                </c:pt>
                <c:pt idx="178">
                  <c:v>-9.228343697757431E-2</c:v>
                </c:pt>
                <c:pt idx="179">
                  <c:v>-9.2413999841979205E-2</c:v>
                </c:pt>
                <c:pt idx="180">
                  <c:v>-9.2087147794542329E-2</c:v>
                </c:pt>
                <c:pt idx="181">
                  <c:v>-9.2119198064936292E-2</c:v>
                </c:pt>
                <c:pt idx="182">
                  <c:v>-9.262480159949428E-2</c:v>
                </c:pt>
                <c:pt idx="183">
                  <c:v>-9.2083608021813326E-2</c:v>
                </c:pt>
                <c:pt idx="184">
                  <c:v>-9.2144077793111318E-2</c:v>
                </c:pt>
                <c:pt idx="185">
                  <c:v>-9.2227244109270398E-2</c:v>
                </c:pt>
                <c:pt idx="186">
                  <c:v>-9.2524646388615753E-2</c:v>
                </c:pt>
                <c:pt idx="187">
                  <c:v>-9.1966905322330733E-2</c:v>
                </c:pt>
                <c:pt idx="188">
                  <c:v>-9.2035700500368398E-2</c:v>
                </c:pt>
                <c:pt idx="189">
                  <c:v>-9.2143455122099982E-2</c:v>
                </c:pt>
                <c:pt idx="190">
                  <c:v>-9.2077275886818744E-2</c:v>
                </c:pt>
                <c:pt idx="191">
                  <c:v>-9.2125125903457228E-2</c:v>
                </c:pt>
                <c:pt idx="192">
                  <c:v>-9.2181899900300998E-2</c:v>
                </c:pt>
                <c:pt idx="193">
                  <c:v>-9.2227133705302708E-2</c:v>
                </c:pt>
                <c:pt idx="194">
                  <c:v>-9.2183936349177306E-2</c:v>
                </c:pt>
                <c:pt idx="195">
                  <c:v>-9.1762401800776272E-2</c:v>
                </c:pt>
                <c:pt idx="196">
                  <c:v>-9.2540854020801963E-2</c:v>
                </c:pt>
                <c:pt idx="197">
                  <c:v>-9.3020985604427259E-2</c:v>
                </c:pt>
                <c:pt idx="198">
                  <c:v>-9.3012944946445325E-2</c:v>
                </c:pt>
                <c:pt idx="199">
                  <c:v>-9.202553202426518E-2</c:v>
                </c:pt>
                <c:pt idx="200">
                  <c:v>-9.2087246159146166E-2</c:v>
                </c:pt>
                <c:pt idx="201">
                  <c:v>-9.2035879106021207E-2</c:v>
                </c:pt>
                <c:pt idx="202">
                  <c:v>-9.2010549282344534E-2</c:v>
                </c:pt>
                <c:pt idx="203">
                  <c:v>-9.2379999926149009E-2</c:v>
                </c:pt>
                <c:pt idx="204">
                  <c:v>-9.2385660628088576E-2</c:v>
                </c:pt>
                <c:pt idx="205">
                  <c:v>-9.262222823693228E-2</c:v>
                </c:pt>
                <c:pt idx="206">
                  <c:v>-9.2608646923495005E-2</c:v>
                </c:pt>
                <c:pt idx="207">
                  <c:v>-9.3043642845721627E-2</c:v>
                </c:pt>
                <c:pt idx="208">
                  <c:v>-9.315095241004083E-2</c:v>
                </c:pt>
                <c:pt idx="209">
                  <c:v>-9.322146155021914E-2</c:v>
                </c:pt>
                <c:pt idx="210">
                  <c:v>-9.3154486033444686E-2</c:v>
                </c:pt>
                <c:pt idx="211">
                  <c:v>-9.3885514772671819E-2</c:v>
                </c:pt>
                <c:pt idx="212">
                  <c:v>-9.3690228044909271E-2</c:v>
                </c:pt>
                <c:pt idx="213">
                  <c:v>-9.354850160516566E-2</c:v>
                </c:pt>
                <c:pt idx="214">
                  <c:v>-9.3529031132006168E-2</c:v>
                </c:pt>
                <c:pt idx="215">
                  <c:v>-9.3186659971196309E-2</c:v>
                </c:pt>
                <c:pt idx="216">
                  <c:v>-9.3337185916333582E-2</c:v>
                </c:pt>
                <c:pt idx="217">
                  <c:v>-9.4098798965980696E-2</c:v>
                </c:pt>
                <c:pt idx="218">
                  <c:v>-9.4477039411289557E-2</c:v>
                </c:pt>
                <c:pt idx="219">
                  <c:v>-9.4475157996901857E-2</c:v>
                </c:pt>
                <c:pt idx="220">
                  <c:v>-9.4297782873990071E-2</c:v>
                </c:pt>
                <c:pt idx="221">
                  <c:v>-9.4750604742125696E-2</c:v>
                </c:pt>
                <c:pt idx="222">
                  <c:v>-9.4711989192180393E-2</c:v>
                </c:pt>
                <c:pt idx="223">
                  <c:v>-9.4811554558774228E-2</c:v>
                </c:pt>
                <c:pt idx="224">
                  <c:v>-9.5306438113317959E-2</c:v>
                </c:pt>
                <c:pt idx="225">
                  <c:v>-9.5311972831098768E-2</c:v>
                </c:pt>
                <c:pt idx="226">
                  <c:v>-9.6588889047977147E-2</c:v>
                </c:pt>
                <c:pt idx="227">
                  <c:v>-9.682712738472124E-2</c:v>
                </c:pt>
                <c:pt idx="228">
                  <c:v>-9.6810631345942491E-2</c:v>
                </c:pt>
                <c:pt idx="229">
                  <c:v>-9.7004564552855777E-2</c:v>
                </c:pt>
                <c:pt idx="230">
                  <c:v>-9.686809920040336E-2</c:v>
                </c:pt>
                <c:pt idx="231">
                  <c:v>-9.6913671386778838E-2</c:v>
                </c:pt>
                <c:pt idx="232">
                  <c:v>-9.7688875588034449E-2</c:v>
                </c:pt>
                <c:pt idx="233">
                  <c:v>-9.7916111635461461E-2</c:v>
                </c:pt>
                <c:pt idx="234">
                  <c:v>-9.7754482084178432E-2</c:v>
                </c:pt>
                <c:pt idx="235">
                  <c:v>-9.7813898535225485E-2</c:v>
                </c:pt>
                <c:pt idx="236">
                  <c:v>-9.8181778955374888E-2</c:v>
                </c:pt>
                <c:pt idx="237">
                  <c:v>-9.8179604958248665E-2</c:v>
                </c:pt>
                <c:pt idx="238">
                  <c:v>-0.10121409340466349</c:v>
                </c:pt>
                <c:pt idx="239">
                  <c:v>-0.10123961556618977</c:v>
                </c:pt>
                <c:pt idx="240">
                  <c:v>-0.10184340004519769</c:v>
                </c:pt>
                <c:pt idx="241">
                  <c:v>-0.10416433253459365</c:v>
                </c:pt>
                <c:pt idx="242">
                  <c:v>-0.10418262310574661</c:v>
                </c:pt>
                <c:pt idx="243">
                  <c:v>-0.10493153183009135</c:v>
                </c:pt>
                <c:pt idx="244">
                  <c:v>-0.10464828293598083</c:v>
                </c:pt>
                <c:pt idx="245">
                  <c:v>-0.10448167462734084</c:v>
                </c:pt>
                <c:pt idx="246">
                  <c:v>-0.1053086743315147</c:v>
                </c:pt>
                <c:pt idx="247">
                  <c:v>-0.10519050334240287</c:v>
                </c:pt>
                <c:pt idx="248">
                  <c:v>-0.10514995110115581</c:v>
                </c:pt>
                <c:pt idx="249">
                  <c:v>-0.10497064452612044</c:v>
                </c:pt>
                <c:pt idx="250">
                  <c:v>-0.10513125324160554</c:v>
                </c:pt>
                <c:pt idx="251">
                  <c:v>-0.10624376674824315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E2-44B1-8E71-A2E61ED23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623520"/>
        <c:axId val="1154666224"/>
      </c:lineChart>
      <c:dateAx>
        <c:axId val="289623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4666224"/>
        <c:crosses val="autoZero"/>
        <c:auto val="1"/>
        <c:lblOffset val="100"/>
        <c:baseTimeUnit val="days"/>
      </c:dateAx>
      <c:valAx>
        <c:axId val="11546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6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1-day VaR and ES estimates and realized daily returns over the estimation period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888645162417964E-2"/>
          <c:y val="0.10366849482023156"/>
          <c:w val="0.72156886049621161"/>
          <c:h val="0.7738860978757911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'Currency + Graphs'!$J$3</c:f>
              <c:strCache>
                <c:ptCount val="1"/>
                <c:pt idx="0">
                  <c:v>Realized return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1"/>
          <c:cat>
            <c:numRef>
              <c:f>[1]Var_ES!$B$20:$B$271</c:f>
              <c:numCache>
                <c:formatCode>General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'Currency + Graphs'!$J$4:$J$255</c:f>
              <c:numCache>
                <c:formatCode>0.000%</c:formatCode>
                <c:ptCount val="252"/>
                <c:pt idx="0">
                  <c:v>-2.3622544741773487E-4</c:v>
                </c:pt>
                <c:pt idx="1">
                  <c:v>-4.7121725059494773E-3</c:v>
                </c:pt>
                <c:pt idx="2">
                  <c:v>3.0848735488974615E-3</c:v>
                </c:pt>
                <c:pt idx="3">
                  <c:v>9.9655322857004E-3</c:v>
                </c:pt>
                <c:pt idx="4">
                  <c:v>7.0494725294018229E-3</c:v>
                </c:pt>
                <c:pt idx="5">
                  <c:v>3.0375896927073041E-3</c:v>
                </c:pt>
                <c:pt idx="6">
                  <c:v>1.9763326137167771E-2</c:v>
                </c:pt>
                <c:pt idx="7">
                  <c:v>1.5258069652903397E-2</c:v>
                </c:pt>
                <c:pt idx="8">
                  <c:v>1.1721418669128772E-3</c:v>
                </c:pt>
                <c:pt idx="9">
                  <c:v>1.7026759032219216E-3</c:v>
                </c:pt>
                <c:pt idx="10">
                  <c:v>4.3781849100851377E-3</c:v>
                </c:pt>
                <c:pt idx="11">
                  <c:v>-2.2260401901056624E-3</c:v>
                </c:pt>
                <c:pt idx="12">
                  <c:v>1.2459826337252112E-2</c:v>
                </c:pt>
                <c:pt idx="13">
                  <c:v>9.0263752224159621E-3</c:v>
                </c:pt>
                <c:pt idx="14">
                  <c:v>1.1007041285552531E-3</c:v>
                </c:pt>
                <c:pt idx="15">
                  <c:v>-3.2690096204165339E-3</c:v>
                </c:pt>
                <c:pt idx="16">
                  <c:v>5.3603621436125607E-3</c:v>
                </c:pt>
                <c:pt idx="17">
                  <c:v>1.236143241516007E-2</c:v>
                </c:pt>
                <c:pt idx="18">
                  <c:v>5.5639785181972167E-3</c:v>
                </c:pt>
                <c:pt idx="19">
                  <c:v>7.1670775840110617E-3</c:v>
                </c:pt>
                <c:pt idx="20">
                  <c:v>1.4695347885403144E-2</c:v>
                </c:pt>
                <c:pt idx="21">
                  <c:v>-6.5779073396027695E-3</c:v>
                </c:pt>
                <c:pt idx="22">
                  <c:v>8.1185024670526809E-3</c:v>
                </c:pt>
                <c:pt idx="23">
                  <c:v>-7.449249053089206E-4</c:v>
                </c:pt>
                <c:pt idx="24">
                  <c:v>-5.4289756203388453E-3</c:v>
                </c:pt>
                <c:pt idx="25">
                  <c:v>1.3369981518302563E-3</c:v>
                </c:pt>
                <c:pt idx="26">
                  <c:v>3.186762658316715E-4</c:v>
                </c:pt>
                <c:pt idx="27">
                  <c:v>-9.8632654160398349E-4</c:v>
                </c:pt>
                <c:pt idx="28">
                  <c:v>-7.9486734251290308E-3</c:v>
                </c:pt>
                <c:pt idx="29">
                  <c:v>3.9684518280286201E-3</c:v>
                </c:pt>
                <c:pt idx="30">
                  <c:v>1.0511338669090388E-2</c:v>
                </c:pt>
                <c:pt idx="31">
                  <c:v>2.2096553030246423E-3</c:v>
                </c:pt>
                <c:pt idx="32">
                  <c:v>4.5497468347910266E-3</c:v>
                </c:pt>
                <c:pt idx="33">
                  <c:v>-2.3278479151036258E-3</c:v>
                </c:pt>
                <c:pt idx="34">
                  <c:v>4.8598015127874986E-3</c:v>
                </c:pt>
                <c:pt idx="35">
                  <c:v>8.6953771901363674E-3</c:v>
                </c:pt>
                <c:pt idx="36">
                  <c:v>-1.6710067569969947E-3</c:v>
                </c:pt>
                <c:pt idx="37">
                  <c:v>4.9181227039058828E-3</c:v>
                </c:pt>
                <c:pt idx="38">
                  <c:v>2.5763435653958365E-3</c:v>
                </c:pt>
                <c:pt idx="39">
                  <c:v>-1.4548379411760369E-2</c:v>
                </c:pt>
                <c:pt idx="40">
                  <c:v>-3.1525711139276115E-3</c:v>
                </c:pt>
                <c:pt idx="41">
                  <c:v>8.2136917147839408E-3</c:v>
                </c:pt>
                <c:pt idx="42">
                  <c:v>-2.4314626438951263E-2</c:v>
                </c:pt>
                <c:pt idx="43">
                  <c:v>6.0877404395035424E-3</c:v>
                </c:pt>
                <c:pt idx="44">
                  <c:v>2.5551104455967472E-3</c:v>
                </c:pt>
                <c:pt idx="45">
                  <c:v>5.2252544215804176E-3</c:v>
                </c:pt>
                <c:pt idx="46">
                  <c:v>2.7835919179464872E-3</c:v>
                </c:pt>
                <c:pt idx="47">
                  <c:v>1.2156591853351155E-2</c:v>
                </c:pt>
                <c:pt idx="48">
                  <c:v>5.3591003113053024E-5</c:v>
                </c:pt>
                <c:pt idx="49">
                  <c:v>-8.5371989529119709E-3</c:v>
                </c:pt>
                <c:pt idx="50">
                  <c:v>1.0642468362011635E-2</c:v>
                </c:pt>
                <c:pt idx="51">
                  <c:v>-1.1087122276077561E-2</c:v>
                </c:pt>
                <c:pt idx="52">
                  <c:v>-1.0253129730975301E-3</c:v>
                </c:pt>
                <c:pt idx="53">
                  <c:v>5.1132356951951088E-3</c:v>
                </c:pt>
                <c:pt idx="54">
                  <c:v>-2.9280456295465991E-3</c:v>
                </c:pt>
                <c:pt idx="55">
                  <c:v>-4.3115056618452628E-3</c:v>
                </c:pt>
                <c:pt idx="56">
                  <c:v>5.9945919357192439E-3</c:v>
                </c:pt>
                <c:pt idx="57">
                  <c:v>-1.458661370814531E-3</c:v>
                </c:pt>
                <c:pt idx="58">
                  <c:v>3.339228395053846E-3</c:v>
                </c:pt>
                <c:pt idx="59">
                  <c:v>9.4678351543977801E-3</c:v>
                </c:pt>
                <c:pt idx="60">
                  <c:v>2.2982311847459394E-3</c:v>
                </c:pt>
                <c:pt idx="61">
                  <c:v>3.9347994924973477E-5</c:v>
                </c:pt>
                <c:pt idx="62">
                  <c:v>-1.7061282638271835E-3</c:v>
                </c:pt>
                <c:pt idx="63">
                  <c:v>3.5491213933705858E-3</c:v>
                </c:pt>
                <c:pt idx="64">
                  <c:v>4.9807296436517698E-2</c:v>
                </c:pt>
                <c:pt idx="65">
                  <c:v>4.4705384456097085E-3</c:v>
                </c:pt>
                <c:pt idx="66">
                  <c:v>-4.6460484915664072E-3</c:v>
                </c:pt>
                <c:pt idx="67">
                  <c:v>6.2098324869278255E-3</c:v>
                </c:pt>
                <c:pt idx="68">
                  <c:v>-7.3251988941275565E-3</c:v>
                </c:pt>
                <c:pt idx="69">
                  <c:v>-6.3810765072372473E-3</c:v>
                </c:pt>
                <c:pt idx="70">
                  <c:v>-7.5277504664609243E-3</c:v>
                </c:pt>
                <c:pt idx="71">
                  <c:v>-7.2523095304950101E-3</c:v>
                </c:pt>
                <c:pt idx="72">
                  <c:v>-2.7498183954945757E-3</c:v>
                </c:pt>
                <c:pt idx="73">
                  <c:v>8.1858774754012351E-3</c:v>
                </c:pt>
                <c:pt idx="74">
                  <c:v>8.2687458579888892E-3</c:v>
                </c:pt>
                <c:pt idx="75">
                  <c:v>4.7637394913064741E-3</c:v>
                </c:pt>
                <c:pt idx="76">
                  <c:v>2.2723273901431688E-3</c:v>
                </c:pt>
                <c:pt idx="77">
                  <c:v>-3.5918703571063164E-3</c:v>
                </c:pt>
                <c:pt idx="78">
                  <c:v>1.271536275746972E-4</c:v>
                </c:pt>
                <c:pt idx="79">
                  <c:v>6.1299632465862041E-3</c:v>
                </c:pt>
                <c:pt idx="80">
                  <c:v>1.9040682039586608E-2</c:v>
                </c:pt>
                <c:pt idx="81">
                  <c:v>8.1304055125702452E-3</c:v>
                </c:pt>
                <c:pt idx="82">
                  <c:v>2.7232010686932305E-3</c:v>
                </c:pt>
                <c:pt idx="83">
                  <c:v>-3.5791656611768516E-3</c:v>
                </c:pt>
                <c:pt idx="84">
                  <c:v>4.7272178823623157E-3</c:v>
                </c:pt>
                <c:pt idx="85">
                  <c:v>-1.3663809332639077E-3</c:v>
                </c:pt>
                <c:pt idx="86">
                  <c:v>4.6940614823638392E-3</c:v>
                </c:pt>
                <c:pt idx="87">
                  <c:v>3.9661728410464057E-3</c:v>
                </c:pt>
                <c:pt idx="88">
                  <c:v>-1.6414776228021684E-2</c:v>
                </c:pt>
                <c:pt idx="89">
                  <c:v>-5.775294440797954E-3</c:v>
                </c:pt>
                <c:pt idx="90">
                  <c:v>-7.3451866223137076E-3</c:v>
                </c:pt>
                <c:pt idx="91">
                  <c:v>-3.6809170523706466E-3</c:v>
                </c:pt>
                <c:pt idx="92">
                  <c:v>3.2700231416132402E-3</c:v>
                </c:pt>
                <c:pt idx="93">
                  <c:v>-2.2332418431152308E-3</c:v>
                </c:pt>
                <c:pt idx="94">
                  <c:v>1.4683339858729311E-3</c:v>
                </c:pt>
                <c:pt idx="95">
                  <c:v>-5.4648853456674574E-3</c:v>
                </c:pt>
                <c:pt idx="96">
                  <c:v>1.8337811026936347E-3</c:v>
                </c:pt>
                <c:pt idx="97">
                  <c:v>2.6694612788164735E-3</c:v>
                </c:pt>
                <c:pt idx="98">
                  <c:v>1.6732783754438291E-2</c:v>
                </c:pt>
                <c:pt idx="99">
                  <c:v>-1.016355016429886E-2</c:v>
                </c:pt>
                <c:pt idx="100">
                  <c:v>4.4303898988477409E-3</c:v>
                </c:pt>
                <c:pt idx="101">
                  <c:v>5.1643825706131855E-3</c:v>
                </c:pt>
                <c:pt idx="102">
                  <c:v>-5.7891733576321252E-3</c:v>
                </c:pt>
                <c:pt idx="103">
                  <c:v>-2.0405163917902669E-3</c:v>
                </c:pt>
                <c:pt idx="104">
                  <c:v>6.4324256982697193E-3</c:v>
                </c:pt>
                <c:pt idx="105">
                  <c:v>1.1996419407862467E-2</c:v>
                </c:pt>
                <c:pt idx="106">
                  <c:v>5.7855422274086339E-3</c:v>
                </c:pt>
                <c:pt idx="107">
                  <c:v>3.5261307656189664E-3</c:v>
                </c:pt>
                <c:pt idx="108">
                  <c:v>-2.4842571247130252E-3</c:v>
                </c:pt>
                <c:pt idx="109">
                  <c:v>-3.5968309199885225E-3</c:v>
                </c:pt>
                <c:pt idx="110">
                  <c:v>-3.8785245545051405E-3</c:v>
                </c:pt>
                <c:pt idx="111">
                  <c:v>1.186810090496173E-2</c:v>
                </c:pt>
                <c:pt idx="112">
                  <c:v>-1.2794424099224536E-3</c:v>
                </c:pt>
                <c:pt idx="113">
                  <c:v>7.6609528693422156E-4</c:v>
                </c:pt>
                <c:pt idx="114">
                  <c:v>-1.6212271759686335E-2</c:v>
                </c:pt>
                <c:pt idx="115">
                  <c:v>1.7193385753571744E-3</c:v>
                </c:pt>
                <c:pt idx="116">
                  <c:v>4.0658957149385631E-4</c:v>
                </c:pt>
                <c:pt idx="117">
                  <c:v>9.3920888463735978E-3</c:v>
                </c:pt>
                <c:pt idx="118">
                  <c:v>9.9481853742334567E-3</c:v>
                </c:pt>
                <c:pt idx="119">
                  <c:v>-2.2352260175436071E-2</c:v>
                </c:pt>
                <c:pt idx="120">
                  <c:v>-3.3874428307418868E-3</c:v>
                </c:pt>
                <c:pt idx="121">
                  <c:v>-7.8266534052017682E-4</c:v>
                </c:pt>
                <c:pt idx="122">
                  <c:v>6.1486209903811777E-3</c:v>
                </c:pt>
                <c:pt idx="123">
                  <c:v>3.3994107666950055E-3</c:v>
                </c:pt>
                <c:pt idx="124">
                  <c:v>-6.1704341163314304E-3</c:v>
                </c:pt>
                <c:pt idx="125">
                  <c:v>6.9590642172736028E-3</c:v>
                </c:pt>
                <c:pt idx="126">
                  <c:v>4.1717374102277997E-3</c:v>
                </c:pt>
                <c:pt idx="127">
                  <c:v>-9.5202569619862194E-3</c:v>
                </c:pt>
                <c:pt idx="128">
                  <c:v>-6.2475471830766155E-3</c:v>
                </c:pt>
                <c:pt idx="129">
                  <c:v>-1.1153973887745552E-2</c:v>
                </c:pt>
                <c:pt idx="130">
                  <c:v>5.668248581239964E-3</c:v>
                </c:pt>
                <c:pt idx="131">
                  <c:v>3.8119986818699499E-3</c:v>
                </c:pt>
                <c:pt idx="132">
                  <c:v>2.8580463481986391E-3</c:v>
                </c:pt>
                <c:pt idx="133">
                  <c:v>3.5629194708005811E-3</c:v>
                </c:pt>
                <c:pt idx="134">
                  <c:v>7.1380967460001412E-4</c:v>
                </c:pt>
                <c:pt idx="135">
                  <c:v>4.4449551143839281E-3</c:v>
                </c:pt>
                <c:pt idx="136">
                  <c:v>3.2989627813604469E-2</c:v>
                </c:pt>
                <c:pt idx="137">
                  <c:v>5.6603874367703762E-3</c:v>
                </c:pt>
                <c:pt idx="138">
                  <c:v>9.3706808789041016E-3</c:v>
                </c:pt>
                <c:pt idx="139">
                  <c:v>2.0818729563593054E-3</c:v>
                </c:pt>
                <c:pt idx="140">
                  <c:v>1.2259972244352975E-2</c:v>
                </c:pt>
                <c:pt idx="141">
                  <c:v>1.6466868130268443E-3</c:v>
                </c:pt>
                <c:pt idx="142">
                  <c:v>8.375009098865684E-3</c:v>
                </c:pt>
                <c:pt idx="143">
                  <c:v>1.3465405785903699E-2</c:v>
                </c:pt>
                <c:pt idx="144">
                  <c:v>-7.1801855849912433E-3</c:v>
                </c:pt>
                <c:pt idx="145">
                  <c:v>9.0233151784263818E-3</c:v>
                </c:pt>
                <c:pt idx="146">
                  <c:v>-8.8732600127439196E-3</c:v>
                </c:pt>
                <c:pt idx="147">
                  <c:v>-4.0522678054945494E-4</c:v>
                </c:pt>
                <c:pt idx="148">
                  <c:v>-1.7061889697124438E-2</c:v>
                </c:pt>
                <c:pt idx="149">
                  <c:v>1.0011620905044431E-2</c:v>
                </c:pt>
                <c:pt idx="150">
                  <c:v>-1.9964984918110801E-2</c:v>
                </c:pt>
                <c:pt idx="151">
                  <c:v>-5.2758485072128937E-3</c:v>
                </c:pt>
                <c:pt idx="152">
                  <c:v>9.0019194934106359E-3</c:v>
                </c:pt>
                <c:pt idx="153">
                  <c:v>-1.5514279720002726E-3</c:v>
                </c:pt>
                <c:pt idx="154">
                  <c:v>7.564948389866666E-3</c:v>
                </c:pt>
                <c:pt idx="155">
                  <c:v>-7.3173463128464672E-3</c:v>
                </c:pt>
                <c:pt idx="156">
                  <c:v>1.1502572484501986E-2</c:v>
                </c:pt>
                <c:pt idx="157">
                  <c:v>3.8129153073261472E-3</c:v>
                </c:pt>
                <c:pt idx="158">
                  <c:v>-3.2235998860342696E-3</c:v>
                </c:pt>
                <c:pt idx="159">
                  <c:v>-3.7255674980443956E-3</c:v>
                </c:pt>
                <c:pt idx="160">
                  <c:v>8.676695647631438E-3</c:v>
                </c:pt>
                <c:pt idx="161">
                  <c:v>-1.7213154986999768E-2</c:v>
                </c:pt>
                <c:pt idx="162">
                  <c:v>-2.737221394502392E-2</c:v>
                </c:pt>
                <c:pt idx="163">
                  <c:v>-3.4119111533064544E-3</c:v>
                </c:pt>
                <c:pt idx="164">
                  <c:v>2.707808450987702E-3</c:v>
                </c:pt>
                <c:pt idx="165">
                  <c:v>-4.1071199502833579E-5</c:v>
                </c:pt>
                <c:pt idx="166">
                  <c:v>6.0284363773341018E-4</c:v>
                </c:pt>
                <c:pt idx="167">
                  <c:v>1.3595876300163642E-2</c:v>
                </c:pt>
                <c:pt idx="168">
                  <c:v>1.5546332335429828E-3</c:v>
                </c:pt>
                <c:pt idx="169">
                  <c:v>-1.8258099872093016E-3</c:v>
                </c:pt>
                <c:pt idx="170">
                  <c:v>2.865997471908863E-3</c:v>
                </c:pt>
                <c:pt idx="171">
                  <c:v>1.2594900917740799E-3</c:v>
                </c:pt>
                <c:pt idx="172">
                  <c:v>1.3373376609074363E-2</c:v>
                </c:pt>
                <c:pt idx="173">
                  <c:v>2.200078803987792E-3</c:v>
                </c:pt>
                <c:pt idx="174">
                  <c:v>1.3083467688354293E-3</c:v>
                </c:pt>
                <c:pt idx="175">
                  <c:v>5.8260938937634869E-3</c:v>
                </c:pt>
                <c:pt idx="176">
                  <c:v>3.4617110778581857E-3</c:v>
                </c:pt>
                <c:pt idx="177">
                  <c:v>8.9959402170801291E-3</c:v>
                </c:pt>
                <c:pt idx="178">
                  <c:v>-2.4432775386706677E-2</c:v>
                </c:pt>
                <c:pt idx="179">
                  <c:v>4.4516929157968448E-3</c:v>
                </c:pt>
                <c:pt idx="180">
                  <c:v>-1.7270229440482414E-3</c:v>
                </c:pt>
                <c:pt idx="181">
                  <c:v>8.3672607584941577E-3</c:v>
                </c:pt>
                <c:pt idx="182">
                  <c:v>-3.9145940475588201E-3</c:v>
                </c:pt>
                <c:pt idx="183">
                  <c:v>2.8118718408181014E-3</c:v>
                </c:pt>
                <c:pt idx="184">
                  <c:v>3.4023357339221291E-3</c:v>
                </c:pt>
                <c:pt idx="185">
                  <c:v>8.286347784843542E-3</c:v>
                </c:pt>
                <c:pt idx="186">
                  <c:v>2.4369710859164155E-3</c:v>
                </c:pt>
                <c:pt idx="187">
                  <c:v>-6.6438886695828839E-5</c:v>
                </c:pt>
                <c:pt idx="188">
                  <c:v>-3.1054019549055546E-3</c:v>
                </c:pt>
                <c:pt idx="189">
                  <c:v>9.8037147254750098E-5</c:v>
                </c:pt>
                <c:pt idx="190">
                  <c:v>1.5469288752039791E-2</c:v>
                </c:pt>
                <c:pt idx="191">
                  <c:v>-1.694058328917783E-4</c:v>
                </c:pt>
                <c:pt idx="192">
                  <c:v>7.2114861977403489E-3</c:v>
                </c:pt>
                <c:pt idx="193">
                  <c:v>-8.7111831403894856E-3</c:v>
                </c:pt>
                <c:pt idx="194">
                  <c:v>1.5028685791986216E-2</c:v>
                </c:pt>
                <c:pt idx="195">
                  <c:v>1.0748789634334604E-2</c:v>
                </c:pt>
                <c:pt idx="196">
                  <c:v>2.5312613288403498E-3</c:v>
                </c:pt>
                <c:pt idx="197">
                  <c:v>5.9822120112377935E-3</c:v>
                </c:pt>
                <c:pt idx="198">
                  <c:v>-8.9758144708227371E-3</c:v>
                </c:pt>
                <c:pt idx="199">
                  <c:v>-5.1426717673873331E-3</c:v>
                </c:pt>
                <c:pt idx="200">
                  <c:v>1.3512680389322162E-2</c:v>
                </c:pt>
                <c:pt idx="201">
                  <c:v>-6.3814740851207098E-3</c:v>
                </c:pt>
                <c:pt idx="202">
                  <c:v>-1.4668738447723179E-3</c:v>
                </c:pt>
                <c:pt idx="203">
                  <c:v>-1.9477720570692629E-3</c:v>
                </c:pt>
                <c:pt idx="204">
                  <c:v>3.6406003597634585E-3</c:v>
                </c:pt>
                <c:pt idx="205">
                  <c:v>-2.611533372034291E-3</c:v>
                </c:pt>
                <c:pt idx="206">
                  <c:v>-3.5007578378712179E-3</c:v>
                </c:pt>
                <c:pt idx="207">
                  <c:v>-3.4638238062042102E-3</c:v>
                </c:pt>
                <c:pt idx="208">
                  <c:v>4.0551616660445327E-3</c:v>
                </c:pt>
                <c:pt idx="209">
                  <c:v>-1.3470912721638359E-3</c:v>
                </c:pt>
                <c:pt idx="210">
                  <c:v>1.2955214816798143E-3</c:v>
                </c:pt>
                <c:pt idx="211">
                  <c:v>2.2196305725779154E-3</c:v>
                </c:pt>
                <c:pt idx="212">
                  <c:v>6.7152063659558676E-3</c:v>
                </c:pt>
                <c:pt idx="213">
                  <c:v>9.0349996217914813E-3</c:v>
                </c:pt>
                <c:pt idx="214">
                  <c:v>3.6929579924633101E-3</c:v>
                </c:pt>
                <c:pt idx="215">
                  <c:v>-6.6278445277955628E-4</c:v>
                </c:pt>
                <c:pt idx="216">
                  <c:v>-2.9788247345576848E-3</c:v>
                </c:pt>
                <c:pt idx="217">
                  <c:v>5.8509246029094832E-3</c:v>
                </c:pt>
                <c:pt idx="218">
                  <c:v>-1.2464230399351616E-2</c:v>
                </c:pt>
                <c:pt idx="219">
                  <c:v>4.8544709820569753E-3</c:v>
                </c:pt>
                <c:pt idx="220">
                  <c:v>-5.0866066207685642E-4</c:v>
                </c:pt>
                <c:pt idx="221">
                  <c:v>-1.0034416677871683E-3</c:v>
                </c:pt>
                <c:pt idx="222">
                  <c:v>7.0306700958381423E-3</c:v>
                </c:pt>
                <c:pt idx="223">
                  <c:v>-2.8498896664971318E-3</c:v>
                </c:pt>
                <c:pt idx="224">
                  <c:v>4.1688110951420545E-3</c:v>
                </c:pt>
                <c:pt idx="225">
                  <c:v>3.2831645394338404E-3</c:v>
                </c:pt>
                <c:pt idx="226">
                  <c:v>7.0417408136609605E-5</c:v>
                </c:pt>
                <c:pt idx="227">
                  <c:v>2.4401461734700709E-4</c:v>
                </c:pt>
                <c:pt idx="228">
                  <c:v>-3.7211203163749857E-4</c:v>
                </c:pt>
                <c:pt idx="229">
                  <c:v>2.4005987371523746E-3</c:v>
                </c:pt>
                <c:pt idx="230">
                  <c:v>6.9755099874644168E-4</c:v>
                </c:pt>
                <c:pt idx="231">
                  <c:v>-1.1040108113515731E-2</c:v>
                </c:pt>
                <c:pt idx="232">
                  <c:v>1.1019086310082644E-2</c:v>
                </c:pt>
                <c:pt idx="233">
                  <c:v>-2.9282579502873801E-3</c:v>
                </c:pt>
                <c:pt idx="234">
                  <c:v>-1.3550275630301535E-4</c:v>
                </c:pt>
                <c:pt idx="235">
                  <c:v>-9.577831888586282E-4</c:v>
                </c:pt>
                <c:pt idx="236">
                  <c:v>-3.017048143342567E-3</c:v>
                </c:pt>
                <c:pt idx="237">
                  <c:v>1.2682150893440459E-3</c:v>
                </c:pt>
                <c:pt idx="238">
                  <c:v>5.540559158634592E-3</c:v>
                </c:pt>
                <c:pt idx="239">
                  <c:v>2.0337597236512973E-3</c:v>
                </c:pt>
                <c:pt idx="240">
                  <c:v>-1.0152310077946739E-3</c:v>
                </c:pt>
                <c:pt idx="241">
                  <c:v>1.1590983224327143E-2</c:v>
                </c:pt>
                <c:pt idx="242">
                  <c:v>-1.0345364565632164E-3</c:v>
                </c:pt>
                <c:pt idx="243">
                  <c:v>4.7490724930093755E-3</c:v>
                </c:pt>
                <c:pt idx="244">
                  <c:v>2.0957537433313896E-4</c:v>
                </c:pt>
                <c:pt idx="245">
                  <c:v>4.0619153305402134E-3</c:v>
                </c:pt>
                <c:pt idx="246">
                  <c:v>4.0215044409942528E-3</c:v>
                </c:pt>
                <c:pt idx="247">
                  <c:v>8.1416385281166126E-3</c:v>
                </c:pt>
                <c:pt idx="248">
                  <c:v>2.1211026264904673E-3</c:v>
                </c:pt>
                <c:pt idx="249">
                  <c:v>-3.9022804505385858E-3</c:v>
                </c:pt>
                <c:pt idx="250">
                  <c:v>-1.0651454910472196E-3</c:v>
                </c:pt>
                <c:pt idx="251">
                  <c:v>1.0523344940771352E-2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0756-47FA-8FAF-C0066A23B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885380098"/>
        <c:axId val="1136793026"/>
      </c:barChart>
      <c:lineChart>
        <c:grouping val="standard"/>
        <c:varyColors val="1"/>
        <c:ser>
          <c:idx val="1"/>
          <c:order val="1"/>
          <c:tx>
            <c:strRef>
              <c:f>'Currency + Graphs'!$E$3</c:f>
              <c:strCache>
                <c:ptCount val="1"/>
                <c:pt idx="0">
                  <c:v>VaR 1day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'Currency + Graphs'!$E$4:$E$255</c:f>
              <c:numCache>
                <c:formatCode>0.000%</c:formatCode>
                <c:ptCount val="252"/>
                <c:pt idx="0">
                  <c:v>-1.8102428823279535E-2</c:v>
                </c:pt>
                <c:pt idx="1">
                  <c:v>-1.8133527013805089E-2</c:v>
                </c:pt>
                <c:pt idx="2">
                  <c:v>-1.8223449849857166E-2</c:v>
                </c:pt>
                <c:pt idx="3">
                  <c:v>-1.824233973220276E-2</c:v>
                </c:pt>
                <c:pt idx="4">
                  <c:v>-1.818163543219271E-2</c:v>
                </c:pt>
                <c:pt idx="5">
                  <c:v>-1.8181085695095581E-2</c:v>
                </c:pt>
                <c:pt idx="6">
                  <c:v>-1.8196411558160035E-2</c:v>
                </c:pt>
                <c:pt idx="7">
                  <c:v>-1.8205107907078737E-2</c:v>
                </c:pt>
                <c:pt idx="8">
                  <c:v>-1.8249167697751586E-2</c:v>
                </c:pt>
                <c:pt idx="9">
                  <c:v>-1.8357167815820797E-2</c:v>
                </c:pt>
                <c:pt idx="10">
                  <c:v>-1.8431151404963091E-2</c:v>
                </c:pt>
                <c:pt idx="11">
                  <c:v>-1.8431952319637415E-2</c:v>
                </c:pt>
                <c:pt idx="12">
                  <c:v>-1.843873524776669E-2</c:v>
                </c:pt>
                <c:pt idx="13">
                  <c:v>-1.8390501305657274E-2</c:v>
                </c:pt>
                <c:pt idx="14">
                  <c:v>-1.8387890831550478E-2</c:v>
                </c:pt>
                <c:pt idx="15">
                  <c:v>-1.8350719705315828E-2</c:v>
                </c:pt>
                <c:pt idx="16">
                  <c:v>-1.8398961145427523E-2</c:v>
                </c:pt>
                <c:pt idx="17">
                  <c:v>-1.8493324864587934E-2</c:v>
                </c:pt>
                <c:pt idx="18">
                  <c:v>-1.8505402752323919E-2</c:v>
                </c:pt>
                <c:pt idx="19">
                  <c:v>-1.853127795816023E-2</c:v>
                </c:pt>
                <c:pt idx="20">
                  <c:v>-1.8704016485405071E-2</c:v>
                </c:pt>
                <c:pt idx="21">
                  <c:v>-1.8702452525867976E-2</c:v>
                </c:pt>
                <c:pt idx="22">
                  <c:v>-1.8736313546467955E-2</c:v>
                </c:pt>
                <c:pt idx="23">
                  <c:v>-1.8843839524521074E-2</c:v>
                </c:pt>
                <c:pt idx="24">
                  <c:v>-1.8731506269699938E-2</c:v>
                </c:pt>
                <c:pt idx="25">
                  <c:v>-1.8800404735345815E-2</c:v>
                </c:pt>
                <c:pt idx="26">
                  <c:v>-1.8812327434262564E-2</c:v>
                </c:pt>
                <c:pt idx="27">
                  <c:v>-1.8910982458846721E-2</c:v>
                </c:pt>
                <c:pt idx="28">
                  <c:v>-1.9018129074973075E-2</c:v>
                </c:pt>
                <c:pt idx="29">
                  <c:v>-1.9053958552135767E-2</c:v>
                </c:pt>
                <c:pt idx="30">
                  <c:v>-1.9228489421952807E-2</c:v>
                </c:pt>
                <c:pt idx="31">
                  <c:v>-1.9314589560010323E-2</c:v>
                </c:pt>
                <c:pt idx="32">
                  <c:v>-1.9347513187150688E-2</c:v>
                </c:pt>
                <c:pt idx="33">
                  <c:v>-1.9553604527950665E-2</c:v>
                </c:pt>
                <c:pt idx="34">
                  <c:v>-1.9664832541758537E-2</c:v>
                </c:pt>
                <c:pt idx="35">
                  <c:v>-1.9620175439050543E-2</c:v>
                </c:pt>
                <c:pt idx="36">
                  <c:v>-1.9788516042911548E-2</c:v>
                </c:pt>
                <c:pt idx="37">
                  <c:v>-1.9815440276251789E-2</c:v>
                </c:pt>
                <c:pt idx="38">
                  <c:v>-1.9800944647325725E-2</c:v>
                </c:pt>
                <c:pt idx="39">
                  <c:v>-1.9813541948717275E-2</c:v>
                </c:pt>
                <c:pt idx="40">
                  <c:v>-1.9813962528206188E-2</c:v>
                </c:pt>
                <c:pt idx="41">
                  <c:v>-1.9980187898746452E-2</c:v>
                </c:pt>
                <c:pt idx="42">
                  <c:v>-1.9993877818548896E-2</c:v>
                </c:pt>
                <c:pt idx="43">
                  <c:v>-2.0053067250714877E-2</c:v>
                </c:pt>
                <c:pt idx="44">
                  <c:v>-2.0085266763871006E-2</c:v>
                </c:pt>
                <c:pt idx="45">
                  <c:v>-2.0109359099628788E-2</c:v>
                </c:pt>
                <c:pt idx="46">
                  <c:v>-2.0164385247745737E-2</c:v>
                </c:pt>
                <c:pt idx="47">
                  <c:v>-2.0133108124374754E-2</c:v>
                </c:pt>
                <c:pt idx="48">
                  <c:v>-2.0203803707395152E-2</c:v>
                </c:pt>
                <c:pt idx="49">
                  <c:v>-2.0124719251901589E-2</c:v>
                </c:pt>
                <c:pt idx="50">
                  <c:v>-2.0067253638836789E-2</c:v>
                </c:pt>
                <c:pt idx="51">
                  <c:v>-2.0631038154195366E-2</c:v>
                </c:pt>
                <c:pt idx="52">
                  <c:v>-2.0493123364242524E-2</c:v>
                </c:pt>
                <c:pt idx="53">
                  <c:v>-2.0475848647553512E-2</c:v>
                </c:pt>
                <c:pt idx="54">
                  <c:v>-2.1165107242578571E-2</c:v>
                </c:pt>
                <c:pt idx="55">
                  <c:v>-2.1166193634378855E-2</c:v>
                </c:pt>
                <c:pt idx="56">
                  <c:v>-2.1116133484406687E-2</c:v>
                </c:pt>
                <c:pt idx="57">
                  <c:v>-2.1361080358900907E-2</c:v>
                </c:pt>
                <c:pt idx="58">
                  <c:v>-2.1417417480266016E-2</c:v>
                </c:pt>
                <c:pt idx="59">
                  <c:v>-2.1398368987035666E-2</c:v>
                </c:pt>
                <c:pt idx="60">
                  <c:v>-2.1224974884296435E-2</c:v>
                </c:pt>
                <c:pt idx="61">
                  <c:v>-2.1200567797845057E-2</c:v>
                </c:pt>
                <c:pt idx="62">
                  <c:v>-2.1194593120779169E-2</c:v>
                </c:pt>
                <c:pt idx="63">
                  <c:v>-2.1195358218183753E-2</c:v>
                </c:pt>
                <c:pt idx="64">
                  <c:v>-2.1281177606727472E-2</c:v>
                </c:pt>
                <c:pt idx="65">
                  <c:v>-2.1317794213847406E-2</c:v>
                </c:pt>
                <c:pt idx="66">
                  <c:v>-2.1339931792727303E-2</c:v>
                </c:pt>
                <c:pt idx="67">
                  <c:v>-2.1341806580261007E-2</c:v>
                </c:pt>
                <c:pt idx="68">
                  <c:v>-2.1354953150279455E-2</c:v>
                </c:pt>
                <c:pt idx="69">
                  <c:v>-2.1364249793677702E-2</c:v>
                </c:pt>
                <c:pt idx="70">
                  <c:v>-2.134362006776884E-2</c:v>
                </c:pt>
                <c:pt idx="71">
                  <c:v>-2.135152896860789E-2</c:v>
                </c:pt>
                <c:pt idx="72">
                  <c:v>-2.1323606661027898E-2</c:v>
                </c:pt>
                <c:pt idx="73">
                  <c:v>-2.1375275352940822E-2</c:v>
                </c:pt>
                <c:pt idx="74">
                  <c:v>-2.1308159186228699E-2</c:v>
                </c:pt>
                <c:pt idx="75">
                  <c:v>-2.1359934113722247E-2</c:v>
                </c:pt>
                <c:pt idx="76">
                  <c:v>-2.1405238945422043E-2</c:v>
                </c:pt>
                <c:pt idx="77">
                  <c:v>-2.1509540003592349E-2</c:v>
                </c:pt>
                <c:pt idx="78">
                  <c:v>-2.1635049829879849E-2</c:v>
                </c:pt>
                <c:pt idx="79">
                  <c:v>-2.1797549408232818E-2</c:v>
                </c:pt>
                <c:pt idx="80">
                  <c:v>-2.1761587837640279E-2</c:v>
                </c:pt>
                <c:pt idx="81">
                  <c:v>-2.1747029195657821E-2</c:v>
                </c:pt>
                <c:pt idx="82">
                  <c:v>-2.1991637638764033E-2</c:v>
                </c:pt>
                <c:pt idx="83">
                  <c:v>-2.197631887127776E-2</c:v>
                </c:pt>
                <c:pt idx="84">
                  <c:v>-2.1935645657150088E-2</c:v>
                </c:pt>
                <c:pt idx="85">
                  <c:v>-2.2016314208180579E-2</c:v>
                </c:pt>
                <c:pt idx="86">
                  <c:v>-2.201485740268657E-2</c:v>
                </c:pt>
                <c:pt idx="87">
                  <c:v>-2.2033632936528835E-2</c:v>
                </c:pt>
                <c:pt idx="88">
                  <c:v>-2.2038323383456435E-2</c:v>
                </c:pt>
                <c:pt idx="89">
                  <c:v>-2.1875897094918554E-2</c:v>
                </c:pt>
                <c:pt idx="90">
                  <c:v>-2.1957104251084526E-2</c:v>
                </c:pt>
                <c:pt idx="91">
                  <c:v>-2.196558632398769E-2</c:v>
                </c:pt>
                <c:pt idx="92">
                  <c:v>-2.2016762291471516E-2</c:v>
                </c:pt>
                <c:pt idx="93">
                  <c:v>-2.2127081012844971E-2</c:v>
                </c:pt>
                <c:pt idx="94">
                  <c:v>-2.2092323522078978E-2</c:v>
                </c:pt>
                <c:pt idx="95">
                  <c:v>-2.2097359915973877E-2</c:v>
                </c:pt>
                <c:pt idx="96">
                  <c:v>-2.2092414648351193E-2</c:v>
                </c:pt>
                <c:pt idx="97">
                  <c:v>-2.2003362587134076E-2</c:v>
                </c:pt>
                <c:pt idx="98">
                  <c:v>-2.1981551648090077E-2</c:v>
                </c:pt>
                <c:pt idx="99">
                  <c:v>-2.1945085875132189E-2</c:v>
                </c:pt>
                <c:pt idx="100">
                  <c:v>-2.203280628488399E-2</c:v>
                </c:pt>
                <c:pt idx="101">
                  <c:v>-2.2025247197116831E-2</c:v>
                </c:pt>
                <c:pt idx="102">
                  <c:v>-2.2113253213739328E-2</c:v>
                </c:pt>
                <c:pt idx="103">
                  <c:v>-2.2165930759169623E-2</c:v>
                </c:pt>
                <c:pt idx="104">
                  <c:v>-2.2100788711050715E-2</c:v>
                </c:pt>
                <c:pt idx="105">
                  <c:v>-2.207762869849194E-2</c:v>
                </c:pt>
                <c:pt idx="106">
                  <c:v>-2.2088366099951455E-2</c:v>
                </c:pt>
                <c:pt idx="107">
                  <c:v>-2.2117595313087702E-2</c:v>
                </c:pt>
                <c:pt idx="108">
                  <c:v>-2.2202831309375531E-2</c:v>
                </c:pt>
                <c:pt idx="109">
                  <c:v>-2.2236404255764154E-2</c:v>
                </c:pt>
                <c:pt idx="110">
                  <c:v>-2.2222235368882917E-2</c:v>
                </c:pt>
                <c:pt idx="111">
                  <c:v>-2.2280995407915224E-2</c:v>
                </c:pt>
                <c:pt idx="112">
                  <c:v>-2.229925692280094E-2</c:v>
                </c:pt>
                <c:pt idx="113">
                  <c:v>-2.227091720963531E-2</c:v>
                </c:pt>
                <c:pt idx="114">
                  <c:v>-2.2242237392570894E-2</c:v>
                </c:pt>
                <c:pt idx="115">
                  <c:v>-2.2233445529990986E-2</c:v>
                </c:pt>
                <c:pt idx="116">
                  <c:v>-2.2288260895923472E-2</c:v>
                </c:pt>
                <c:pt idx="117">
                  <c:v>-2.2270435684824466E-2</c:v>
                </c:pt>
                <c:pt idx="118">
                  <c:v>-2.2407416922333487E-2</c:v>
                </c:pt>
                <c:pt idx="119">
                  <c:v>-2.2392517214875205E-2</c:v>
                </c:pt>
                <c:pt idx="120">
                  <c:v>-2.2398736386658277E-2</c:v>
                </c:pt>
                <c:pt idx="121">
                  <c:v>-2.2525240050481097E-2</c:v>
                </c:pt>
                <c:pt idx="122">
                  <c:v>-2.2606001660926651E-2</c:v>
                </c:pt>
                <c:pt idx="123">
                  <c:v>-2.2826893069993453E-2</c:v>
                </c:pt>
                <c:pt idx="124">
                  <c:v>-2.2777779486081468E-2</c:v>
                </c:pt>
                <c:pt idx="125">
                  <c:v>-2.2786738413821877E-2</c:v>
                </c:pt>
                <c:pt idx="126">
                  <c:v>-2.2804646335816865E-2</c:v>
                </c:pt>
                <c:pt idx="127">
                  <c:v>-2.2828066559506716E-2</c:v>
                </c:pt>
                <c:pt idx="128">
                  <c:v>-2.2830318468528052E-2</c:v>
                </c:pt>
                <c:pt idx="129">
                  <c:v>-2.2815283633427344E-2</c:v>
                </c:pt>
                <c:pt idx="130">
                  <c:v>-2.2813456977559599E-2</c:v>
                </c:pt>
                <c:pt idx="131">
                  <c:v>-2.2830898873335771E-2</c:v>
                </c:pt>
                <c:pt idx="132">
                  <c:v>-2.279421814669794E-2</c:v>
                </c:pt>
                <c:pt idx="133">
                  <c:v>-2.2799408078917751E-2</c:v>
                </c:pt>
                <c:pt idx="134">
                  <c:v>-2.2805442103763649E-2</c:v>
                </c:pt>
                <c:pt idx="135">
                  <c:v>-2.2781213678080274E-2</c:v>
                </c:pt>
                <c:pt idx="136">
                  <c:v>-2.2793473648186246E-2</c:v>
                </c:pt>
                <c:pt idx="137">
                  <c:v>-2.2808107246756672E-2</c:v>
                </c:pt>
                <c:pt idx="138">
                  <c:v>-2.2814474941786893E-2</c:v>
                </c:pt>
                <c:pt idx="139">
                  <c:v>-2.2843567931845356E-2</c:v>
                </c:pt>
                <c:pt idx="140">
                  <c:v>-2.2779378381696764E-2</c:v>
                </c:pt>
                <c:pt idx="141">
                  <c:v>-2.2785006091763406E-2</c:v>
                </c:pt>
                <c:pt idx="142">
                  <c:v>-2.2803261404394336E-2</c:v>
                </c:pt>
                <c:pt idx="143">
                  <c:v>-2.2801267357297476E-2</c:v>
                </c:pt>
                <c:pt idx="144">
                  <c:v>-2.2847206807243184E-2</c:v>
                </c:pt>
                <c:pt idx="145">
                  <c:v>-2.2892310716255828E-2</c:v>
                </c:pt>
                <c:pt idx="146">
                  <c:v>-2.291614963661372E-2</c:v>
                </c:pt>
                <c:pt idx="147">
                  <c:v>-2.2898239768871922E-2</c:v>
                </c:pt>
                <c:pt idx="148">
                  <c:v>-2.290373370128165E-2</c:v>
                </c:pt>
                <c:pt idx="149">
                  <c:v>-2.3005754362913321E-2</c:v>
                </c:pt>
                <c:pt idx="150">
                  <c:v>-2.3334014512260366E-2</c:v>
                </c:pt>
                <c:pt idx="151">
                  <c:v>-2.5279807105869922E-2</c:v>
                </c:pt>
                <c:pt idx="152">
                  <c:v>-2.5256464361537188E-2</c:v>
                </c:pt>
                <c:pt idx="153">
                  <c:v>-2.5290503602099602E-2</c:v>
                </c:pt>
                <c:pt idx="154">
                  <c:v>-2.5303458573537049E-2</c:v>
                </c:pt>
                <c:pt idx="155">
                  <c:v>-2.5336728231751711E-2</c:v>
                </c:pt>
                <c:pt idx="156">
                  <c:v>-2.5351868414210263E-2</c:v>
                </c:pt>
                <c:pt idx="157">
                  <c:v>-2.5346860894672068E-2</c:v>
                </c:pt>
                <c:pt idx="158">
                  <c:v>-2.5349915617263161E-2</c:v>
                </c:pt>
                <c:pt idx="159">
                  <c:v>-2.5371707731308445E-2</c:v>
                </c:pt>
                <c:pt idx="160">
                  <c:v>-2.5370348172840469E-2</c:v>
                </c:pt>
                <c:pt idx="161">
                  <c:v>-2.5331665549922829E-2</c:v>
                </c:pt>
                <c:pt idx="162">
                  <c:v>-2.5199194354040551E-2</c:v>
                </c:pt>
                <c:pt idx="163">
                  <c:v>-2.5398616908164036E-2</c:v>
                </c:pt>
                <c:pt idx="164">
                  <c:v>-2.5374898278131591E-2</c:v>
                </c:pt>
                <c:pt idx="165">
                  <c:v>-2.5455441315399469E-2</c:v>
                </c:pt>
                <c:pt idx="166">
                  <c:v>-2.557305259837404E-2</c:v>
                </c:pt>
                <c:pt idx="167">
                  <c:v>-2.557809834190327E-2</c:v>
                </c:pt>
                <c:pt idx="168">
                  <c:v>-2.5562033691897697E-2</c:v>
                </c:pt>
                <c:pt idx="169">
                  <c:v>-2.5562237204246822E-2</c:v>
                </c:pt>
                <c:pt idx="170">
                  <c:v>-2.558343700767016E-2</c:v>
                </c:pt>
                <c:pt idx="171">
                  <c:v>-2.5386045909053745E-2</c:v>
                </c:pt>
                <c:pt idx="172">
                  <c:v>-2.541171829694349E-2</c:v>
                </c:pt>
                <c:pt idx="173">
                  <c:v>-2.5427179116535543E-2</c:v>
                </c:pt>
                <c:pt idx="174">
                  <c:v>-2.5379745414981919E-2</c:v>
                </c:pt>
                <c:pt idx="175">
                  <c:v>-2.5359647563943044E-2</c:v>
                </c:pt>
                <c:pt idx="176">
                  <c:v>-2.5379009815336764E-2</c:v>
                </c:pt>
                <c:pt idx="177">
                  <c:v>-2.5633181804303289E-2</c:v>
                </c:pt>
                <c:pt idx="178">
                  <c:v>-2.5596200423055254E-2</c:v>
                </c:pt>
                <c:pt idx="179">
                  <c:v>-2.5638636355448743E-2</c:v>
                </c:pt>
                <c:pt idx="180">
                  <c:v>-2.5539242467864577E-2</c:v>
                </c:pt>
                <c:pt idx="181">
                  <c:v>-2.5549321154456073E-2</c:v>
                </c:pt>
                <c:pt idx="182">
                  <c:v>-2.5693346311565828E-2</c:v>
                </c:pt>
                <c:pt idx="183">
                  <c:v>-2.5537412632231322E-2</c:v>
                </c:pt>
                <c:pt idx="184">
                  <c:v>-2.5550091840957932E-2</c:v>
                </c:pt>
                <c:pt idx="185">
                  <c:v>-2.5576851706374346E-2</c:v>
                </c:pt>
                <c:pt idx="186">
                  <c:v>-2.5663401732419523E-2</c:v>
                </c:pt>
                <c:pt idx="187">
                  <c:v>-2.5520444918770455E-2</c:v>
                </c:pt>
                <c:pt idx="188">
                  <c:v>-2.553455837230181E-2</c:v>
                </c:pt>
                <c:pt idx="189">
                  <c:v>-2.5561035272604456E-2</c:v>
                </c:pt>
                <c:pt idx="190">
                  <c:v>-2.5540888713809103E-2</c:v>
                </c:pt>
                <c:pt idx="191">
                  <c:v>-2.5556659000521252E-2</c:v>
                </c:pt>
                <c:pt idx="192">
                  <c:v>-2.5575250161246968E-2</c:v>
                </c:pt>
                <c:pt idx="193">
                  <c:v>-2.5603257682805608E-2</c:v>
                </c:pt>
                <c:pt idx="194">
                  <c:v>-2.5592376157114103E-2</c:v>
                </c:pt>
                <c:pt idx="195">
                  <c:v>-2.5469572110742824E-2</c:v>
                </c:pt>
                <c:pt idx="196">
                  <c:v>-2.5674196916325342E-2</c:v>
                </c:pt>
                <c:pt idx="197">
                  <c:v>-2.5812779422351256E-2</c:v>
                </c:pt>
                <c:pt idx="198">
                  <c:v>-2.5809154656370011E-2</c:v>
                </c:pt>
                <c:pt idx="199">
                  <c:v>-2.5549887727947137E-2</c:v>
                </c:pt>
                <c:pt idx="200">
                  <c:v>-2.5560728871206844E-2</c:v>
                </c:pt>
                <c:pt idx="201">
                  <c:v>-2.5545798156930838E-2</c:v>
                </c:pt>
                <c:pt idx="202">
                  <c:v>-2.5536409855208803E-2</c:v>
                </c:pt>
                <c:pt idx="203">
                  <c:v>-2.5644757320138909E-2</c:v>
                </c:pt>
                <c:pt idx="204">
                  <c:v>-2.5647556304122361E-2</c:v>
                </c:pt>
                <c:pt idx="205">
                  <c:v>-2.5721887963264384E-2</c:v>
                </c:pt>
                <c:pt idx="206">
                  <c:v>-2.5717050054672719E-2</c:v>
                </c:pt>
                <c:pt idx="207">
                  <c:v>-2.5848646363557989E-2</c:v>
                </c:pt>
                <c:pt idx="208">
                  <c:v>-2.588032924919776E-2</c:v>
                </c:pt>
                <c:pt idx="209">
                  <c:v>-2.5887411470948449E-2</c:v>
                </c:pt>
                <c:pt idx="210">
                  <c:v>-2.5873442231347899E-2</c:v>
                </c:pt>
                <c:pt idx="211">
                  <c:v>-2.6082536153696469E-2</c:v>
                </c:pt>
                <c:pt idx="212">
                  <c:v>-2.6024552167741619E-2</c:v>
                </c:pt>
                <c:pt idx="213">
                  <c:v>-2.5980465658817713E-2</c:v>
                </c:pt>
                <c:pt idx="214">
                  <c:v>-2.5976131727009265E-2</c:v>
                </c:pt>
                <c:pt idx="215">
                  <c:v>-2.5872183758010786E-2</c:v>
                </c:pt>
                <c:pt idx="216">
                  <c:v>-2.5905550760108868E-2</c:v>
                </c:pt>
                <c:pt idx="217">
                  <c:v>-2.6125789963266026E-2</c:v>
                </c:pt>
                <c:pt idx="218">
                  <c:v>-2.6247056054544918E-2</c:v>
                </c:pt>
                <c:pt idx="219">
                  <c:v>-2.6244311191371824E-2</c:v>
                </c:pt>
                <c:pt idx="220">
                  <c:v>-2.6191205286940016E-2</c:v>
                </c:pt>
                <c:pt idx="221">
                  <c:v>-2.6321786661960743E-2</c:v>
                </c:pt>
                <c:pt idx="222">
                  <c:v>-2.6308763401054504E-2</c:v>
                </c:pt>
                <c:pt idx="223">
                  <c:v>-2.6339674391121726E-2</c:v>
                </c:pt>
                <c:pt idx="224">
                  <c:v>-2.6484932059855817E-2</c:v>
                </c:pt>
                <c:pt idx="225">
                  <c:v>-2.647856511441218E-2</c:v>
                </c:pt>
                <c:pt idx="226">
                  <c:v>-2.6847108655248402E-2</c:v>
                </c:pt>
                <c:pt idx="227">
                  <c:v>-2.6909297258807308E-2</c:v>
                </c:pt>
                <c:pt idx="228">
                  <c:v>-2.6904317694595715E-2</c:v>
                </c:pt>
                <c:pt idx="229">
                  <c:v>-2.6960868300501453E-2</c:v>
                </c:pt>
                <c:pt idx="230">
                  <c:v>-2.6919128386120546E-2</c:v>
                </c:pt>
                <c:pt idx="231">
                  <c:v>-2.6930216021618245E-2</c:v>
                </c:pt>
                <c:pt idx="232">
                  <c:v>-2.7151194599051201E-2</c:v>
                </c:pt>
                <c:pt idx="233">
                  <c:v>-2.7218745121979075E-2</c:v>
                </c:pt>
                <c:pt idx="234">
                  <c:v>-2.7166886309265083E-2</c:v>
                </c:pt>
                <c:pt idx="235">
                  <c:v>-2.718801043622605E-2</c:v>
                </c:pt>
                <c:pt idx="236">
                  <c:v>-2.7298188381781469E-2</c:v>
                </c:pt>
                <c:pt idx="237">
                  <c:v>-2.7297655921059399E-2</c:v>
                </c:pt>
                <c:pt idx="238">
                  <c:v>-2.8151611323215166E-2</c:v>
                </c:pt>
                <c:pt idx="239">
                  <c:v>-2.8157962841351712E-2</c:v>
                </c:pt>
                <c:pt idx="240">
                  <c:v>-2.8317569439476525E-2</c:v>
                </c:pt>
                <c:pt idx="241">
                  <c:v>-2.8977559441893428E-2</c:v>
                </c:pt>
                <c:pt idx="242">
                  <c:v>-2.898274911152119E-2</c:v>
                </c:pt>
                <c:pt idx="243">
                  <c:v>-2.919856828565966E-2</c:v>
                </c:pt>
                <c:pt idx="244">
                  <c:v>-2.911209941037101E-2</c:v>
                </c:pt>
                <c:pt idx="245">
                  <c:v>-2.9061508880035395E-2</c:v>
                </c:pt>
                <c:pt idx="246">
                  <c:v>-2.9275185531506185E-2</c:v>
                </c:pt>
                <c:pt idx="247">
                  <c:v>-2.924930384599423E-2</c:v>
                </c:pt>
                <c:pt idx="248">
                  <c:v>-2.92342044861503E-2</c:v>
                </c:pt>
                <c:pt idx="249">
                  <c:v>-2.9181115589314192E-2</c:v>
                </c:pt>
                <c:pt idx="250">
                  <c:v>-2.9226519419191601E-2</c:v>
                </c:pt>
                <c:pt idx="251">
                  <c:v>-2.9520792451571125E-2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56-47FA-8FAF-C0066A23B4C8}"/>
            </c:ext>
          </c:extLst>
        </c:ser>
        <c:ser>
          <c:idx val="2"/>
          <c:order val="2"/>
          <c:tx>
            <c:strRef>
              <c:f>'Currency + Graphs'!$H$3</c:f>
              <c:strCache>
                <c:ptCount val="1"/>
                <c:pt idx="0">
                  <c:v>ES 1day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'Currency + Graphs'!$H$4:$H$255</c:f>
              <c:numCache>
                <c:formatCode>0.000%</c:formatCode>
                <c:ptCount val="252"/>
                <c:pt idx="0">
                  <c:v>-2.0776066221649823E-2</c:v>
                </c:pt>
                <c:pt idx="1">
                  <c:v>-2.0805809268167875E-2</c:v>
                </c:pt>
                <c:pt idx="2">
                  <c:v>-2.0905236612502633E-2</c:v>
                </c:pt>
                <c:pt idx="3">
                  <c:v>-2.0928586489257387E-2</c:v>
                </c:pt>
                <c:pt idx="4">
                  <c:v>-2.0873757650330012E-2</c:v>
                </c:pt>
                <c:pt idx="5">
                  <c:v>-2.0861680651521133E-2</c:v>
                </c:pt>
                <c:pt idx="6">
                  <c:v>-2.0886146823440262E-2</c:v>
                </c:pt>
                <c:pt idx="7">
                  <c:v>-2.089244607925653E-2</c:v>
                </c:pt>
                <c:pt idx="8">
                  <c:v>-2.094968215168224E-2</c:v>
                </c:pt>
                <c:pt idx="9">
                  <c:v>-2.1068034994802236E-2</c:v>
                </c:pt>
                <c:pt idx="10">
                  <c:v>-2.1157263381771364E-2</c:v>
                </c:pt>
                <c:pt idx="11">
                  <c:v>-2.1159726180059627E-2</c:v>
                </c:pt>
                <c:pt idx="12">
                  <c:v>-2.1151515073955771E-2</c:v>
                </c:pt>
                <c:pt idx="13">
                  <c:v>-2.1098772674114627E-2</c:v>
                </c:pt>
                <c:pt idx="14">
                  <c:v>-2.1096263341856367E-2</c:v>
                </c:pt>
                <c:pt idx="15">
                  <c:v>-2.1056044244834111E-2</c:v>
                </c:pt>
                <c:pt idx="16">
                  <c:v>-2.1106454150385198E-2</c:v>
                </c:pt>
                <c:pt idx="17">
                  <c:v>-2.1208419508793173E-2</c:v>
                </c:pt>
                <c:pt idx="18">
                  <c:v>-2.1221053218458661E-2</c:v>
                </c:pt>
                <c:pt idx="19">
                  <c:v>-2.1249908024109278E-2</c:v>
                </c:pt>
                <c:pt idx="20">
                  <c:v>-2.1458221443278386E-2</c:v>
                </c:pt>
                <c:pt idx="21">
                  <c:v>-2.145264964978779E-2</c:v>
                </c:pt>
                <c:pt idx="22">
                  <c:v>-2.1488585334648012E-2</c:v>
                </c:pt>
                <c:pt idx="23">
                  <c:v>-2.1604271235414724E-2</c:v>
                </c:pt>
                <c:pt idx="24">
                  <c:v>-2.1483161555800129E-2</c:v>
                </c:pt>
                <c:pt idx="25">
                  <c:v>-2.1558711116660911E-2</c:v>
                </c:pt>
                <c:pt idx="26">
                  <c:v>-2.1571598904103727E-2</c:v>
                </c:pt>
                <c:pt idx="27">
                  <c:v>-2.1679139928136002E-2</c:v>
                </c:pt>
                <c:pt idx="28">
                  <c:v>-2.1795525857270848E-2</c:v>
                </c:pt>
                <c:pt idx="29">
                  <c:v>-2.1842132934258702E-2</c:v>
                </c:pt>
                <c:pt idx="30">
                  <c:v>-2.203676956293054E-2</c:v>
                </c:pt>
                <c:pt idx="31">
                  <c:v>-2.2141355888496004E-2</c:v>
                </c:pt>
                <c:pt idx="32">
                  <c:v>-2.2177148401974621E-2</c:v>
                </c:pt>
                <c:pt idx="33">
                  <c:v>-2.2402201932808112E-2</c:v>
                </c:pt>
                <c:pt idx="34">
                  <c:v>-2.2525560779048492E-2</c:v>
                </c:pt>
                <c:pt idx="35">
                  <c:v>-2.2477327498350356E-2</c:v>
                </c:pt>
                <c:pt idx="36">
                  <c:v>-2.2658685788933444E-2</c:v>
                </c:pt>
                <c:pt idx="37">
                  <c:v>-2.2685396882501374E-2</c:v>
                </c:pt>
                <c:pt idx="38">
                  <c:v>-2.2670074901163632E-2</c:v>
                </c:pt>
                <c:pt idx="39">
                  <c:v>-2.2691017136557131E-2</c:v>
                </c:pt>
                <c:pt idx="40">
                  <c:v>-2.2692307512572105E-2</c:v>
                </c:pt>
                <c:pt idx="41">
                  <c:v>-2.2871132405246856E-2</c:v>
                </c:pt>
                <c:pt idx="42">
                  <c:v>-2.2887958688054318E-2</c:v>
                </c:pt>
                <c:pt idx="43">
                  <c:v>-2.2951318034778616E-2</c:v>
                </c:pt>
                <c:pt idx="44">
                  <c:v>-2.2994918757746636E-2</c:v>
                </c:pt>
                <c:pt idx="45">
                  <c:v>-2.3028619175233876E-2</c:v>
                </c:pt>
                <c:pt idx="46">
                  <c:v>-2.3089142005216914E-2</c:v>
                </c:pt>
                <c:pt idx="47">
                  <c:v>-2.3056651385228121E-2</c:v>
                </c:pt>
                <c:pt idx="48">
                  <c:v>-2.3128490107396704E-2</c:v>
                </c:pt>
                <c:pt idx="49">
                  <c:v>-2.3043239908927163E-2</c:v>
                </c:pt>
                <c:pt idx="50">
                  <c:v>-2.2985320843514213E-2</c:v>
                </c:pt>
                <c:pt idx="51">
                  <c:v>-2.3615925887841636E-2</c:v>
                </c:pt>
                <c:pt idx="52">
                  <c:v>-2.3443073383373755E-2</c:v>
                </c:pt>
                <c:pt idx="53">
                  <c:v>-2.3426739819860858E-2</c:v>
                </c:pt>
                <c:pt idx="54">
                  <c:v>-2.4238438766416105E-2</c:v>
                </c:pt>
                <c:pt idx="55">
                  <c:v>-2.4239178856244169E-2</c:v>
                </c:pt>
                <c:pt idx="56">
                  <c:v>-2.4186617221490517E-2</c:v>
                </c:pt>
                <c:pt idx="57">
                  <c:v>-2.4443807730762334E-2</c:v>
                </c:pt>
                <c:pt idx="58">
                  <c:v>-2.4522205137820309E-2</c:v>
                </c:pt>
                <c:pt idx="59">
                  <c:v>-2.449939356807183E-2</c:v>
                </c:pt>
                <c:pt idx="60">
                  <c:v>-2.4314152294322849E-2</c:v>
                </c:pt>
                <c:pt idx="61">
                  <c:v>-2.4288492237913184E-2</c:v>
                </c:pt>
                <c:pt idx="62">
                  <c:v>-2.4281199362550365E-2</c:v>
                </c:pt>
                <c:pt idx="63">
                  <c:v>-2.4282648640813257E-2</c:v>
                </c:pt>
                <c:pt idx="64">
                  <c:v>-2.4374559113675368E-2</c:v>
                </c:pt>
                <c:pt idx="65">
                  <c:v>-2.4430184142324157E-2</c:v>
                </c:pt>
                <c:pt idx="66">
                  <c:v>-2.4445114182490128E-2</c:v>
                </c:pt>
                <c:pt idx="67">
                  <c:v>-2.4447087071352357E-2</c:v>
                </c:pt>
                <c:pt idx="68">
                  <c:v>-2.4460488476545764E-2</c:v>
                </c:pt>
                <c:pt idx="69">
                  <c:v>-2.4467237918442106E-2</c:v>
                </c:pt>
                <c:pt idx="70">
                  <c:v>-2.4444841956610324E-2</c:v>
                </c:pt>
                <c:pt idx="71">
                  <c:v>-2.445195079354856E-2</c:v>
                </c:pt>
                <c:pt idx="72">
                  <c:v>-2.4423820175254737E-2</c:v>
                </c:pt>
                <c:pt idx="73">
                  <c:v>-2.4479280957098622E-2</c:v>
                </c:pt>
                <c:pt idx="74">
                  <c:v>-2.4408021761972563E-2</c:v>
                </c:pt>
                <c:pt idx="75">
                  <c:v>-2.4474716283719316E-2</c:v>
                </c:pt>
                <c:pt idx="76">
                  <c:v>-2.4523321006288668E-2</c:v>
                </c:pt>
                <c:pt idx="77">
                  <c:v>-2.4636815095920347E-2</c:v>
                </c:pt>
                <c:pt idx="78">
                  <c:v>-2.4768852170793963E-2</c:v>
                </c:pt>
                <c:pt idx="79">
                  <c:v>-2.4944821652874656E-2</c:v>
                </c:pt>
                <c:pt idx="80">
                  <c:v>-2.4905496077022578E-2</c:v>
                </c:pt>
                <c:pt idx="81">
                  <c:v>-2.4890117858207932E-2</c:v>
                </c:pt>
                <c:pt idx="82">
                  <c:v>-2.516041285354588E-2</c:v>
                </c:pt>
                <c:pt idx="83">
                  <c:v>-2.5144397256741887E-2</c:v>
                </c:pt>
                <c:pt idx="84">
                  <c:v>-2.5099823518519807E-2</c:v>
                </c:pt>
                <c:pt idx="85">
                  <c:v>-2.5186991326366717E-2</c:v>
                </c:pt>
                <c:pt idx="86">
                  <c:v>-2.5185599339419815E-2</c:v>
                </c:pt>
                <c:pt idx="87">
                  <c:v>-2.520262747239739E-2</c:v>
                </c:pt>
                <c:pt idx="88">
                  <c:v>-2.5207493485325763E-2</c:v>
                </c:pt>
                <c:pt idx="89">
                  <c:v>-2.5029668937041966E-2</c:v>
                </c:pt>
                <c:pt idx="90">
                  <c:v>-2.5116581634396843E-2</c:v>
                </c:pt>
                <c:pt idx="91">
                  <c:v>-2.5124867134229834E-2</c:v>
                </c:pt>
                <c:pt idx="92">
                  <c:v>-2.517885116655684E-2</c:v>
                </c:pt>
                <c:pt idx="93">
                  <c:v>-2.5298091976551085E-2</c:v>
                </c:pt>
                <c:pt idx="94">
                  <c:v>-2.5245003470260416E-2</c:v>
                </c:pt>
                <c:pt idx="95">
                  <c:v>-2.5246908930714941E-2</c:v>
                </c:pt>
                <c:pt idx="96">
                  <c:v>-2.5242190052862705E-2</c:v>
                </c:pt>
                <c:pt idx="97">
                  <c:v>-2.5132105996560284E-2</c:v>
                </c:pt>
                <c:pt idx="98">
                  <c:v>-2.5115374943709468E-2</c:v>
                </c:pt>
                <c:pt idx="99">
                  <c:v>-2.5061383314652148E-2</c:v>
                </c:pt>
                <c:pt idx="100">
                  <c:v>-2.5157424052093241E-2</c:v>
                </c:pt>
                <c:pt idx="101">
                  <c:v>-2.5149783584372535E-2</c:v>
                </c:pt>
                <c:pt idx="102">
                  <c:v>-2.5240235970378781E-2</c:v>
                </c:pt>
                <c:pt idx="103">
                  <c:v>-2.5316396801260715E-2</c:v>
                </c:pt>
                <c:pt idx="104">
                  <c:v>-2.5249042829688002E-2</c:v>
                </c:pt>
                <c:pt idx="105">
                  <c:v>-2.5229600920296587E-2</c:v>
                </c:pt>
                <c:pt idx="106">
                  <c:v>-2.5238013587819595E-2</c:v>
                </c:pt>
                <c:pt idx="107">
                  <c:v>-2.5268277807231926E-2</c:v>
                </c:pt>
                <c:pt idx="108">
                  <c:v>-2.5361141326597995E-2</c:v>
                </c:pt>
                <c:pt idx="109">
                  <c:v>-2.5405636955249875E-2</c:v>
                </c:pt>
                <c:pt idx="110">
                  <c:v>-2.5391603717796089E-2</c:v>
                </c:pt>
                <c:pt idx="111">
                  <c:v>-2.5474183803426909E-2</c:v>
                </c:pt>
                <c:pt idx="112">
                  <c:v>-2.5490287605586762E-2</c:v>
                </c:pt>
                <c:pt idx="113">
                  <c:v>-2.5463566300108525E-2</c:v>
                </c:pt>
                <c:pt idx="114">
                  <c:v>-2.543351742467129E-2</c:v>
                </c:pt>
                <c:pt idx="115">
                  <c:v>-2.5431138397412737E-2</c:v>
                </c:pt>
                <c:pt idx="116">
                  <c:v>-2.5491975950172316E-2</c:v>
                </c:pt>
                <c:pt idx="117">
                  <c:v>-2.5475452727200615E-2</c:v>
                </c:pt>
                <c:pt idx="118">
                  <c:v>-2.5625381965745757E-2</c:v>
                </c:pt>
                <c:pt idx="119">
                  <c:v>-2.5610860494328994E-2</c:v>
                </c:pt>
                <c:pt idx="120">
                  <c:v>-2.5615000381828887E-2</c:v>
                </c:pt>
                <c:pt idx="121">
                  <c:v>-2.5754761342583921E-2</c:v>
                </c:pt>
                <c:pt idx="122">
                  <c:v>-2.5840828907279078E-2</c:v>
                </c:pt>
                <c:pt idx="123">
                  <c:v>-2.6088302693970868E-2</c:v>
                </c:pt>
                <c:pt idx="124">
                  <c:v>-2.6034610738786743E-2</c:v>
                </c:pt>
                <c:pt idx="125">
                  <c:v>-2.6046719941973259E-2</c:v>
                </c:pt>
                <c:pt idx="126">
                  <c:v>-2.6068878408842509E-2</c:v>
                </c:pt>
                <c:pt idx="127">
                  <c:v>-2.6087035498350748E-2</c:v>
                </c:pt>
                <c:pt idx="128">
                  <c:v>-2.6090129926038864E-2</c:v>
                </c:pt>
                <c:pt idx="129">
                  <c:v>-2.6077298709557026E-2</c:v>
                </c:pt>
                <c:pt idx="130">
                  <c:v>-2.607972839601148E-2</c:v>
                </c:pt>
                <c:pt idx="131">
                  <c:v>-2.6108581725176466E-2</c:v>
                </c:pt>
                <c:pt idx="132">
                  <c:v>-2.6057315873511833E-2</c:v>
                </c:pt>
                <c:pt idx="133">
                  <c:v>-2.6063865452685041E-2</c:v>
                </c:pt>
                <c:pt idx="134">
                  <c:v>-2.6080668759034517E-2</c:v>
                </c:pt>
                <c:pt idx="135">
                  <c:v>-2.6055154358899355E-2</c:v>
                </c:pt>
                <c:pt idx="136">
                  <c:v>-2.6068345351730384E-2</c:v>
                </c:pt>
                <c:pt idx="137">
                  <c:v>-2.6082864476876706E-2</c:v>
                </c:pt>
                <c:pt idx="138">
                  <c:v>-2.6089342489516703E-2</c:v>
                </c:pt>
                <c:pt idx="139">
                  <c:v>-2.611949671352902E-2</c:v>
                </c:pt>
                <c:pt idx="140">
                  <c:v>-2.6059377770000645E-2</c:v>
                </c:pt>
                <c:pt idx="141">
                  <c:v>-2.6066855285204756E-2</c:v>
                </c:pt>
                <c:pt idx="142">
                  <c:v>-2.6086383669698017E-2</c:v>
                </c:pt>
                <c:pt idx="143">
                  <c:v>-2.6084291253408026E-2</c:v>
                </c:pt>
                <c:pt idx="144">
                  <c:v>-2.6130274861897323E-2</c:v>
                </c:pt>
                <c:pt idx="145">
                  <c:v>-2.6169414412742214E-2</c:v>
                </c:pt>
                <c:pt idx="146">
                  <c:v>-2.6194722969978566E-2</c:v>
                </c:pt>
                <c:pt idx="147">
                  <c:v>-2.6175346182913974E-2</c:v>
                </c:pt>
                <c:pt idx="148">
                  <c:v>-2.6174933554209842E-2</c:v>
                </c:pt>
                <c:pt idx="149">
                  <c:v>-2.6282295870944057E-2</c:v>
                </c:pt>
                <c:pt idx="150">
                  <c:v>-2.6632786315355077E-2</c:v>
                </c:pt>
                <c:pt idx="151">
                  <c:v>-2.8831587166795049E-2</c:v>
                </c:pt>
                <c:pt idx="152">
                  <c:v>-2.880670900163812E-2</c:v>
                </c:pt>
                <c:pt idx="153">
                  <c:v>-2.8857077206679321E-2</c:v>
                </c:pt>
                <c:pt idx="154">
                  <c:v>-2.8858806114054242E-2</c:v>
                </c:pt>
                <c:pt idx="155">
                  <c:v>-2.8899221574809772E-2</c:v>
                </c:pt>
                <c:pt idx="156">
                  <c:v>-2.8908729796575976E-2</c:v>
                </c:pt>
                <c:pt idx="157">
                  <c:v>-2.890479911768213E-2</c:v>
                </c:pt>
                <c:pt idx="158">
                  <c:v>-2.8902309646698595E-2</c:v>
                </c:pt>
                <c:pt idx="159">
                  <c:v>-2.8921330414395478E-2</c:v>
                </c:pt>
                <c:pt idx="160">
                  <c:v>-2.8919468794372332E-2</c:v>
                </c:pt>
                <c:pt idx="161">
                  <c:v>-2.887917712473477E-2</c:v>
                </c:pt>
                <c:pt idx="162">
                  <c:v>-2.8740073699418077E-2</c:v>
                </c:pt>
                <c:pt idx="163">
                  <c:v>-2.8959587562495712E-2</c:v>
                </c:pt>
                <c:pt idx="164">
                  <c:v>-2.8923447151967412E-2</c:v>
                </c:pt>
                <c:pt idx="165">
                  <c:v>-2.9009932135269468E-2</c:v>
                </c:pt>
                <c:pt idx="166">
                  <c:v>-2.9136625713140907E-2</c:v>
                </c:pt>
                <c:pt idx="167">
                  <c:v>-2.9139761270170816E-2</c:v>
                </c:pt>
                <c:pt idx="168">
                  <c:v>-2.9123103250349863E-2</c:v>
                </c:pt>
                <c:pt idx="169">
                  <c:v>-2.9123833161873076E-2</c:v>
                </c:pt>
                <c:pt idx="170">
                  <c:v>-2.9142850133637009E-2</c:v>
                </c:pt>
                <c:pt idx="171">
                  <c:v>-2.892999916185654E-2</c:v>
                </c:pt>
                <c:pt idx="172">
                  <c:v>-2.8953664057206029E-2</c:v>
                </c:pt>
                <c:pt idx="173">
                  <c:v>-2.8968217280100253E-2</c:v>
                </c:pt>
                <c:pt idx="174">
                  <c:v>-2.8917815264532552E-2</c:v>
                </c:pt>
                <c:pt idx="175">
                  <c:v>-2.8895999495613924E-2</c:v>
                </c:pt>
                <c:pt idx="176">
                  <c:v>-2.8926853977725504E-2</c:v>
                </c:pt>
                <c:pt idx="177">
                  <c:v>-2.9231051612655067E-2</c:v>
                </c:pt>
                <c:pt idx="178">
                  <c:v>-2.9182585115773978E-2</c:v>
                </c:pt>
                <c:pt idx="179">
                  <c:v>-2.9223872718709496E-2</c:v>
                </c:pt>
                <c:pt idx="180">
                  <c:v>-2.9120513025930501E-2</c:v>
                </c:pt>
                <c:pt idx="181">
                  <c:v>-2.9130648211337422E-2</c:v>
                </c:pt>
                <c:pt idx="182">
                  <c:v>-2.929053408756091E-2</c:v>
                </c:pt>
                <c:pt idx="183">
                  <c:v>-2.9119393651508205E-2</c:v>
                </c:pt>
                <c:pt idx="184">
                  <c:v>-2.9138515872197315E-2</c:v>
                </c:pt>
                <c:pt idx="185">
                  <c:v>-2.9164815370564152E-2</c:v>
                </c:pt>
                <c:pt idx="186">
                  <c:v>-2.925886222896985E-2</c:v>
                </c:pt>
                <c:pt idx="187">
                  <c:v>-2.9082489017562687E-2</c:v>
                </c:pt>
                <c:pt idx="188">
                  <c:v>-2.9104243963026272E-2</c:v>
                </c:pt>
                <c:pt idx="189">
                  <c:v>-2.9138318966334436E-2</c:v>
                </c:pt>
                <c:pt idx="190">
                  <c:v>-2.911739125460475E-2</c:v>
                </c:pt>
                <c:pt idx="191">
                  <c:v>-2.9132522758470204E-2</c:v>
                </c:pt>
                <c:pt idx="192">
                  <c:v>-2.9150476272659959E-2</c:v>
                </c:pt>
                <c:pt idx="193">
                  <c:v>-2.9164780457764088E-2</c:v>
                </c:pt>
                <c:pt idx="194">
                  <c:v>-2.9151120254338723E-2</c:v>
                </c:pt>
                <c:pt idx="195">
                  <c:v>-2.9017819325798947E-2</c:v>
                </c:pt>
                <c:pt idx="196">
                  <c:v>-2.9263987532288517E-2</c:v>
                </c:pt>
                <c:pt idx="197">
                  <c:v>-2.941581847037247E-2</c:v>
                </c:pt>
                <c:pt idx="198">
                  <c:v>-2.9413275791061538E-2</c:v>
                </c:pt>
                <c:pt idx="199">
                  <c:v>-2.9101028408544352E-2</c:v>
                </c:pt>
                <c:pt idx="200">
                  <c:v>-2.9120544131549429E-2</c:v>
                </c:pt>
                <c:pt idx="201">
                  <c:v>-2.9104300443092857E-2</c:v>
                </c:pt>
                <c:pt idx="202">
                  <c:v>-2.909629044953798E-2</c:v>
                </c:pt>
                <c:pt idx="203">
                  <c:v>-2.9213121001281754E-2</c:v>
                </c:pt>
                <c:pt idx="204">
                  <c:v>-2.9214911072410189E-2</c:v>
                </c:pt>
                <c:pt idx="205">
                  <c:v>-2.9289720318866778E-2</c:v>
                </c:pt>
                <c:pt idx="206">
                  <c:v>-2.9285425530458934E-2</c:v>
                </c:pt>
                <c:pt idx="207">
                  <c:v>-2.9422983319171096E-2</c:v>
                </c:pt>
                <c:pt idx="208">
                  <c:v>-2.9456917582967996E-2</c:v>
                </c:pt>
                <c:pt idx="209">
                  <c:v>-2.947921453085035E-2</c:v>
                </c:pt>
                <c:pt idx="210">
                  <c:v>-2.945803501280294E-2</c:v>
                </c:pt>
                <c:pt idx="211">
                  <c:v>-2.9689206597902845E-2</c:v>
                </c:pt>
                <c:pt idx="212">
                  <c:v>-2.9627451512249756E-2</c:v>
                </c:pt>
                <c:pt idx="213">
                  <c:v>-2.9582633676824111E-2</c:v>
                </c:pt>
                <c:pt idx="214">
                  <c:v>-2.9576476572593595E-2</c:v>
                </c:pt>
                <c:pt idx="215">
                  <c:v>-2.9468209305262102E-2</c:v>
                </c:pt>
                <c:pt idx="216">
                  <c:v>-2.9515809788620433E-2</c:v>
                </c:pt>
                <c:pt idx="217">
                  <c:v>-2.9756652981879614E-2</c:v>
                </c:pt>
                <c:pt idx="218">
                  <c:v>-2.987626311291685E-2</c:v>
                </c:pt>
                <c:pt idx="219">
                  <c:v>-2.9875668157448073E-2</c:v>
                </c:pt>
                <c:pt idx="220">
                  <c:v>-2.9819577218582718E-2</c:v>
                </c:pt>
                <c:pt idx="221">
                  <c:v>-2.9962772066346819E-2</c:v>
                </c:pt>
                <c:pt idx="222">
                  <c:v>-2.9950560757254104E-2</c:v>
                </c:pt>
                <c:pt idx="223">
                  <c:v>-2.9982046090704716E-2</c:v>
                </c:pt>
                <c:pt idx="224">
                  <c:v>-3.0138542011596554E-2</c:v>
                </c:pt>
                <c:pt idx="225">
                  <c:v>-3.0140292243035913E-2</c:v>
                </c:pt>
                <c:pt idx="226">
                  <c:v>-3.0544088605690033E-2</c:v>
                </c:pt>
                <c:pt idx="227">
                  <c:v>-3.0619426182698188E-2</c:v>
                </c:pt>
                <c:pt idx="228">
                  <c:v>-3.0614209677207054E-2</c:v>
                </c:pt>
                <c:pt idx="229">
                  <c:v>-3.0675536741985726E-2</c:v>
                </c:pt>
                <c:pt idx="230">
                  <c:v>-3.0632382608440999E-2</c:v>
                </c:pt>
                <c:pt idx="231">
                  <c:v>-3.0646793799131017E-2</c:v>
                </c:pt>
                <c:pt idx="232">
                  <c:v>-3.0891934891900945E-2</c:v>
                </c:pt>
                <c:pt idx="233">
                  <c:v>-3.0963793239537289E-2</c:v>
                </c:pt>
                <c:pt idx="234">
                  <c:v>-3.0912681487612753E-2</c:v>
                </c:pt>
                <c:pt idx="235">
                  <c:v>-3.0931470619192009E-2</c:v>
                </c:pt>
                <c:pt idx="236">
                  <c:v>-3.1047804622617189E-2</c:v>
                </c:pt>
                <c:pt idx="237">
                  <c:v>-3.1047117144362639E-2</c:v>
                </c:pt>
                <c:pt idx="238">
                  <c:v>-3.2006706646776302E-2</c:v>
                </c:pt>
                <c:pt idx="239">
                  <c:v>-3.2014777462899678E-2</c:v>
                </c:pt>
                <c:pt idx="240">
                  <c:v>-3.2205710879851995E-2</c:v>
                </c:pt>
                <c:pt idx="241">
                  <c:v>-3.2939654176049576E-2</c:v>
                </c:pt>
                <c:pt idx="242">
                  <c:v>-3.2945438162504448E-2</c:v>
                </c:pt>
                <c:pt idx="243">
                  <c:v>-3.3182263895354509E-2</c:v>
                </c:pt>
                <c:pt idx="244">
                  <c:v>-3.3092692730343196E-2</c:v>
                </c:pt>
                <c:pt idx="245">
                  <c:v>-3.3040006557102132E-2</c:v>
                </c:pt>
                <c:pt idx="246">
                  <c:v>-3.3301526826049616E-2</c:v>
                </c:pt>
                <c:pt idx="247">
                  <c:v>-3.3264157878154781E-2</c:v>
                </c:pt>
                <c:pt idx="248">
                  <c:v>-3.3251334133498248E-2</c:v>
                </c:pt>
                <c:pt idx="249">
                  <c:v>-3.3194632415842681E-2</c:v>
                </c:pt>
                <c:pt idx="250">
                  <c:v>-3.3245421351143369E-2</c:v>
                </c:pt>
                <c:pt idx="251">
                  <c:v>-3.359722901201094E-2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56-47FA-8FAF-C0066A23B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80098"/>
        <c:axId val="1136793026"/>
      </c:lineChart>
      <c:catAx>
        <c:axId val="18853800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B7B7B7">
                <a:alpha val="94000"/>
              </a:srgb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6793026"/>
        <c:crosses val="autoZero"/>
        <c:auto val="0"/>
        <c:lblAlgn val="ctr"/>
        <c:lblOffset val="100"/>
        <c:noMultiLvlLbl val="1"/>
      </c:catAx>
      <c:valAx>
        <c:axId val="11367930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3800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day vs 10 days</a:t>
            </a:r>
          </a:p>
          <a:p>
            <a:pPr>
              <a:defRPr/>
            </a:pPr>
            <a:r>
              <a:rPr lang="en-US" baseline="0"/>
              <a:t>VaR and 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'VaR_ES S(d) + Graphs'!$I$4</c:f>
              <c:strCache>
                <c:ptCount val="1"/>
                <c:pt idx="0">
                  <c:v>VAR 1day (rolling window)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S(d) + Graphs'!$I$5:$I$256</c:f>
              <c:numCache>
                <c:formatCode>0.000%</c:formatCode>
                <c:ptCount val="252"/>
                <c:pt idx="0">
                  <c:v>-2.5514239127530963E-2</c:v>
                </c:pt>
                <c:pt idx="1">
                  <c:v>-2.5551387348368065E-2</c:v>
                </c:pt>
                <c:pt idx="2">
                  <c:v>-2.5551672827536242E-2</c:v>
                </c:pt>
                <c:pt idx="3">
                  <c:v>-2.5472373521551978E-2</c:v>
                </c:pt>
                <c:pt idx="4">
                  <c:v>-2.5620026079510676E-2</c:v>
                </c:pt>
                <c:pt idx="5">
                  <c:v>-2.5504727954401295E-2</c:v>
                </c:pt>
                <c:pt idx="6">
                  <c:v>-2.5412379660957773E-2</c:v>
                </c:pt>
                <c:pt idx="7">
                  <c:v>-2.5250269571009756E-2</c:v>
                </c:pt>
                <c:pt idx="8">
                  <c:v>-2.5409339380617846E-2</c:v>
                </c:pt>
                <c:pt idx="9">
                  <c:v>-2.5452389256635365E-2</c:v>
                </c:pt>
                <c:pt idx="10">
                  <c:v>-2.5506068261378207E-2</c:v>
                </c:pt>
                <c:pt idx="11">
                  <c:v>-2.5583609586248713E-2</c:v>
                </c:pt>
                <c:pt idx="12">
                  <c:v>-2.5252674673610448E-2</c:v>
                </c:pt>
                <c:pt idx="13">
                  <c:v>-2.5253268235164498E-2</c:v>
                </c:pt>
                <c:pt idx="14">
                  <c:v>-2.5254953169075039E-2</c:v>
                </c:pt>
                <c:pt idx="15">
                  <c:v>-2.5219219122383063E-2</c:v>
                </c:pt>
                <c:pt idx="16">
                  <c:v>-2.5190762661930162E-2</c:v>
                </c:pt>
                <c:pt idx="17">
                  <c:v>-2.5114773280394385E-2</c:v>
                </c:pt>
                <c:pt idx="18">
                  <c:v>-2.5103855524642553E-2</c:v>
                </c:pt>
                <c:pt idx="19">
                  <c:v>-2.5101105487427389E-2</c:v>
                </c:pt>
                <c:pt idx="20">
                  <c:v>-2.500879264120202E-2</c:v>
                </c:pt>
                <c:pt idx="21">
                  <c:v>-2.5009996348901289E-2</c:v>
                </c:pt>
                <c:pt idx="22">
                  <c:v>-2.503714879758483E-2</c:v>
                </c:pt>
                <c:pt idx="23">
                  <c:v>-2.5037712359009059E-2</c:v>
                </c:pt>
                <c:pt idx="24">
                  <c:v>-2.493208613607404E-2</c:v>
                </c:pt>
                <c:pt idx="25">
                  <c:v>-2.5001516200216574E-2</c:v>
                </c:pt>
                <c:pt idx="26">
                  <c:v>-2.5001818474517448E-2</c:v>
                </c:pt>
                <c:pt idx="27">
                  <c:v>-2.5038847910200494E-2</c:v>
                </c:pt>
                <c:pt idx="28">
                  <c:v>-2.5015382244833437E-2</c:v>
                </c:pt>
                <c:pt idx="29">
                  <c:v>-2.5034379881643237E-2</c:v>
                </c:pt>
                <c:pt idx="30">
                  <c:v>-2.513954193497011E-2</c:v>
                </c:pt>
                <c:pt idx="31">
                  <c:v>-2.5167087796900179E-2</c:v>
                </c:pt>
                <c:pt idx="32">
                  <c:v>-2.5174912056787555E-2</c:v>
                </c:pt>
                <c:pt idx="33">
                  <c:v>-2.5290733431183442E-2</c:v>
                </c:pt>
                <c:pt idx="34">
                  <c:v>-2.5303792901371844E-2</c:v>
                </c:pt>
                <c:pt idx="35">
                  <c:v>-2.5322989774470193E-2</c:v>
                </c:pt>
                <c:pt idx="36">
                  <c:v>-2.5316773637617546E-2</c:v>
                </c:pt>
                <c:pt idx="37">
                  <c:v>-2.5308706222693343E-2</c:v>
                </c:pt>
                <c:pt idx="38">
                  <c:v>-2.5316292550943524E-2</c:v>
                </c:pt>
                <c:pt idx="39">
                  <c:v>-2.5347612246085144E-2</c:v>
                </c:pt>
                <c:pt idx="40">
                  <c:v>-2.5353658614092073E-2</c:v>
                </c:pt>
                <c:pt idx="41">
                  <c:v>-2.5496957420211585E-2</c:v>
                </c:pt>
                <c:pt idx="42">
                  <c:v>-2.5453386737671602E-2</c:v>
                </c:pt>
                <c:pt idx="43">
                  <c:v>-2.5504457395877592E-2</c:v>
                </c:pt>
                <c:pt idx="44">
                  <c:v>-2.5594641755295189E-2</c:v>
                </c:pt>
                <c:pt idx="45">
                  <c:v>-2.5593865511541528E-2</c:v>
                </c:pt>
                <c:pt idx="46">
                  <c:v>-2.5613339752885853E-2</c:v>
                </c:pt>
                <c:pt idx="47">
                  <c:v>-2.5720104708881291E-2</c:v>
                </c:pt>
                <c:pt idx="48">
                  <c:v>-2.5742519769504039E-2</c:v>
                </c:pt>
                <c:pt idx="49">
                  <c:v>-2.5628962654742456E-2</c:v>
                </c:pt>
                <c:pt idx="50">
                  <c:v>-2.5749874365163072E-2</c:v>
                </c:pt>
                <c:pt idx="51">
                  <c:v>-2.5752860014734012E-2</c:v>
                </c:pt>
                <c:pt idx="52">
                  <c:v>-2.5766219694599718E-2</c:v>
                </c:pt>
                <c:pt idx="53">
                  <c:v>-2.5775530635867214E-2</c:v>
                </c:pt>
                <c:pt idx="54">
                  <c:v>-2.577966959200375E-2</c:v>
                </c:pt>
                <c:pt idx="55">
                  <c:v>-2.5821994956218224E-2</c:v>
                </c:pt>
                <c:pt idx="56">
                  <c:v>-2.5836096337693036E-2</c:v>
                </c:pt>
                <c:pt idx="57">
                  <c:v>-2.5719499722185235E-2</c:v>
                </c:pt>
                <c:pt idx="58">
                  <c:v>-2.574166049263911E-2</c:v>
                </c:pt>
                <c:pt idx="59">
                  <c:v>-2.5520527897745695E-2</c:v>
                </c:pt>
                <c:pt idx="60">
                  <c:v>-2.5452143577540356E-2</c:v>
                </c:pt>
                <c:pt idx="61">
                  <c:v>-2.5469933892846328E-2</c:v>
                </c:pt>
                <c:pt idx="62">
                  <c:v>-2.5483778710735955E-2</c:v>
                </c:pt>
                <c:pt idx="63">
                  <c:v>-2.5476397643267375E-2</c:v>
                </c:pt>
                <c:pt idx="64">
                  <c:v>-2.4443572229957137E-2</c:v>
                </c:pt>
                <c:pt idx="65">
                  <c:v>-2.4488801589427473E-2</c:v>
                </c:pt>
                <c:pt idx="66">
                  <c:v>-2.4466670588448227E-2</c:v>
                </c:pt>
                <c:pt idx="67">
                  <c:v>-2.4485545742602935E-2</c:v>
                </c:pt>
                <c:pt idx="68">
                  <c:v>-2.454082836812246E-2</c:v>
                </c:pt>
                <c:pt idx="69">
                  <c:v>-2.4543988745991684E-2</c:v>
                </c:pt>
                <c:pt idx="70">
                  <c:v>-2.4460680860547007E-2</c:v>
                </c:pt>
                <c:pt idx="71">
                  <c:v>-2.5132704140726384E-2</c:v>
                </c:pt>
                <c:pt idx="72">
                  <c:v>-2.5125642497697068E-2</c:v>
                </c:pt>
                <c:pt idx="73">
                  <c:v>-2.5106277447764409E-2</c:v>
                </c:pt>
                <c:pt idx="74">
                  <c:v>-2.5106220388459808E-2</c:v>
                </c:pt>
                <c:pt idx="75">
                  <c:v>-2.5179871880860186E-2</c:v>
                </c:pt>
                <c:pt idx="76">
                  <c:v>-2.5320025899110619E-2</c:v>
                </c:pt>
                <c:pt idx="77">
                  <c:v>-2.5365304632688511E-2</c:v>
                </c:pt>
                <c:pt idx="78">
                  <c:v>-2.5390341830182298E-2</c:v>
                </c:pt>
                <c:pt idx="79">
                  <c:v>-2.5438728434914626E-2</c:v>
                </c:pt>
                <c:pt idx="80">
                  <c:v>-2.5417677874899611E-2</c:v>
                </c:pt>
                <c:pt idx="81">
                  <c:v>-2.5414260519448565E-2</c:v>
                </c:pt>
                <c:pt idx="82">
                  <c:v>-2.5506984861544912E-2</c:v>
                </c:pt>
                <c:pt idx="83">
                  <c:v>-2.5536207461320248E-2</c:v>
                </c:pt>
                <c:pt idx="84">
                  <c:v>-2.5629505389579001E-2</c:v>
                </c:pt>
                <c:pt idx="85">
                  <c:v>-2.5628807480907193E-2</c:v>
                </c:pt>
                <c:pt idx="86">
                  <c:v>-2.5721050300590076E-2</c:v>
                </c:pt>
                <c:pt idx="87">
                  <c:v>-2.5715438885462429E-2</c:v>
                </c:pt>
                <c:pt idx="88">
                  <c:v>-2.5619773550975476E-2</c:v>
                </c:pt>
                <c:pt idx="89">
                  <c:v>-2.5486791292896778E-2</c:v>
                </c:pt>
                <c:pt idx="90">
                  <c:v>-2.553277470130827E-2</c:v>
                </c:pt>
                <c:pt idx="91">
                  <c:v>-2.5531049586745888E-2</c:v>
                </c:pt>
                <c:pt idx="92">
                  <c:v>-2.5594470559518349E-2</c:v>
                </c:pt>
                <c:pt idx="93">
                  <c:v>-2.5607569908669661E-2</c:v>
                </c:pt>
                <c:pt idx="94">
                  <c:v>-2.5502208032067791E-2</c:v>
                </c:pt>
                <c:pt idx="95">
                  <c:v>-2.5524979226973703E-2</c:v>
                </c:pt>
                <c:pt idx="96">
                  <c:v>-2.5545761145459495E-2</c:v>
                </c:pt>
                <c:pt idx="97">
                  <c:v>-2.5611922839176682E-2</c:v>
                </c:pt>
                <c:pt idx="98">
                  <c:v>-2.5661975700709789E-2</c:v>
                </c:pt>
                <c:pt idx="99">
                  <c:v>-2.5698629476758376E-2</c:v>
                </c:pt>
                <c:pt idx="100">
                  <c:v>-2.5790245334701797E-2</c:v>
                </c:pt>
                <c:pt idx="101">
                  <c:v>-2.5831724497283371E-2</c:v>
                </c:pt>
                <c:pt idx="102">
                  <c:v>-2.5857949261810332E-2</c:v>
                </c:pt>
                <c:pt idx="103">
                  <c:v>-2.6040106667373001E-2</c:v>
                </c:pt>
                <c:pt idx="104">
                  <c:v>-2.6043178288817106E-2</c:v>
                </c:pt>
                <c:pt idx="105">
                  <c:v>-2.6024348453758703E-2</c:v>
                </c:pt>
                <c:pt idx="106">
                  <c:v>-2.5973288229514821E-2</c:v>
                </c:pt>
                <c:pt idx="107">
                  <c:v>-2.5970669375285461E-2</c:v>
                </c:pt>
                <c:pt idx="108">
                  <c:v>-2.5968792819386639E-2</c:v>
                </c:pt>
                <c:pt idx="109">
                  <c:v>-2.5990379070925766E-2</c:v>
                </c:pt>
                <c:pt idx="110">
                  <c:v>-2.5993271084905952E-2</c:v>
                </c:pt>
                <c:pt idx="111">
                  <c:v>-2.6091263925481702E-2</c:v>
                </c:pt>
                <c:pt idx="112">
                  <c:v>-2.6093503737315876E-2</c:v>
                </c:pt>
                <c:pt idx="113">
                  <c:v>-2.6104765977087781E-2</c:v>
                </c:pt>
                <c:pt idx="114">
                  <c:v>-2.593142263446192E-2</c:v>
                </c:pt>
                <c:pt idx="115">
                  <c:v>-2.5944190726103867E-2</c:v>
                </c:pt>
                <c:pt idx="116">
                  <c:v>-2.5991398840538308E-2</c:v>
                </c:pt>
                <c:pt idx="117">
                  <c:v>-2.5986649964377172E-2</c:v>
                </c:pt>
                <c:pt idx="118">
                  <c:v>-2.5980093621457364E-2</c:v>
                </c:pt>
                <c:pt idx="119">
                  <c:v>-2.5737062767624105E-2</c:v>
                </c:pt>
                <c:pt idx="120">
                  <c:v>-2.5735844756958053E-2</c:v>
                </c:pt>
                <c:pt idx="121">
                  <c:v>-2.5834821829203283E-2</c:v>
                </c:pt>
                <c:pt idx="122">
                  <c:v>-2.5814937044858544E-2</c:v>
                </c:pt>
                <c:pt idx="123">
                  <c:v>-2.591404088621348E-2</c:v>
                </c:pt>
                <c:pt idx="124">
                  <c:v>-2.5822159904327725E-2</c:v>
                </c:pt>
                <c:pt idx="125">
                  <c:v>-2.5764482561952604E-2</c:v>
                </c:pt>
                <c:pt idx="126">
                  <c:v>-2.5978462298613749E-2</c:v>
                </c:pt>
                <c:pt idx="127">
                  <c:v>-2.5979270431578057E-2</c:v>
                </c:pt>
                <c:pt idx="128">
                  <c:v>-2.6058781392384107E-2</c:v>
                </c:pt>
                <c:pt idx="129">
                  <c:v>-2.6094838262563275E-2</c:v>
                </c:pt>
                <c:pt idx="130">
                  <c:v>-2.6146949440012609E-2</c:v>
                </c:pt>
                <c:pt idx="131">
                  <c:v>-2.6221311980644712E-2</c:v>
                </c:pt>
                <c:pt idx="132">
                  <c:v>-2.6100581696555429E-2</c:v>
                </c:pt>
                <c:pt idx="133">
                  <c:v>-2.6045191087137723E-2</c:v>
                </c:pt>
                <c:pt idx="134">
                  <c:v>-2.640222279840726E-2</c:v>
                </c:pt>
                <c:pt idx="135">
                  <c:v>-2.6730685267155305E-2</c:v>
                </c:pt>
                <c:pt idx="136">
                  <c:v>-2.6396726079748772E-2</c:v>
                </c:pt>
                <c:pt idx="137">
                  <c:v>-2.6376734987246721E-2</c:v>
                </c:pt>
                <c:pt idx="138">
                  <c:v>-2.6357429942736352E-2</c:v>
                </c:pt>
                <c:pt idx="139">
                  <c:v>-2.6362384347867033E-2</c:v>
                </c:pt>
                <c:pt idx="140">
                  <c:v>-2.6482049940588091E-2</c:v>
                </c:pt>
                <c:pt idx="141">
                  <c:v>-2.6476127060099972E-2</c:v>
                </c:pt>
                <c:pt idx="142">
                  <c:v>-2.6494218604464763E-2</c:v>
                </c:pt>
                <c:pt idx="143">
                  <c:v>-2.6446651751044388E-2</c:v>
                </c:pt>
                <c:pt idx="144">
                  <c:v>-2.6479558062666633E-2</c:v>
                </c:pt>
                <c:pt idx="145">
                  <c:v>-2.6304294726389874E-2</c:v>
                </c:pt>
                <c:pt idx="146">
                  <c:v>-2.6297528460033959E-2</c:v>
                </c:pt>
                <c:pt idx="147">
                  <c:v>-2.6280688027817283E-2</c:v>
                </c:pt>
                <c:pt idx="148">
                  <c:v>-2.6361374573985012E-2</c:v>
                </c:pt>
                <c:pt idx="149">
                  <c:v>-2.6306857674127531E-2</c:v>
                </c:pt>
                <c:pt idx="150">
                  <c:v>-2.7144459052392881E-2</c:v>
                </c:pt>
                <c:pt idx="151">
                  <c:v>-3.0150384273526263E-2</c:v>
                </c:pt>
                <c:pt idx="152">
                  <c:v>-3.018456429814043E-2</c:v>
                </c:pt>
                <c:pt idx="153">
                  <c:v>-3.0213723507523872E-2</c:v>
                </c:pt>
                <c:pt idx="154">
                  <c:v>-3.0055518182165529E-2</c:v>
                </c:pt>
                <c:pt idx="155">
                  <c:v>-3.0131070283958769E-2</c:v>
                </c:pt>
                <c:pt idx="156">
                  <c:v>-3.0066723495740716E-2</c:v>
                </c:pt>
                <c:pt idx="157">
                  <c:v>-3.0107933248370394E-2</c:v>
                </c:pt>
                <c:pt idx="158">
                  <c:v>-3.0107907801302358E-2</c:v>
                </c:pt>
                <c:pt idx="159">
                  <c:v>-3.0106365207802292E-2</c:v>
                </c:pt>
                <c:pt idx="160">
                  <c:v>-3.0027647032515564E-2</c:v>
                </c:pt>
                <c:pt idx="161">
                  <c:v>-2.9875393839018861E-2</c:v>
                </c:pt>
                <c:pt idx="162">
                  <c:v>-2.9281962353115018E-2</c:v>
                </c:pt>
                <c:pt idx="163">
                  <c:v>-2.9433044592585753E-2</c:v>
                </c:pt>
                <c:pt idx="164">
                  <c:v>-2.9352262842397937E-2</c:v>
                </c:pt>
                <c:pt idx="165">
                  <c:v>-2.9359595372821234E-2</c:v>
                </c:pt>
                <c:pt idx="166">
                  <c:v>-2.9476332404505073E-2</c:v>
                </c:pt>
                <c:pt idx="167">
                  <c:v>-2.9357118307683269E-2</c:v>
                </c:pt>
                <c:pt idx="168">
                  <c:v>-2.9366296424636826E-2</c:v>
                </c:pt>
                <c:pt idx="169">
                  <c:v>-2.9380165066477181E-2</c:v>
                </c:pt>
                <c:pt idx="170">
                  <c:v>-2.9356549229944323E-2</c:v>
                </c:pt>
                <c:pt idx="171">
                  <c:v>-2.9313676575925048E-2</c:v>
                </c:pt>
                <c:pt idx="172">
                  <c:v>-2.9206958665432648E-2</c:v>
                </c:pt>
                <c:pt idx="173">
                  <c:v>-2.9304219597092042E-2</c:v>
                </c:pt>
                <c:pt idx="174">
                  <c:v>-2.9291918562685277E-2</c:v>
                </c:pt>
                <c:pt idx="175">
                  <c:v>-2.9296057955719799E-2</c:v>
                </c:pt>
                <c:pt idx="176">
                  <c:v>-2.932404609918695E-2</c:v>
                </c:pt>
                <c:pt idx="177">
                  <c:v>-2.9686754872167858E-2</c:v>
                </c:pt>
                <c:pt idx="178">
                  <c:v>-2.9673851570386413E-2</c:v>
                </c:pt>
                <c:pt idx="179">
                  <c:v>-2.9654892943216934E-2</c:v>
                </c:pt>
                <c:pt idx="180">
                  <c:v>-2.9589567882686418E-2</c:v>
                </c:pt>
                <c:pt idx="181">
                  <c:v>-2.9588945087737701E-2</c:v>
                </c:pt>
                <c:pt idx="182">
                  <c:v>-2.9741301073187908E-2</c:v>
                </c:pt>
                <c:pt idx="183">
                  <c:v>-2.9747456666612684E-2</c:v>
                </c:pt>
                <c:pt idx="184">
                  <c:v>-2.9770544199649841E-2</c:v>
                </c:pt>
                <c:pt idx="185">
                  <c:v>-2.973585406031528E-2</c:v>
                </c:pt>
                <c:pt idx="186">
                  <c:v>-2.9876714402346679E-2</c:v>
                </c:pt>
                <c:pt idx="187">
                  <c:v>-2.9703294823576164E-2</c:v>
                </c:pt>
                <c:pt idx="188">
                  <c:v>-2.9704173366537186E-2</c:v>
                </c:pt>
                <c:pt idx="189">
                  <c:v>-3.0034966884011027E-2</c:v>
                </c:pt>
                <c:pt idx="190">
                  <c:v>-3.0087077547961562E-2</c:v>
                </c:pt>
                <c:pt idx="191">
                  <c:v>-3.0178785813541227E-2</c:v>
                </c:pt>
                <c:pt idx="192">
                  <c:v>-3.0330310644852834E-2</c:v>
                </c:pt>
                <c:pt idx="193">
                  <c:v>-3.0552073711184711E-2</c:v>
                </c:pt>
                <c:pt idx="194">
                  <c:v>-3.0336245443592678E-2</c:v>
                </c:pt>
                <c:pt idx="195">
                  <c:v>-3.0434845857222257E-2</c:v>
                </c:pt>
                <c:pt idx="196">
                  <c:v>-3.0524196713921953E-2</c:v>
                </c:pt>
                <c:pt idx="197">
                  <c:v>-3.0605967584207059E-2</c:v>
                </c:pt>
                <c:pt idx="198">
                  <c:v>-3.0803779767480631E-2</c:v>
                </c:pt>
                <c:pt idx="199">
                  <c:v>-3.0621194941261462E-2</c:v>
                </c:pt>
                <c:pt idx="200">
                  <c:v>-3.0623063117140213E-2</c:v>
                </c:pt>
                <c:pt idx="201">
                  <c:v>-3.0547658980460104E-2</c:v>
                </c:pt>
                <c:pt idx="202">
                  <c:v>-3.0646538542065664E-2</c:v>
                </c:pt>
                <c:pt idx="203">
                  <c:v>-3.0646735506628914E-2</c:v>
                </c:pt>
                <c:pt idx="204">
                  <c:v>-3.0630947288337342E-2</c:v>
                </c:pt>
                <c:pt idx="205">
                  <c:v>-3.0660802579160127E-2</c:v>
                </c:pt>
                <c:pt idx="206">
                  <c:v>-3.0694841178162992E-2</c:v>
                </c:pt>
                <c:pt idx="207">
                  <c:v>-3.0692387391805648E-2</c:v>
                </c:pt>
                <c:pt idx="208">
                  <c:v>-3.0765250349929874E-2</c:v>
                </c:pt>
                <c:pt idx="209">
                  <c:v>-3.0783877797514216E-2</c:v>
                </c:pt>
                <c:pt idx="210">
                  <c:v>-3.0821503652326811E-2</c:v>
                </c:pt>
                <c:pt idx="211">
                  <c:v>-3.100242217674283E-2</c:v>
                </c:pt>
                <c:pt idx="212">
                  <c:v>-3.100122989182276E-2</c:v>
                </c:pt>
                <c:pt idx="213">
                  <c:v>-3.1186512806908005E-2</c:v>
                </c:pt>
                <c:pt idx="214">
                  <c:v>-3.1158730162621762E-2</c:v>
                </c:pt>
                <c:pt idx="215">
                  <c:v>-3.1127119945277261E-2</c:v>
                </c:pt>
                <c:pt idx="216">
                  <c:v>-3.1199814128692913E-2</c:v>
                </c:pt>
                <c:pt idx="217">
                  <c:v>-3.130054280243235E-2</c:v>
                </c:pt>
                <c:pt idx="218">
                  <c:v>-3.1375232244363269E-2</c:v>
                </c:pt>
                <c:pt idx="219">
                  <c:v>-3.1367149834181721E-2</c:v>
                </c:pt>
                <c:pt idx="220">
                  <c:v>-3.1340885542939088E-2</c:v>
                </c:pt>
                <c:pt idx="221">
                  <c:v>-3.1352561375770444E-2</c:v>
                </c:pt>
                <c:pt idx="222">
                  <c:v>-3.1373176327997215E-2</c:v>
                </c:pt>
                <c:pt idx="223">
                  <c:v>-3.1376986475070805E-2</c:v>
                </c:pt>
                <c:pt idx="224">
                  <c:v>-3.1376161090332436E-2</c:v>
                </c:pt>
                <c:pt idx="225">
                  <c:v>-3.1382212772954145E-2</c:v>
                </c:pt>
                <c:pt idx="226">
                  <c:v>-3.1483649062257105E-2</c:v>
                </c:pt>
                <c:pt idx="227">
                  <c:v>-3.156539355508528E-2</c:v>
                </c:pt>
                <c:pt idx="228">
                  <c:v>-3.1796208916597651E-2</c:v>
                </c:pt>
                <c:pt idx="229">
                  <c:v>-3.1794392171426065E-2</c:v>
                </c:pt>
                <c:pt idx="230">
                  <c:v>-3.1781693497055029E-2</c:v>
                </c:pt>
                <c:pt idx="231">
                  <c:v>-3.1834006193798725E-2</c:v>
                </c:pt>
                <c:pt idx="232">
                  <c:v>-3.1897310671315154E-2</c:v>
                </c:pt>
                <c:pt idx="233">
                  <c:v>-3.2000176584575969E-2</c:v>
                </c:pt>
                <c:pt idx="234">
                  <c:v>-3.1977138264219912E-2</c:v>
                </c:pt>
                <c:pt idx="235">
                  <c:v>-3.1996849446990293E-2</c:v>
                </c:pt>
                <c:pt idx="236">
                  <c:v>-3.2001841953296015E-2</c:v>
                </c:pt>
                <c:pt idx="237">
                  <c:v>-3.2018011058487957E-2</c:v>
                </c:pt>
                <c:pt idx="238">
                  <c:v>-3.2191502955664246E-2</c:v>
                </c:pt>
                <c:pt idx="239">
                  <c:v>-3.2178981585605337E-2</c:v>
                </c:pt>
                <c:pt idx="240">
                  <c:v>-3.216145986914213E-2</c:v>
                </c:pt>
                <c:pt idx="241">
                  <c:v>-3.2137609456475764E-2</c:v>
                </c:pt>
                <c:pt idx="242">
                  <c:v>-3.1991999347294464E-2</c:v>
                </c:pt>
                <c:pt idx="243">
                  <c:v>-3.2028625350210359E-2</c:v>
                </c:pt>
                <c:pt idx="244">
                  <c:v>-3.1985039924316436E-2</c:v>
                </c:pt>
                <c:pt idx="245">
                  <c:v>-3.1997513707654211E-2</c:v>
                </c:pt>
                <c:pt idx="246">
                  <c:v>-3.2326436023123913E-2</c:v>
                </c:pt>
                <c:pt idx="247">
                  <c:v>-3.2183035784753435E-2</c:v>
                </c:pt>
                <c:pt idx="248">
                  <c:v>-3.258282927341722E-2</c:v>
                </c:pt>
                <c:pt idx="249">
                  <c:v>-3.2525599075668307E-2</c:v>
                </c:pt>
                <c:pt idx="250">
                  <c:v>-3.2653708004690619E-2</c:v>
                </c:pt>
                <c:pt idx="251">
                  <c:v>-3.2573192072862946E-2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4-4A6F-9260-98A9E4F9E8FE}"/>
            </c:ext>
          </c:extLst>
        </c:ser>
        <c:ser>
          <c:idx val="1"/>
          <c:order val="1"/>
          <c:tx>
            <c:strRef>
              <c:f>'VaR_ES S(d) + Graphs'!$L$4</c:f>
              <c:strCache>
                <c:ptCount val="1"/>
                <c:pt idx="0">
                  <c:v>ES 1day (rolling window)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S(d) + Graphs'!$L$5:$L$256</c:f>
              <c:numCache>
                <c:formatCode>0.0000%</c:formatCode>
                <c:ptCount val="252"/>
                <c:pt idx="0">
                  <c:v>-2.9230758521889548E-2</c:v>
                </c:pt>
                <c:pt idx="1">
                  <c:v>-2.9273317920481823E-2</c:v>
                </c:pt>
                <c:pt idx="2">
                  <c:v>-2.9273644983835986E-2</c:v>
                </c:pt>
                <c:pt idx="3">
                  <c:v>-2.9182794582513293E-2</c:v>
                </c:pt>
                <c:pt idx="4">
                  <c:v>-2.9351954879446182E-2</c:v>
                </c:pt>
                <c:pt idx="5">
                  <c:v>-2.9219861908291803E-2</c:v>
                </c:pt>
                <c:pt idx="6">
                  <c:v>-2.9114061745015785E-2</c:v>
                </c:pt>
                <c:pt idx="7">
                  <c:v>-2.8928337966636707E-2</c:v>
                </c:pt>
                <c:pt idx="8">
                  <c:v>-2.9110578603699633E-2</c:v>
                </c:pt>
                <c:pt idx="9">
                  <c:v>-2.9159899319241081E-2</c:v>
                </c:pt>
                <c:pt idx="10">
                  <c:v>-2.922139745044109E-2</c:v>
                </c:pt>
                <c:pt idx="11">
                  <c:v>-2.9310233795175018E-2</c:v>
                </c:pt>
                <c:pt idx="12">
                  <c:v>-2.893109340735316E-2</c:v>
                </c:pt>
                <c:pt idx="13">
                  <c:v>-2.893177342976604E-2</c:v>
                </c:pt>
                <c:pt idx="14">
                  <c:v>-2.8933703798765802E-2</c:v>
                </c:pt>
                <c:pt idx="15">
                  <c:v>-2.889276456931663E-2</c:v>
                </c:pt>
                <c:pt idx="16">
                  <c:v>-2.886016301221243E-2</c:v>
                </c:pt>
                <c:pt idx="17">
                  <c:v>-2.877310467389407E-2</c:v>
                </c:pt>
                <c:pt idx="18">
                  <c:v>-2.8760596588491734E-2</c:v>
                </c:pt>
                <c:pt idx="19">
                  <c:v>-2.8757445968425784E-2</c:v>
                </c:pt>
                <c:pt idx="20">
                  <c:v>-2.8651686415769935E-2</c:v>
                </c:pt>
                <c:pt idx="21">
                  <c:v>-2.8653065460973372E-2</c:v>
                </c:pt>
                <c:pt idx="22">
                  <c:v>-2.8684173058059828E-2</c:v>
                </c:pt>
                <c:pt idx="23">
                  <c:v>-2.8684818710388374E-2</c:v>
                </c:pt>
                <c:pt idx="24">
                  <c:v>-2.8563806494395574E-2</c:v>
                </c:pt>
                <c:pt idx="25">
                  <c:v>-2.8643350055501414E-2</c:v>
                </c:pt>
                <c:pt idx="26">
                  <c:v>-2.8643696360443217E-2</c:v>
                </c:pt>
                <c:pt idx="27">
                  <c:v>-2.8686119671098988E-2</c:v>
                </c:pt>
                <c:pt idx="28">
                  <c:v>-2.8659235890850975E-2</c:v>
                </c:pt>
                <c:pt idx="29">
                  <c:v>-2.8681000809306825E-2</c:v>
                </c:pt>
                <c:pt idx="30">
                  <c:v>-2.8801481242648336E-2</c:v>
                </c:pt>
                <c:pt idx="31">
                  <c:v>-2.8833039559333008E-2</c:v>
                </c:pt>
                <c:pt idx="32">
                  <c:v>-2.884200353628083E-2</c:v>
                </c:pt>
                <c:pt idx="33">
                  <c:v>-2.8974695975577853E-2</c:v>
                </c:pt>
                <c:pt idx="34">
                  <c:v>-2.8989657747222026E-2</c:v>
                </c:pt>
                <c:pt idx="35">
                  <c:v>-2.9011650923624756E-2</c:v>
                </c:pt>
                <c:pt idx="36">
                  <c:v>-2.9004529316181537E-2</c:v>
                </c:pt>
                <c:pt idx="37">
                  <c:v>-2.8995286765135173E-2</c:v>
                </c:pt>
                <c:pt idx="38">
                  <c:v>-2.9003978152248085E-2</c:v>
                </c:pt>
                <c:pt idx="39">
                  <c:v>-2.9039860015747439E-2</c:v>
                </c:pt>
                <c:pt idx="40">
                  <c:v>-2.9046787125047529E-2</c:v>
                </c:pt>
                <c:pt idx="41">
                  <c:v>-2.9210959482969607E-2</c:v>
                </c:pt>
                <c:pt idx="42">
                  <c:v>-2.9161042097873617E-2</c:v>
                </c:pt>
                <c:pt idx="43">
                  <c:v>-2.9219551938990628E-2</c:v>
                </c:pt>
                <c:pt idx="44">
                  <c:v>-2.9322872959829636E-2</c:v>
                </c:pt>
                <c:pt idx="45">
                  <c:v>-2.9321983644902235E-2</c:v>
                </c:pt>
                <c:pt idx="46">
                  <c:v>-2.9344294592263339E-2</c:v>
                </c:pt>
                <c:pt idx="47">
                  <c:v>-2.9466611414321157E-2</c:v>
                </c:pt>
                <c:pt idx="48">
                  <c:v>-2.9492291553989129E-2</c:v>
                </c:pt>
                <c:pt idx="49">
                  <c:v>-2.9362193196619087E-2</c:v>
                </c:pt>
                <c:pt idx="50">
                  <c:v>-2.9500717453294249E-2</c:v>
                </c:pt>
                <c:pt idx="51">
                  <c:v>-2.9504138006076673E-2</c:v>
                </c:pt>
                <c:pt idx="52">
                  <c:v>-2.9519443717296683E-2</c:v>
                </c:pt>
                <c:pt idx="53">
                  <c:v>-2.9530110932354178E-2</c:v>
                </c:pt>
                <c:pt idx="54">
                  <c:v>-2.9534852787549425E-2</c:v>
                </c:pt>
                <c:pt idx="55">
                  <c:v>-2.9583343455623842E-2</c:v>
                </c:pt>
                <c:pt idx="56">
                  <c:v>-2.9599498908061791E-2</c:v>
                </c:pt>
                <c:pt idx="57">
                  <c:v>-2.9465918302528444E-2</c:v>
                </c:pt>
                <c:pt idx="58">
                  <c:v>-2.9491307110972167E-2</c:v>
                </c:pt>
                <c:pt idx="59">
                  <c:v>-2.9237963342798677E-2</c:v>
                </c:pt>
                <c:pt idx="60">
                  <c:v>-2.9159617853418633E-2</c:v>
                </c:pt>
                <c:pt idx="61">
                  <c:v>-2.9179999586463379E-2</c:v>
                </c:pt>
                <c:pt idx="62">
                  <c:v>-2.9195861103104674E-2</c:v>
                </c:pt>
                <c:pt idx="63">
                  <c:v>-2.9187404875986575E-2</c:v>
                </c:pt>
                <c:pt idx="64">
                  <c:v>-2.8004133444656069E-2</c:v>
                </c:pt>
                <c:pt idx="65">
                  <c:v>-2.8055951117061224E-2</c:v>
                </c:pt>
                <c:pt idx="66">
                  <c:v>-2.8030596414448359E-2</c:v>
                </c:pt>
                <c:pt idx="67">
                  <c:v>-2.8052221008871964E-2</c:v>
                </c:pt>
                <c:pt idx="68">
                  <c:v>-2.8115556351499274E-2</c:v>
                </c:pt>
                <c:pt idx="69">
                  <c:v>-2.8119177084293671E-2</c:v>
                </c:pt>
                <c:pt idx="70">
                  <c:v>-2.8023734195707788E-2</c:v>
                </c:pt>
                <c:pt idx="71">
                  <c:v>-2.8793647424388592E-2</c:v>
                </c:pt>
                <c:pt idx="72">
                  <c:v>-2.8785557150517362E-2</c:v>
                </c:pt>
                <c:pt idx="73">
                  <c:v>-2.8763371299882486E-2</c:v>
                </c:pt>
                <c:pt idx="74">
                  <c:v>-2.8763305929061674E-2</c:v>
                </c:pt>
                <c:pt idx="75">
                  <c:v>-2.8847685830746032E-2</c:v>
                </c:pt>
                <c:pt idx="76">
                  <c:v>-2.9008255316783742E-2</c:v>
                </c:pt>
                <c:pt idx="77">
                  <c:v>-2.9060129555352126E-2</c:v>
                </c:pt>
                <c:pt idx="78">
                  <c:v>-2.90888137841997E-2</c:v>
                </c:pt>
                <c:pt idx="79">
                  <c:v>-2.914424860048229E-2</c:v>
                </c:pt>
                <c:pt idx="80">
                  <c:v>-2.9120131720748045E-2</c:v>
                </c:pt>
                <c:pt idx="81">
                  <c:v>-2.9116216577855729E-2</c:v>
                </c:pt>
                <c:pt idx="82">
                  <c:v>-2.9222447566731063E-2</c:v>
                </c:pt>
                <c:pt idx="83">
                  <c:v>-2.9255926862474316E-2</c:v>
                </c:pt>
                <c:pt idx="84">
                  <c:v>-2.9362814988665054E-2</c:v>
                </c:pt>
                <c:pt idx="85">
                  <c:v>-2.9362015419461599E-2</c:v>
                </c:pt>
                <c:pt idx="86">
                  <c:v>-2.9467694745192268E-2</c:v>
                </c:pt>
                <c:pt idx="87">
                  <c:v>-2.9461265945973824E-2</c:v>
                </c:pt>
                <c:pt idx="88">
                  <c:v>-2.9351665566463129E-2</c:v>
                </c:pt>
                <c:pt idx="89">
                  <c:v>-2.9199312511599757E-2</c:v>
                </c:pt>
                <c:pt idx="90">
                  <c:v>-2.9251994071123093E-2</c:v>
                </c:pt>
                <c:pt idx="91">
                  <c:v>-2.9250017668576128E-2</c:v>
                </c:pt>
                <c:pt idx="92">
                  <c:v>-2.9322676826902146E-2</c:v>
                </c:pt>
                <c:pt idx="93">
                  <c:v>-2.9337684286459217E-2</c:v>
                </c:pt>
                <c:pt idx="94">
                  <c:v>-2.9216974922681285E-2</c:v>
                </c:pt>
                <c:pt idx="95">
                  <c:v>-2.9243063072761814E-2</c:v>
                </c:pt>
                <c:pt idx="96">
                  <c:v>-2.9266872179427444E-2</c:v>
                </c:pt>
                <c:pt idx="97">
                  <c:v>-2.9342671284498911E-2</c:v>
                </c:pt>
                <c:pt idx="98">
                  <c:v>-2.9400015072079282E-2</c:v>
                </c:pt>
                <c:pt idx="99">
                  <c:v>-2.9442008002820281E-2</c:v>
                </c:pt>
                <c:pt idx="100">
                  <c:v>-2.9546969040730682E-2</c:v>
                </c:pt>
                <c:pt idx="101">
                  <c:v>-2.9594490245617562E-2</c:v>
                </c:pt>
                <c:pt idx="102">
                  <c:v>-2.9624535027880098E-2</c:v>
                </c:pt>
                <c:pt idx="103">
                  <c:v>-2.9833226304479085E-2</c:v>
                </c:pt>
                <c:pt idx="104">
                  <c:v>-2.9836745352186309E-2</c:v>
                </c:pt>
                <c:pt idx="105">
                  <c:v>-2.9815172678243421E-2</c:v>
                </c:pt>
                <c:pt idx="106">
                  <c:v>-2.9756674790946597E-2</c:v>
                </c:pt>
                <c:pt idx="107">
                  <c:v>-2.9753674462573102E-2</c:v>
                </c:pt>
                <c:pt idx="108">
                  <c:v>-2.9751524559060123E-2</c:v>
                </c:pt>
                <c:pt idx="109">
                  <c:v>-2.9776255161567181E-2</c:v>
                </c:pt>
                <c:pt idx="110">
                  <c:v>-2.9779568439375476E-2</c:v>
                </c:pt>
                <c:pt idx="111">
                  <c:v>-2.9891835360032062E-2</c:v>
                </c:pt>
                <c:pt idx="112">
                  <c:v>-2.9894401432981835E-2</c:v>
                </c:pt>
                <c:pt idx="113">
                  <c:v>-2.9907304181503658E-2</c:v>
                </c:pt>
                <c:pt idx="114">
                  <c:v>-2.9708710864087964E-2</c:v>
                </c:pt>
                <c:pt idx="115">
                  <c:v>-2.9723338813669592E-2</c:v>
                </c:pt>
                <c:pt idx="116">
                  <c:v>-2.9777423475430793E-2</c:v>
                </c:pt>
                <c:pt idx="117">
                  <c:v>-2.977198285650335E-2</c:v>
                </c:pt>
                <c:pt idx="118">
                  <c:v>-2.976447148703951E-2</c:v>
                </c:pt>
                <c:pt idx="119">
                  <c:v>-2.9486039660549999E-2</c:v>
                </c:pt>
                <c:pt idx="120">
                  <c:v>-2.9484644228944985E-2</c:v>
                </c:pt>
                <c:pt idx="121">
                  <c:v>-2.9598038748904706E-2</c:v>
                </c:pt>
                <c:pt idx="122">
                  <c:v>-2.9575257456994117E-2</c:v>
                </c:pt>
                <c:pt idx="123">
                  <c:v>-2.9688797211825053E-2</c:v>
                </c:pt>
                <c:pt idx="124">
                  <c:v>-2.9583532430820528E-2</c:v>
                </c:pt>
                <c:pt idx="125">
                  <c:v>-2.9517453546056439E-2</c:v>
                </c:pt>
                <c:pt idx="126">
                  <c:v>-2.9762602538336999E-2</c:v>
                </c:pt>
                <c:pt idx="127">
                  <c:v>-2.9763528387601604E-2</c:v>
                </c:pt>
                <c:pt idx="128">
                  <c:v>-2.9854621274344101E-2</c:v>
                </c:pt>
                <c:pt idx="129">
                  <c:v>-2.9895930351208758E-2</c:v>
                </c:pt>
                <c:pt idx="130">
                  <c:v>-2.9955632278305191E-2</c:v>
                </c:pt>
                <c:pt idx="131">
                  <c:v>-3.0040826802720608E-2</c:v>
                </c:pt>
                <c:pt idx="132">
                  <c:v>-2.9902510399756235E-2</c:v>
                </c:pt>
                <c:pt idx="133">
                  <c:v>-2.9839051343808053E-2</c:v>
                </c:pt>
                <c:pt idx="134">
                  <c:v>-3.0248089907905996E-2</c:v>
                </c:pt>
                <c:pt idx="135">
                  <c:v>-3.0624397704485266E-2</c:v>
                </c:pt>
                <c:pt idx="136">
                  <c:v>-3.0241792512362826E-2</c:v>
                </c:pt>
                <c:pt idx="137">
                  <c:v>-3.0218889426968223E-2</c:v>
                </c:pt>
                <c:pt idx="138">
                  <c:v>-3.019677232241667E-2</c:v>
                </c:pt>
                <c:pt idx="139">
                  <c:v>-3.020244840859234E-2</c:v>
                </c:pt>
                <c:pt idx="140">
                  <c:v>-3.0339545032431442E-2</c:v>
                </c:pt>
                <c:pt idx="141">
                  <c:v>-3.0332759398400314E-2</c:v>
                </c:pt>
                <c:pt idx="142">
                  <c:v>-3.0353486238890122E-2</c:v>
                </c:pt>
                <c:pt idx="143">
                  <c:v>-3.029899058260082E-2</c:v>
                </c:pt>
                <c:pt idx="144">
                  <c:v>-3.0336690176308787E-2</c:v>
                </c:pt>
                <c:pt idx="145">
                  <c:v>-3.0135897190288731E-2</c:v>
                </c:pt>
                <c:pt idx="146">
                  <c:v>-3.0128145318992237E-2</c:v>
                </c:pt>
                <c:pt idx="147">
                  <c:v>-3.0108851833300997E-2</c:v>
                </c:pt>
                <c:pt idx="148">
                  <c:v>-3.0201291546482538E-2</c:v>
                </c:pt>
                <c:pt idx="149">
                  <c:v>-3.0138833468578246E-2</c:v>
                </c:pt>
                <c:pt idx="150">
                  <c:v>-3.1098443649516676E-2</c:v>
                </c:pt>
                <c:pt idx="151">
                  <c:v>-3.4542225524987015E-2</c:v>
                </c:pt>
                <c:pt idx="152">
                  <c:v>-3.4581384366478424E-2</c:v>
                </c:pt>
                <c:pt idx="153">
                  <c:v>-3.461479103809878E-2</c:v>
                </c:pt>
                <c:pt idx="154">
                  <c:v>-3.4433540809968848E-2</c:v>
                </c:pt>
                <c:pt idx="155">
                  <c:v>-3.4520098172400884E-2</c:v>
                </c:pt>
                <c:pt idx="156">
                  <c:v>-3.4446378340166832E-2</c:v>
                </c:pt>
                <c:pt idx="157">
                  <c:v>-3.4493590891630503E-2</c:v>
                </c:pt>
                <c:pt idx="158">
                  <c:v>-3.449356173782752E-2</c:v>
                </c:pt>
                <c:pt idx="159">
                  <c:v>-3.4491794443185793E-2</c:v>
                </c:pt>
                <c:pt idx="160">
                  <c:v>-3.4401609822684712E-2</c:v>
                </c:pt>
                <c:pt idx="161">
                  <c:v>-3.4227178740846714E-2</c:v>
                </c:pt>
                <c:pt idx="162">
                  <c:v>-3.3547305342426469E-2</c:v>
                </c:pt>
                <c:pt idx="163">
                  <c:v>-3.3720394903782425E-2</c:v>
                </c:pt>
                <c:pt idx="164">
                  <c:v>-3.3627846118732908E-2</c:v>
                </c:pt>
                <c:pt idx="165">
                  <c:v>-3.3636246738680327E-2</c:v>
                </c:pt>
                <c:pt idx="166">
                  <c:v>-3.3769988214044581E-2</c:v>
                </c:pt>
                <c:pt idx="167">
                  <c:v>-3.3633408853038158E-2</c:v>
                </c:pt>
                <c:pt idx="168">
                  <c:v>-3.3643923895991787E-2</c:v>
                </c:pt>
                <c:pt idx="169">
                  <c:v>-3.3659812706888149E-2</c:v>
                </c:pt>
                <c:pt idx="170">
                  <c:v>-3.3632756880863555E-2</c:v>
                </c:pt>
                <c:pt idx="171">
                  <c:v>-3.3583639202277651E-2</c:v>
                </c:pt>
                <c:pt idx="172">
                  <c:v>-3.3461376278583484E-2</c:v>
                </c:pt>
                <c:pt idx="173">
                  <c:v>-3.3572804677162775E-2</c:v>
                </c:pt>
                <c:pt idx="174">
                  <c:v>-3.3558711818484285E-2</c:v>
                </c:pt>
                <c:pt idx="175">
                  <c:v>-3.3563454174218056E-2</c:v>
                </c:pt>
                <c:pt idx="176">
                  <c:v>-3.3595519197167592E-2</c:v>
                </c:pt>
                <c:pt idx="177">
                  <c:v>-3.4011061769445808E-2</c:v>
                </c:pt>
                <c:pt idx="178">
                  <c:v>-3.3996278914404626E-2</c:v>
                </c:pt>
                <c:pt idx="179">
                  <c:v>-3.397455868790962E-2</c:v>
                </c:pt>
                <c:pt idx="180">
                  <c:v>-3.3899718083796333E-2</c:v>
                </c:pt>
                <c:pt idx="181">
                  <c:v>-3.3899004569720385E-2</c:v>
                </c:pt>
                <c:pt idx="182">
                  <c:v>-3.4073553416652448E-2</c:v>
                </c:pt>
                <c:pt idx="183">
                  <c:v>-3.4080605661638445E-2</c:v>
                </c:pt>
                <c:pt idx="184">
                  <c:v>-3.4107056229092249E-2</c:v>
                </c:pt>
                <c:pt idx="185">
                  <c:v>-3.4067312967264576E-2</c:v>
                </c:pt>
                <c:pt idx="186">
                  <c:v>-3.4228691663397738E-2</c:v>
                </c:pt>
                <c:pt idx="187">
                  <c:v>-3.4030011004935974E-2</c:v>
                </c:pt>
                <c:pt idx="188">
                  <c:v>-3.403101752043567E-2</c:v>
                </c:pt>
                <c:pt idx="189">
                  <c:v>-3.4409995916834357E-2</c:v>
                </c:pt>
                <c:pt idx="190">
                  <c:v>-3.4469697255633432E-2</c:v>
                </c:pt>
                <c:pt idx="191">
                  <c:v>-3.4574764161694055E-2</c:v>
                </c:pt>
                <c:pt idx="192">
                  <c:v>-3.4748360784818917E-2</c:v>
                </c:pt>
                <c:pt idx="193">
                  <c:v>-3.5002426861750299E-2</c:v>
                </c:pt>
                <c:pt idx="194">
                  <c:v>-3.4755160073168194E-2</c:v>
                </c:pt>
                <c:pt idx="195">
                  <c:v>-3.4868123068715826E-2</c:v>
                </c:pt>
                <c:pt idx="196">
                  <c:v>-3.4970489175063658E-2</c:v>
                </c:pt>
                <c:pt idx="197">
                  <c:v>-3.5064171159914601E-2</c:v>
                </c:pt>
                <c:pt idx="198">
                  <c:v>-3.5290797559904642E-2</c:v>
                </c:pt>
                <c:pt idx="199">
                  <c:v>-3.5081616602624419E-2</c:v>
                </c:pt>
                <c:pt idx="200">
                  <c:v>-3.5083756905445719E-2</c:v>
                </c:pt>
                <c:pt idx="201">
                  <c:v>-3.4997369061393988E-2</c:v>
                </c:pt>
                <c:pt idx="202">
                  <c:v>-3.5110651866873524E-2</c:v>
                </c:pt>
                <c:pt idx="203">
                  <c:v>-3.5110877522185328E-2</c:v>
                </c:pt>
                <c:pt idx="204">
                  <c:v>-3.5092789520655469E-2</c:v>
                </c:pt>
                <c:pt idx="205">
                  <c:v>-3.5126993668083875E-2</c:v>
                </c:pt>
                <c:pt idx="206">
                  <c:v>-3.516599048327021E-2</c:v>
                </c:pt>
                <c:pt idx="207">
                  <c:v>-3.5163179267301066E-2</c:v>
                </c:pt>
                <c:pt idx="208">
                  <c:v>-3.5246655773242472E-2</c:v>
                </c:pt>
                <c:pt idx="209">
                  <c:v>-3.526799657903705E-2</c:v>
                </c:pt>
                <c:pt idx="210">
                  <c:v>-3.5311103185928561E-2</c:v>
                </c:pt>
                <c:pt idx="211">
                  <c:v>-3.5518375120353406E-2</c:v>
                </c:pt>
                <c:pt idx="212">
                  <c:v>-3.5517009161822807E-2</c:v>
                </c:pt>
                <c:pt idx="213">
                  <c:v>-3.5729281223788573E-2</c:v>
                </c:pt>
                <c:pt idx="214">
                  <c:v>-3.569745163395948E-2</c:v>
                </c:pt>
                <c:pt idx="215">
                  <c:v>-3.5661236929480027E-2</c:v>
                </c:pt>
                <c:pt idx="216">
                  <c:v>-3.5744520076225958E-2</c:v>
                </c:pt>
                <c:pt idx="217">
                  <c:v>-3.5859921343870678E-2</c:v>
                </c:pt>
                <c:pt idx="218">
                  <c:v>-3.5945490387505677E-2</c:v>
                </c:pt>
                <c:pt idx="219">
                  <c:v>-3.5936230656925007E-2</c:v>
                </c:pt>
                <c:pt idx="220">
                  <c:v>-3.5906140590306737E-2</c:v>
                </c:pt>
                <c:pt idx="221">
                  <c:v>-3.5919517177722467E-2</c:v>
                </c:pt>
                <c:pt idx="222">
                  <c:v>-3.5943134997069109E-2</c:v>
                </c:pt>
                <c:pt idx="223">
                  <c:v>-3.5947500147387103E-2</c:v>
                </c:pt>
                <c:pt idx="224">
                  <c:v>-3.5946554533377043E-2</c:v>
                </c:pt>
                <c:pt idx="225">
                  <c:v>-3.5953487731442725E-2</c:v>
                </c:pt>
                <c:pt idx="226">
                  <c:v>-3.6069699689132345E-2</c:v>
                </c:pt>
                <c:pt idx="227">
                  <c:v>-3.6163351454266753E-2</c:v>
                </c:pt>
                <c:pt idx="228">
                  <c:v>-3.6427788424610523E-2</c:v>
                </c:pt>
                <c:pt idx="229">
                  <c:v>-3.6425707044125649E-2</c:v>
                </c:pt>
                <c:pt idx="230">
                  <c:v>-3.6411158623448375E-2</c:v>
                </c:pt>
                <c:pt idx="231">
                  <c:v>-3.6471091424050445E-2</c:v>
                </c:pt>
                <c:pt idx="232">
                  <c:v>-3.6543617117894882E-2</c:v>
                </c:pt>
                <c:pt idx="233">
                  <c:v>-3.6661466945029877E-2</c:v>
                </c:pt>
                <c:pt idx="234">
                  <c:v>-3.6635072758798744E-2</c:v>
                </c:pt>
                <c:pt idx="235">
                  <c:v>-3.665765516154499E-2</c:v>
                </c:pt>
                <c:pt idx="236">
                  <c:v>-3.6663374898885069E-2</c:v>
                </c:pt>
                <c:pt idx="237">
                  <c:v>-3.6681899269022787E-2</c:v>
                </c:pt>
                <c:pt idx="238">
                  <c:v>-3.6880662780116188E-2</c:v>
                </c:pt>
                <c:pt idx="239">
                  <c:v>-3.6866317490698554E-2</c:v>
                </c:pt>
                <c:pt idx="240">
                  <c:v>-3.6846243481818058E-2</c:v>
                </c:pt>
                <c:pt idx="241">
                  <c:v>-3.6818918910240084E-2</c:v>
                </c:pt>
                <c:pt idx="242">
                  <c:v>-3.6652098574405267E-2</c:v>
                </c:pt>
                <c:pt idx="243">
                  <c:v>-3.6694059686453527E-2</c:v>
                </c:pt>
                <c:pt idx="244">
                  <c:v>-3.6644125410420024E-2</c:v>
                </c:pt>
                <c:pt idx="245">
                  <c:v>-3.6658416181419635E-2</c:v>
                </c:pt>
                <c:pt idx="246">
                  <c:v>-3.7035250808072517E-2</c:v>
                </c:pt>
                <c:pt idx="247">
                  <c:v>-3.6870962242819334E-2</c:v>
                </c:pt>
                <c:pt idx="248">
                  <c:v>-3.7328991458087796E-2</c:v>
                </c:pt>
                <c:pt idx="249">
                  <c:v>-3.7263424851057235E-2</c:v>
                </c:pt>
                <c:pt idx="250">
                  <c:v>-3.7410194705726686E-2</c:v>
                </c:pt>
                <c:pt idx="251">
                  <c:v>-3.7317950459341137E-2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4-4A6F-9260-98A9E4F9E8FE}"/>
            </c:ext>
          </c:extLst>
        </c:ser>
        <c:ser>
          <c:idx val="2"/>
          <c:order val="2"/>
          <c:tx>
            <c:strRef>
              <c:f>'VaR_ES S(d) + Graphs'!$K$4</c:f>
              <c:strCache>
                <c:ptCount val="1"/>
                <c:pt idx="0">
                  <c:v>VaR 10days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S(d) + Graphs'!$K$5:$K$256</c:f>
              <c:numCache>
                <c:formatCode>0.000%</c:formatCode>
                <c:ptCount val="252"/>
                <c:pt idx="0">
                  <c:v>-8.0683108409185134E-2</c:v>
                </c:pt>
                <c:pt idx="1">
                  <c:v>-8.0800581398053295E-2</c:v>
                </c:pt>
                <c:pt idx="2">
                  <c:v>-8.0801484162449269E-2</c:v>
                </c:pt>
                <c:pt idx="3">
                  <c:v>-8.055071773866837E-2</c:v>
                </c:pt>
                <c:pt idx="4">
                  <c:v>-8.1017636124167888E-2</c:v>
                </c:pt>
                <c:pt idx="5">
                  <c:v>-8.0653031438875186E-2</c:v>
                </c:pt>
                <c:pt idx="6">
                  <c:v>-8.0361000493564066E-2</c:v>
                </c:pt>
                <c:pt idx="7">
                  <c:v>-7.9848363377633569E-2</c:v>
                </c:pt>
                <c:pt idx="8">
                  <c:v>-8.0351386282964468E-2</c:v>
                </c:pt>
                <c:pt idx="9">
                  <c:v>-8.0487521944167681E-2</c:v>
                </c:pt>
                <c:pt idx="10">
                  <c:v>-8.0657269861686046E-2</c:v>
                </c:pt>
                <c:pt idx="11">
                  <c:v>-8.0902477061063904E-2</c:v>
                </c:pt>
                <c:pt idx="12">
                  <c:v>-7.9855968979858138E-2</c:v>
                </c:pt>
                <c:pt idx="13">
                  <c:v>-7.9857845986300455E-2</c:v>
                </c:pt>
                <c:pt idx="14">
                  <c:v>-7.9863174215164617E-2</c:v>
                </c:pt>
                <c:pt idx="15">
                  <c:v>-7.9750173237603167E-2</c:v>
                </c:pt>
                <c:pt idx="16">
                  <c:v>-7.966018600842549E-2</c:v>
                </c:pt>
                <c:pt idx="17">
                  <c:v>-7.9419886484784888E-2</c:v>
                </c:pt>
                <c:pt idx="18">
                  <c:v>-7.9385361509671695E-2</c:v>
                </c:pt>
                <c:pt idx="19">
                  <c:v>-7.937666512842155E-2</c:v>
                </c:pt>
                <c:pt idx="20">
                  <c:v>-7.9084746277056514E-2</c:v>
                </c:pt>
                <c:pt idx="21">
                  <c:v>-7.9088552735023285E-2</c:v>
                </c:pt>
                <c:pt idx="22">
                  <c:v>-7.9174416316914117E-2</c:v>
                </c:pt>
                <c:pt idx="23">
                  <c:v>-7.9176198454616084E-2</c:v>
                </c:pt>
                <c:pt idx="24">
                  <c:v>-7.8842179009500704E-2</c:v>
                </c:pt>
                <c:pt idx="25">
                  <c:v>-7.9061736150282697E-2</c:v>
                </c:pt>
                <c:pt idx="26">
                  <c:v>-7.9062692025551606E-2</c:v>
                </c:pt>
                <c:pt idx="27">
                  <c:v>-7.9179789382780738E-2</c:v>
                </c:pt>
                <c:pt idx="28">
                  <c:v>-7.9105584433409509E-2</c:v>
                </c:pt>
                <c:pt idx="29">
                  <c:v>-7.9165660235889126E-2</c:v>
                </c:pt>
                <c:pt idx="30">
                  <c:v>-7.9498211847822131E-2</c:v>
                </c:pt>
                <c:pt idx="31">
                  <c:v>-7.9585319511633681E-2</c:v>
                </c:pt>
                <c:pt idx="32">
                  <c:v>-7.9610061993882875E-2</c:v>
                </c:pt>
                <c:pt idx="33">
                  <c:v>-7.9976321338704984E-2</c:v>
                </c:pt>
                <c:pt idx="34">
                  <c:v>-8.0017619009535412E-2</c:v>
                </c:pt>
                <c:pt idx="35">
                  <c:v>-8.0078324852479399E-2</c:v>
                </c:pt>
                <c:pt idx="36">
                  <c:v>-8.0058667701777733E-2</c:v>
                </c:pt>
                <c:pt idx="37">
                  <c:v>-8.0033156295787611E-2</c:v>
                </c:pt>
                <c:pt idx="38">
                  <c:v>-8.0057146372135859E-2</c:v>
                </c:pt>
                <c:pt idx="39">
                  <c:v>-8.0156187944405488E-2</c:v>
                </c:pt>
                <c:pt idx="40">
                  <c:v>-8.0175308238878959E-2</c:v>
                </c:pt>
                <c:pt idx="41">
                  <c:v>-8.0628458852199492E-2</c:v>
                </c:pt>
                <c:pt idx="42">
                  <c:v>-8.0490676256165017E-2</c:v>
                </c:pt>
                <c:pt idx="43">
                  <c:v>-8.0652175857699918E-2</c:v>
                </c:pt>
                <c:pt idx="44">
                  <c:v>-8.0937363842782772E-2</c:v>
                </c:pt>
                <c:pt idx="45">
                  <c:v>-8.0934909144501729E-2</c:v>
                </c:pt>
                <c:pt idx="46">
                  <c:v>-8.0996492102853618E-2</c:v>
                </c:pt>
                <c:pt idx="47">
                  <c:v>-8.1334112538086853E-2</c:v>
                </c:pt>
                <c:pt idx="48">
                  <c:v>-8.1404995183545478E-2</c:v>
                </c:pt>
                <c:pt idx="49">
                  <c:v>-8.1045896056381753E-2</c:v>
                </c:pt>
                <c:pt idx="50">
                  <c:v>-8.1428252457097616E-2</c:v>
                </c:pt>
                <c:pt idx="51">
                  <c:v>-8.1437693910036885E-2</c:v>
                </c:pt>
                <c:pt idx="52">
                  <c:v>-8.1479940927223216E-2</c:v>
                </c:pt>
                <c:pt idx="53">
                  <c:v>-8.150938470878856E-2</c:v>
                </c:pt>
                <c:pt idx="54">
                  <c:v>-8.152247323731554E-2</c:v>
                </c:pt>
                <c:pt idx="55">
                  <c:v>-8.1656317791029456E-2</c:v>
                </c:pt>
                <c:pt idx="56">
                  <c:v>-8.1700910274644767E-2</c:v>
                </c:pt>
                <c:pt idx="57">
                  <c:v>-8.1332199402173219E-2</c:v>
                </c:pt>
                <c:pt idx="58">
                  <c:v>-8.1402277911511625E-2</c:v>
                </c:pt>
                <c:pt idx="59">
                  <c:v>-8.070299524674511E-2</c:v>
                </c:pt>
                <c:pt idx="60">
                  <c:v>-8.0486745038653967E-2</c:v>
                </c:pt>
                <c:pt idx="61">
                  <c:v>-8.0543002955313386E-2</c:v>
                </c:pt>
                <c:pt idx="62">
                  <c:v>-8.058678411363486E-2</c:v>
                </c:pt>
                <c:pt idx="63">
                  <c:v>-8.0563443128870774E-2</c:v>
                </c:pt>
                <c:pt idx="64">
                  <c:v>-7.7297362397505634E-2</c:v>
                </c:pt>
                <c:pt idx="65">
                  <c:v>-7.7440390190542399E-2</c:v>
                </c:pt>
                <c:pt idx="66">
                  <c:v>-7.7370405820548563E-2</c:v>
                </c:pt>
                <c:pt idx="67">
                  <c:v>-7.743009429886423E-2</c:v>
                </c:pt>
                <c:pt idx="68">
                  <c:v>-7.7604913310540091E-2</c:v>
                </c:pt>
                <c:pt idx="69">
                  <c:v>-7.7614907302873626E-2</c:v>
                </c:pt>
                <c:pt idx="70">
                  <c:v>-7.7351464637816059E-2</c:v>
                </c:pt>
                <c:pt idx="71">
                  <c:v>-7.9476588843840373E-2</c:v>
                </c:pt>
                <c:pt idx="72">
                  <c:v>-7.945425796784468E-2</c:v>
                </c:pt>
                <c:pt idx="73">
                  <c:v>-7.939302030305459E-2</c:v>
                </c:pt>
                <c:pt idx="74">
                  <c:v>-7.9392839865690346E-2</c:v>
                </c:pt>
                <c:pt idx="75">
                  <c:v>-7.9625746334746117E-2</c:v>
                </c:pt>
                <c:pt idx="76">
                  <c:v>-8.0068952255642298E-2</c:v>
                </c:pt>
                <c:pt idx="77">
                  <c:v>-8.0212136183316379E-2</c:v>
                </c:pt>
                <c:pt idx="78">
                  <c:v>-8.0291310753624209E-2</c:v>
                </c:pt>
                <c:pt idx="79">
                  <c:v>-8.0444322632820642E-2</c:v>
                </c:pt>
                <c:pt idx="80">
                  <c:v>-8.0377754917151129E-2</c:v>
                </c:pt>
                <c:pt idx="81">
                  <c:v>-8.0366948290351431E-2</c:v>
                </c:pt>
                <c:pt idx="82">
                  <c:v>-8.0660168405916527E-2</c:v>
                </c:pt>
                <c:pt idx="83">
                  <c:v>-8.0752578380358112E-2</c:v>
                </c:pt>
                <c:pt idx="84">
                  <c:v>-8.1047612334630759E-2</c:v>
                </c:pt>
                <c:pt idx="85">
                  <c:v>-8.1045405353629058E-2</c:v>
                </c:pt>
                <c:pt idx="86">
                  <c:v>-8.1337102761623176E-2</c:v>
                </c:pt>
                <c:pt idx="87">
                  <c:v>-8.1319357908923098E-2</c:v>
                </c:pt>
                <c:pt idx="88">
                  <c:v>-8.1016837558822469E-2</c:v>
                </c:pt>
                <c:pt idx="89">
                  <c:v>-8.059631073490145E-2</c:v>
                </c:pt>
                <c:pt idx="90">
                  <c:v>-8.0741723040059513E-2</c:v>
                </c:pt>
                <c:pt idx="91">
                  <c:v>-8.0736267748817661E-2</c:v>
                </c:pt>
                <c:pt idx="92">
                  <c:v>-8.0936822474202155E-2</c:v>
                </c:pt>
                <c:pt idx="93">
                  <c:v>-8.0978246253386094E-2</c:v>
                </c:pt>
                <c:pt idx="94">
                  <c:v>-8.0645062744774593E-2</c:v>
                </c:pt>
                <c:pt idx="95">
                  <c:v>-8.071707158572089E-2</c:v>
                </c:pt>
                <c:pt idx="96">
                  <c:v>-8.0782789782283954E-2</c:v>
                </c:pt>
                <c:pt idx="97">
                  <c:v>-8.0992011428284716E-2</c:v>
                </c:pt>
                <c:pt idx="98">
                  <c:v>-8.1150292474138366E-2</c:v>
                </c:pt>
                <c:pt idx="99">
                  <c:v>-8.1266201891297629E-2</c:v>
                </c:pt>
                <c:pt idx="100">
                  <c:v>-8.1555916672189269E-2</c:v>
                </c:pt>
                <c:pt idx="101">
                  <c:v>-8.1687085301383466E-2</c:v>
                </c:pt>
                <c:pt idx="102">
                  <c:v>-8.1770015288390258E-2</c:v>
                </c:pt>
                <c:pt idx="103">
                  <c:v>-8.2346047582635307E-2</c:v>
                </c:pt>
                <c:pt idx="104">
                  <c:v>-8.2355760902508499E-2</c:v>
                </c:pt>
                <c:pt idx="105">
                  <c:v>-8.2296215735758654E-2</c:v>
                </c:pt>
                <c:pt idx="106">
                  <c:v>-8.2134749129309043E-2</c:v>
                </c:pt>
                <c:pt idx="107">
                  <c:v>-8.2126467585084295E-2</c:v>
                </c:pt>
                <c:pt idx="108">
                  <c:v>-8.2120533394287404E-2</c:v>
                </c:pt>
                <c:pt idx="109">
                  <c:v>-8.2188795115296351E-2</c:v>
                </c:pt>
                <c:pt idx="110">
                  <c:v>-8.2197940466498795E-2</c:v>
                </c:pt>
                <c:pt idx="111">
                  <c:v>-8.2507821037107923E-2</c:v>
                </c:pt>
                <c:pt idx="112">
                  <c:v>-8.2514903944034115E-2</c:v>
                </c:pt>
                <c:pt idx="113">
                  <c:v>-8.2550518273268272E-2</c:v>
                </c:pt>
                <c:pt idx="114">
                  <c:v>-8.2002358493343599E-2</c:v>
                </c:pt>
                <c:pt idx="115">
                  <c:v>-8.2042734744305901E-2</c:v>
                </c:pt>
                <c:pt idx="116">
                  <c:v>-8.2192019909960612E-2</c:v>
                </c:pt>
                <c:pt idx="117">
                  <c:v>-8.2177002644965344E-2</c:v>
                </c:pt>
                <c:pt idx="118">
                  <c:v>-8.2156269668217638E-2</c:v>
                </c:pt>
                <c:pt idx="119">
                  <c:v>-8.1387738628409076E-2</c:v>
                </c:pt>
                <c:pt idx="120">
                  <c:v>-8.1383886940489966E-2</c:v>
                </c:pt>
                <c:pt idx="121">
                  <c:v>-8.1696879924919932E-2</c:v>
                </c:pt>
                <c:pt idx="122">
                  <c:v>-8.1633998715609293E-2</c:v>
                </c:pt>
                <c:pt idx="123">
                  <c:v>-8.1947392579162878E-2</c:v>
                </c:pt>
                <c:pt idx="124">
                  <c:v>-8.165683940275123E-2</c:v>
                </c:pt>
                <c:pt idx="125">
                  <c:v>-8.14744476314605E-2</c:v>
                </c:pt>
                <c:pt idx="126">
                  <c:v>-8.2151110972432745E-2</c:v>
                </c:pt>
                <c:pt idx="127">
                  <c:v>-8.2153666513252219E-2</c:v>
                </c:pt>
                <c:pt idx="128">
                  <c:v>-8.2405102248347725E-2</c:v>
                </c:pt>
                <c:pt idx="129">
                  <c:v>-8.2519124083410902E-2</c:v>
                </c:pt>
                <c:pt idx="130">
                  <c:v>-8.2683914095703998E-2</c:v>
                </c:pt>
                <c:pt idx="131">
                  <c:v>-8.2919069096698259E-2</c:v>
                </c:pt>
                <c:pt idx="132">
                  <c:v>-8.253728641641693E-2</c:v>
                </c:pt>
                <c:pt idx="133">
                  <c:v>-8.2362125929672209E-2</c:v>
                </c:pt>
                <c:pt idx="134">
                  <c:v>-8.3491159334191559E-2</c:v>
                </c:pt>
                <c:pt idx="135">
                  <c:v>-8.4529848861317258E-2</c:v>
                </c:pt>
                <c:pt idx="136">
                  <c:v>-8.3473777183573586E-2</c:v>
                </c:pt>
                <c:pt idx="137">
                  <c:v>-8.3410559798351991E-2</c:v>
                </c:pt>
                <c:pt idx="138">
                  <c:v>-8.3349511887368305E-2</c:v>
                </c:pt>
                <c:pt idx="139">
                  <c:v>-8.3365179092032476E-2</c:v>
                </c:pt>
                <c:pt idx="140">
                  <c:v>-8.3743594922585082E-2</c:v>
                </c:pt>
                <c:pt idx="141">
                  <c:v>-8.3724865129933657E-2</c:v>
                </c:pt>
                <c:pt idx="142">
                  <c:v>-8.3782075616516377E-2</c:v>
                </c:pt>
                <c:pt idx="143">
                  <c:v>-8.3631656018580622E-2</c:v>
                </c:pt>
                <c:pt idx="144">
                  <c:v>-8.3735714912702194E-2</c:v>
                </c:pt>
                <c:pt idx="145">
                  <c:v>-8.3181483579747612E-2</c:v>
                </c:pt>
                <c:pt idx="146">
                  <c:v>-8.3160086766807556E-2</c:v>
                </c:pt>
                <c:pt idx="147">
                  <c:v>-8.3106832644221182E-2</c:v>
                </c:pt>
                <c:pt idx="148">
                  <c:v>-8.3361985906643538E-2</c:v>
                </c:pt>
                <c:pt idx="149">
                  <c:v>-8.3189588332122588E-2</c:v>
                </c:pt>
                <c:pt idx="150">
                  <c:v>-8.5838316458737351E-2</c:v>
                </c:pt>
                <c:pt idx="151">
                  <c:v>-9.5343886633664138E-2</c:v>
                </c:pt>
                <c:pt idx="152">
                  <c:v>-9.5451973361925527E-2</c:v>
                </c:pt>
                <c:pt idx="153">
                  <c:v>-9.5544182878346956E-2</c:v>
                </c:pt>
                <c:pt idx="154">
                  <c:v>-9.5043893712246599E-2</c:v>
                </c:pt>
                <c:pt idx="155">
                  <c:v>-9.5282810435926124E-2</c:v>
                </c:pt>
                <c:pt idx="156">
                  <c:v>-9.5079328025040585E-2</c:v>
                </c:pt>
                <c:pt idx="157">
                  <c:v>-9.520964470516248E-2</c:v>
                </c:pt>
                <c:pt idx="158">
                  <c:v>-9.520956423446772E-2</c:v>
                </c:pt>
                <c:pt idx="159">
                  <c:v>-9.5204686125503743E-2</c:v>
                </c:pt>
                <c:pt idx="160">
                  <c:v>-9.4955757398345303E-2</c:v>
                </c:pt>
                <c:pt idx="161">
                  <c:v>-9.4474290525861385E-2</c:v>
                </c:pt>
                <c:pt idx="162">
                  <c:v>-9.2597695395147131E-2</c:v>
                </c:pt>
                <c:pt idx="163">
                  <c:v>-9.3075459385873652E-2</c:v>
                </c:pt>
                <c:pt idx="164">
                  <c:v>-9.2820005061905422E-2</c:v>
                </c:pt>
                <c:pt idx="165">
                  <c:v>-9.2843192559055515E-2</c:v>
                </c:pt>
                <c:pt idx="166">
                  <c:v>-9.3212347466463688E-2</c:v>
                </c:pt>
                <c:pt idx="167">
                  <c:v>-9.2835359391306951E-2</c:v>
                </c:pt>
                <c:pt idx="168">
                  <c:v>-9.2864383145511598E-2</c:v>
                </c:pt>
                <c:pt idx="169">
                  <c:v>-9.290823964178023E-2</c:v>
                </c:pt>
                <c:pt idx="170">
                  <c:v>-9.2833559809486182E-2</c:v>
                </c:pt>
                <c:pt idx="171">
                  <c:v>-9.2697984573448897E-2</c:v>
                </c:pt>
                <c:pt idx="172">
                  <c:v>-9.2360512909158934E-2</c:v>
                </c:pt>
                <c:pt idx="173">
                  <c:v>-9.2668078980552598E-2</c:v>
                </c:pt>
                <c:pt idx="174">
                  <c:v>-9.2629179694251121E-2</c:v>
                </c:pt>
                <c:pt idx="175">
                  <c:v>-9.2642269604370844E-2</c:v>
                </c:pt>
                <c:pt idx="176">
                  <c:v>-9.2730775885206604E-2</c:v>
                </c:pt>
                <c:pt idx="177">
                  <c:v>-9.3877761735151208E-2</c:v>
                </c:pt>
                <c:pt idx="178">
                  <c:v>-9.383695791218534E-2</c:v>
                </c:pt>
                <c:pt idx="179">
                  <c:v>-9.3777005469019833E-2</c:v>
                </c:pt>
                <c:pt idx="180">
                  <c:v>-9.3570429489455043E-2</c:v>
                </c:pt>
                <c:pt idx="181">
                  <c:v>-9.3568460038901846E-2</c:v>
                </c:pt>
                <c:pt idx="182">
                  <c:v>-9.4050251968083975E-2</c:v>
                </c:pt>
                <c:pt idx="183">
                  <c:v>-9.4069717663656224E-2</c:v>
                </c:pt>
                <c:pt idx="184">
                  <c:v>-9.4142726853608028E-2</c:v>
                </c:pt>
                <c:pt idx="185">
                  <c:v>-9.4033027000962208E-2</c:v>
                </c:pt>
                <c:pt idx="186">
                  <c:v>-9.4478466513771786E-2</c:v>
                </c:pt>
                <c:pt idx="187">
                  <c:v>-9.3930065653989966E-2</c:v>
                </c:pt>
                <c:pt idx="188">
                  <c:v>-9.393284385076911E-2</c:v>
                </c:pt>
                <c:pt idx="189">
                  <c:v>-9.4978904801205161E-2</c:v>
                </c:pt>
                <c:pt idx="190">
                  <c:v>-9.5143693189672474E-2</c:v>
                </c:pt>
                <c:pt idx="191">
                  <c:v>-9.5433700189167844E-2</c:v>
                </c:pt>
                <c:pt idx="192">
                  <c:v>-9.5912863778185309E-2</c:v>
                </c:pt>
                <c:pt idx="193">
                  <c:v>-9.6614140168697044E-2</c:v>
                </c:pt>
                <c:pt idx="194">
                  <c:v>-9.5931631259657923E-2</c:v>
                </c:pt>
                <c:pt idx="195">
                  <c:v>-9.6243433144962101E-2</c:v>
                </c:pt>
                <c:pt idx="196">
                  <c:v>-9.6525985363020456E-2</c:v>
                </c:pt>
                <c:pt idx="197">
                  <c:v>-9.6784567559375576E-2</c:v>
                </c:pt>
                <c:pt idx="198">
                  <c:v>-9.7410104607450726E-2</c:v>
                </c:pt>
                <c:pt idx="199">
                  <c:v>-9.6832720690412113E-2</c:v>
                </c:pt>
                <c:pt idx="200">
                  <c:v>-9.6838628381258757E-2</c:v>
                </c:pt>
                <c:pt idx="201">
                  <c:v>-9.6600179564350963E-2</c:v>
                </c:pt>
                <c:pt idx="202">
                  <c:v>-9.6912864193063469E-2</c:v>
                </c:pt>
                <c:pt idx="203">
                  <c:v>-9.691348704970168E-2</c:v>
                </c:pt>
                <c:pt idx="204">
                  <c:v>-9.6863560319704375E-2</c:v>
                </c:pt>
                <c:pt idx="205">
                  <c:v>-9.69579710389111E-2</c:v>
                </c:pt>
                <c:pt idx="206">
                  <c:v>-9.7065610540121292E-2</c:v>
                </c:pt>
                <c:pt idx="207">
                  <c:v>-9.7057850986340635E-2</c:v>
                </c:pt>
                <c:pt idx="208">
                  <c:v>-9.7288263891070662E-2</c:v>
                </c:pt>
                <c:pt idx="209">
                  <c:v>-9.7347169052432583E-2</c:v>
                </c:pt>
                <c:pt idx="210">
                  <c:v>-9.7466152452551191E-2</c:v>
                </c:pt>
                <c:pt idx="211">
                  <c:v>-9.8038267060622603E-2</c:v>
                </c:pt>
                <c:pt idx="212">
                  <c:v>-9.8034496724655307E-2</c:v>
                </c:pt>
                <c:pt idx="213">
                  <c:v>-9.8620412747840253E-2</c:v>
                </c:pt>
                <c:pt idx="214">
                  <c:v>-9.8532556312473457E-2</c:v>
                </c:pt>
                <c:pt idx="215">
                  <c:v>-9.8432596028331876E-2</c:v>
                </c:pt>
                <c:pt idx="216">
                  <c:v>-9.866247522057138E-2</c:v>
                </c:pt>
                <c:pt idx="217">
                  <c:v>-9.8981007255275991E-2</c:v>
                </c:pt>
                <c:pt idx="218">
                  <c:v>-9.9217196008944575E-2</c:v>
                </c:pt>
                <c:pt idx="219">
                  <c:v>-9.9191637183787151E-2</c:v>
                </c:pt>
                <c:pt idx="220">
                  <c:v>-9.9108582202330417E-2</c:v>
                </c:pt>
                <c:pt idx="221">
                  <c:v>-9.9145504427656864E-2</c:v>
                </c:pt>
                <c:pt idx="222">
                  <c:v>-9.9210694630549032E-2</c:v>
                </c:pt>
                <c:pt idx="223">
                  <c:v>-9.9222743373521799E-2</c:v>
                </c:pt>
                <c:pt idx="224">
                  <c:v>-9.9220133277802602E-2</c:v>
                </c:pt>
                <c:pt idx="225">
                  <c:v>-9.9239270378563671E-2</c:v>
                </c:pt>
                <c:pt idx="226">
                  <c:v>-9.9560040090156787E-2</c:v>
                </c:pt>
                <c:pt idx="227">
                  <c:v>-9.9818538873669121E-2</c:v>
                </c:pt>
                <c:pt idx="228">
                  <c:v>-0.10054844113500339</c:v>
                </c:pt>
                <c:pt idx="229">
                  <c:v>-0.10054269608233306</c:v>
                </c:pt>
                <c:pt idx="230">
                  <c:v>-0.10050253934805578</c:v>
                </c:pt>
                <c:pt idx="231">
                  <c:v>-0.10066796662031154</c:v>
                </c:pt>
                <c:pt idx="232">
                  <c:v>-0.10086815295535037</c:v>
                </c:pt>
                <c:pt idx="233">
                  <c:v>-0.10119344353484787</c:v>
                </c:pt>
                <c:pt idx="234">
                  <c:v>-0.10112058996905809</c:v>
                </c:pt>
                <c:pt idx="235">
                  <c:v>-0.10118292220198837</c:v>
                </c:pt>
                <c:pt idx="236">
                  <c:v>-0.10119870989314721</c:v>
                </c:pt>
                <c:pt idx="237">
                  <c:v>-0.1012498410932806</c:v>
                </c:pt>
                <c:pt idx="238">
                  <c:v>-0.1017984706439414</c:v>
                </c:pt>
                <c:pt idx="239">
                  <c:v>-0.10175887459512942</c:v>
                </c:pt>
                <c:pt idx="240">
                  <c:v>-0.10170346606259001</c:v>
                </c:pt>
                <c:pt idx="241">
                  <c:v>-0.10162804443542937</c:v>
                </c:pt>
                <c:pt idx="242">
                  <c:v>-0.10116758484007066</c:v>
                </c:pt>
                <c:pt idx="243">
                  <c:v>-0.10128340643087286</c:v>
                </c:pt>
                <c:pt idx="244">
                  <c:v>-0.10114557721225959</c:v>
                </c:pt>
                <c:pt idx="245">
                  <c:v>-0.10118502277864641</c:v>
                </c:pt>
                <c:pt idx="246">
                  <c:v>-0.1022251664687871</c:v>
                </c:pt>
                <c:pt idx="247">
                  <c:v>-0.10177169509852532</c:v>
                </c:pt>
                <c:pt idx="248">
                  <c:v>-0.10303595311640759</c:v>
                </c:pt>
                <c:pt idx="249">
                  <c:v>-0.10285497534057918</c:v>
                </c:pt>
                <c:pt idx="250">
                  <c:v>-0.10326009134489454</c:v>
                </c:pt>
                <c:pt idx="251">
                  <c:v>-0.10300547761238825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14-4A6F-9260-98A9E4F9E8FE}"/>
            </c:ext>
          </c:extLst>
        </c:ser>
        <c:ser>
          <c:idx val="3"/>
          <c:order val="3"/>
          <c:tx>
            <c:strRef>
              <c:f>'VaR_ES S(d) + Graphs'!$M$4</c:f>
              <c:strCache>
                <c:ptCount val="1"/>
                <c:pt idx="0">
                  <c:v>ES 10days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S(d) + Graphs'!$M$5:$M$256</c:f>
              <c:numCache>
                <c:formatCode>0.000%</c:formatCode>
                <c:ptCount val="252"/>
                <c:pt idx="0">
                  <c:v>-9.2435774663547798E-2</c:v>
                </c:pt>
                <c:pt idx="1">
                  <c:v>-9.2570359298946359E-2</c:v>
                </c:pt>
                <c:pt idx="2">
                  <c:v>-9.2571393564084684E-2</c:v>
                </c:pt>
                <c:pt idx="3">
                  <c:v>-9.2284099369564596E-2</c:v>
                </c:pt>
                <c:pt idx="4">
                  <c:v>-9.2819031197542923E-2</c:v>
                </c:pt>
                <c:pt idx="5">
                  <c:v>-9.2401316545796169E-2</c:v>
                </c:pt>
                <c:pt idx="6">
                  <c:v>-9.2066747053026241E-2</c:v>
                </c:pt>
                <c:pt idx="7">
                  <c:v>-9.1479436897696026E-2</c:v>
                </c:pt>
                <c:pt idx="8">
                  <c:v>-9.2055732393054965E-2</c:v>
                </c:pt>
                <c:pt idx="9">
                  <c:v>-9.2211698189995209E-2</c:v>
                </c:pt>
                <c:pt idx="10">
                  <c:v>-9.2406172356431102E-2</c:v>
                </c:pt>
                <c:pt idx="11">
                  <c:v>-9.268709754479422E-2</c:v>
                </c:pt>
                <c:pt idx="12">
                  <c:v>-9.1488150366317578E-2</c:v>
                </c:pt>
                <c:pt idx="13">
                  <c:v>-9.1490300786002246E-2</c:v>
                </c:pt>
                <c:pt idx="14">
                  <c:v>-9.1496405148766072E-2</c:v>
                </c:pt>
                <c:pt idx="15">
                  <c:v>-9.1366943938054446E-2</c:v>
                </c:pt>
                <c:pt idx="16">
                  <c:v>-9.1263848762337133E-2</c:v>
                </c:pt>
                <c:pt idx="17">
                  <c:v>-9.098854612394161E-2</c:v>
                </c:pt>
                <c:pt idx="18">
                  <c:v>-9.0948992084902314E-2</c:v>
                </c:pt>
                <c:pt idx="19">
                  <c:v>-9.0939028949452091E-2</c:v>
                </c:pt>
                <c:pt idx="20">
                  <c:v>-9.0604587878739096E-2</c:v>
                </c:pt>
                <c:pt idx="21">
                  <c:v>-9.060894880257829E-2</c:v>
                </c:pt>
                <c:pt idx="22">
                  <c:v>-9.0707319661906302E-2</c:v>
                </c:pt>
                <c:pt idx="23">
                  <c:v>-9.0709361393841101E-2</c:v>
                </c:pt>
                <c:pt idx="24">
                  <c:v>-9.0326687166599598E-2</c:v>
                </c:pt>
                <c:pt idx="25">
                  <c:v>-9.0578225992894834E-2</c:v>
                </c:pt>
                <c:pt idx="26">
                  <c:v>-9.0579321105275903E-2</c:v>
                </c:pt>
                <c:pt idx="27">
                  <c:v>-9.0713475392833032E-2</c:v>
                </c:pt>
                <c:pt idx="28">
                  <c:v>-9.0628461415133865E-2</c:v>
                </c:pt>
                <c:pt idx="29">
                  <c:v>-9.0697288130542189E-2</c:v>
                </c:pt>
                <c:pt idx="30">
                  <c:v>-9.1078280713385446E-2</c:v>
                </c:pt>
                <c:pt idx="31">
                  <c:v>-9.1178076873229916E-2</c:v>
                </c:pt>
                <c:pt idx="32">
                  <c:v>-9.1206423457278266E-2</c:v>
                </c:pt>
                <c:pt idx="33">
                  <c:v>-9.16260337937405E-2</c:v>
                </c:pt>
                <c:pt idx="34">
                  <c:v>-9.1673347069967409E-2</c:v>
                </c:pt>
                <c:pt idx="35">
                  <c:v>-9.1742895600381902E-2</c:v>
                </c:pt>
                <c:pt idx="36">
                  <c:v>-9.1720375100259724E-2</c:v>
                </c:pt>
                <c:pt idx="37">
                  <c:v>-9.1691147587562832E-2</c:v>
                </c:pt>
                <c:pt idx="38">
                  <c:v>-9.1718632166865877E-2</c:v>
                </c:pt>
                <c:pt idx="39">
                  <c:v>-9.1832100582215095E-2</c:v>
                </c:pt>
                <c:pt idx="40">
                  <c:v>-9.1854006025204313E-2</c:v>
                </c:pt>
                <c:pt idx="41">
                  <c:v>-9.2373164605078467E-2</c:v>
                </c:pt>
                <c:pt idx="42">
                  <c:v>-9.2215311973335393E-2</c:v>
                </c:pt>
                <c:pt idx="43">
                  <c:v>-9.2400336336799727E-2</c:v>
                </c:pt>
                <c:pt idx="44">
                  <c:v>-9.2727066092824703E-2</c:v>
                </c:pt>
                <c:pt idx="45">
                  <c:v>-9.2724253832096939E-2</c:v>
                </c:pt>
                <c:pt idx="46">
                  <c:v>-9.2794807242514141E-2</c:v>
                </c:pt>
                <c:pt idx="47">
                  <c:v>-9.3181606996370375E-2</c:v>
                </c:pt>
                <c:pt idx="48">
                  <c:v>-9.3262814728352406E-2</c:v>
                </c:pt>
                <c:pt idx="49">
                  <c:v>-9.2851407599216521E-2</c:v>
                </c:pt>
                <c:pt idx="50">
                  <c:v>-9.3289459761491819E-2</c:v>
                </c:pt>
                <c:pt idx="51">
                  <c:v>-9.3300276499141105E-2</c:v>
                </c:pt>
                <c:pt idx="52">
                  <c:v>-9.3348677407805128E-2</c:v>
                </c:pt>
                <c:pt idx="53">
                  <c:v>-9.3382410103677649E-2</c:v>
                </c:pt>
                <c:pt idx="54">
                  <c:v>-9.3397405166429331E-2</c:v>
                </c:pt>
                <c:pt idx="55">
                  <c:v>-9.3550746122807713E-2</c:v>
                </c:pt>
                <c:pt idx="56">
                  <c:v>-9.3601834149142138E-2</c:v>
                </c:pt>
                <c:pt idx="57">
                  <c:v>-9.3179415184432277E-2</c:v>
                </c:pt>
                <c:pt idx="58">
                  <c:v>-9.3259701646192156E-2</c:v>
                </c:pt>
                <c:pt idx="59">
                  <c:v>-9.2458558307754249E-2</c:v>
                </c:pt>
                <c:pt idx="60">
                  <c:v>-9.2210808116912776E-2</c:v>
                </c:pt>
                <c:pt idx="61">
                  <c:v>-9.2275260815995699E-2</c:v>
                </c:pt>
                <c:pt idx="62">
                  <c:v>-9.2325419335726855E-2</c:v>
                </c:pt>
                <c:pt idx="63">
                  <c:v>-9.2298678397621972E-2</c:v>
                </c:pt>
                <c:pt idx="64">
                  <c:v>-8.8556845584410057E-2</c:v>
                </c:pt>
                <c:pt idx="65">
                  <c:v>-8.8720707452258796E-2</c:v>
                </c:pt>
                <c:pt idx="66">
                  <c:v>-8.8640528842605926E-2</c:v>
                </c:pt>
                <c:pt idx="67">
                  <c:v>-8.8708911814461888E-2</c:v>
                </c:pt>
                <c:pt idx="68">
                  <c:v>-8.8909195753551343E-2</c:v>
                </c:pt>
                <c:pt idx="69">
                  <c:v>-8.8920645515980501E-2</c:v>
                </c:pt>
                <c:pt idx="70">
                  <c:v>-8.8618828601583433E-2</c:v>
                </c:pt>
                <c:pt idx="71">
                  <c:v>-9.1053508004908842E-2</c:v>
                </c:pt>
                <c:pt idx="72">
                  <c:v>-9.1027924312581207E-2</c:v>
                </c:pt>
                <c:pt idx="73">
                  <c:v>-9.0957766492746714E-2</c:v>
                </c:pt>
                <c:pt idx="74">
                  <c:v>-9.0957559772060423E-2</c:v>
                </c:pt>
                <c:pt idx="75">
                  <c:v>-9.1224392450124078E-2</c:v>
                </c:pt>
                <c:pt idx="76">
                  <c:v>-9.173215774872584E-2</c:v>
                </c:pt>
                <c:pt idx="77">
                  <c:v>-9.1896198494488893E-2</c:v>
                </c:pt>
                <c:pt idx="78">
                  <c:v>-9.1986905990572729E-2</c:v>
                </c:pt>
                <c:pt idx="79">
                  <c:v>-9.2162206271698702E-2</c:v>
                </c:pt>
                <c:pt idx="80">
                  <c:v>-9.2085942001682131E-2</c:v>
                </c:pt>
                <c:pt idx="81">
                  <c:v>-9.2073561232777393E-2</c:v>
                </c:pt>
                <c:pt idx="82">
                  <c:v>-9.240949311571546E-2</c:v>
                </c:pt>
                <c:pt idx="83">
                  <c:v>-9.2515363944722526E-2</c:v>
                </c:pt>
                <c:pt idx="84">
                  <c:v>-9.2853373878312745E-2</c:v>
                </c:pt>
                <c:pt idx="85">
                  <c:v>-9.2850845418482902E-2</c:v>
                </c:pt>
                <c:pt idx="86">
                  <c:v>-9.3185032789382657E-2</c:v>
                </c:pt>
                <c:pt idx="87">
                  <c:v>-9.3164703141232458E-2</c:v>
                </c:pt>
                <c:pt idx="88">
                  <c:v>-9.2818116309559814E-2</c:v>
                </c:pt>
                <c:pt idx="89">
                  <c:v>-9.2336333647706964E-2</c:v>
                </c:pt>
                <c:pt idx="90">
                  <c:v>-9.2502927366490448E-2</c:v>
                </c:pt>
                <c:pt idx="91">
                  <c:v>-9.2496677432868685E-2</c:v>
                </c:pt>
                <c:pt idx="92">
                  <c:v>-9.2726445866049681E-2</c:v>
                </c:pt>
                <c:pt idx="93">
                  <c:v>-9.2773903620142886E-2</c:v>
                </c:pt>
                <c:pt idx="94">
                  <c:v>-9.23921870956948E-2</c:v>
                </c:pt>
                <c:pt idx="95">
                  <c:v>-9.2474685069889567E-2</c:v>
                </c:pt>
                <c:pt idx="96">
                  <c:v>-9.254997607600686E-2</c:v>
                </c:pt>
                <c:pt idx="97">
                  <c:v>-9.2789673892635122E-2</c:v>
                </c:pt>
                <c:pt idx="98">
                  <c:v>-9.2971010871049961E-2</c:v>
                </c:pt>
                <c:pt idx="99">
                  <c:v>-9.3103804177817218E-2</c:v>
                </c:pt>
                <c:pt idx="100">
                  <c:v>-9.3435720123189375E-2</c:v>
                </c:pt>
                <c:pt idx="101">
                  <c:v>-9.3585995367787431E-2</c:v>
                </c:pt>
                <c:pt idx="102">
                  <c:v>-9.3681005311540874E-2</c:v>
                </c:pt>
                <c:pt idx="103">
                  <c:v>-9.4340945073401877E-2</c:v>
                </c:pt>
                <c:pt idx="104">
                  <c:v>-9.4352073279351495E-2</c:v>
                </c:pt>
                <c:pt idx="105">
                  <c:v>-9.4283854494471797E-2</c:v>
                </c:pt>
                <c:pt idx="106">
                  <c:v>-9.4098867932306013E-2</c:v>
                </c:pt>
                <c:pt idx="107">
                  <c:v>-9.4089380060917341E-2</c:v>
                </c:pt>
                <c:pt idx="108">
                  <c:v>-9.4082581469066728E-2</c:v>
                </c:pt>
                <c:pt idx="109">
                  <c:v>-9.4160786500897306E-2</c:v>
                </c:pt>
                <c:pt idx="110">
                  <c:v>-9.4171264005292396E-2</c:v>
                </c:pt>
                <c:pt idx="111">
                  <c:v>-9.4526283180460621E-2</c:v>
                </c:pt>
                <c:pt idx="112">
                  <c:v>-9.4534397815624047E-2</c:v>
                </c:pt>
                <c:pt idx="113">
                  <c:v>-9.4575199889029377E-2</c:v>
                </c:pt>
                <c:pt idx="114">
                  <c:v>-9.3947192677907007E-2</c:v>
                </c:pt>
                <c:pt idx="115">
                  <c:v>-9.3993450316083055E-2</c:v>
                </c:pt>
                <c:pt idx="116">
                  <c:v>-9.4164481033728265E-2</c:v>
                </c:pt>
                <c:pt idx="117">
                  <c:v>-9.4147276286036516E-2</c:v>
                </c:pt>
                <c:pt idx="118">
                  <c:v>-9.4123523250183749E-2</c:v>
                </c:pt>
                <c:pt idx="119">
                  <c:v>-9.3243044505396083E-2</c:v>
                </c:pt>
                <c:pt idx="120">
                  <c:v>-9.3238631763205265E-2</c:v>
                </c:pt>
                <c:pt idx="121">
                  <c:v>-9.3597216720459397E-2</c:v>
                </c:pt>
                <c:pt idx="122">
                  <c:v>-9.3525175949980777E-2</c:v>
                </c:pt>
                <c:pt idx="123">
                  <c:v>-9.3884220180223646E-2</c:v>
                </c:pt>
                <c:pt idx="124">
                  <c:v>-9.3551343714850507E-2</c:v>
                </c:pt>
                <c:pt idx="125">
                  <c:v>-9.3342383933752188E-2</c:v>
                </c:pt>
                <c:pt idx="126">
                  <c:v>-9.4117613115453802E-2</c:v>
                </c:pt>
                <c:pt idx="127">
                  <c:v>-9.4120540907899938E-2</c:v>
                </c:pt>
                <c:pt idx="128">
                  <c:v>-9.4408601908645987E-2</c:v>
                </c:pt>
                <c:pt idx="129">
                  <c:v>-9.453923267957727E-2</c:v>
                </c:pt>
                <c:pt idx="130">
                  <c:v>-9.4728026749903327E-2</c:v>
                </c:pt>
                <c:pt idx="131">
                  <c:v>-9.4997435491230867E-2</c:v>
                </c:pt>
                <c:pt idx="132">
                  <c:v>-9.4560040620101787E-2</c:v>
                </c:pt>
                <c:pt idx="133">
                  <c:v>-9.4359365465141468E-2</c:v>
                </c:pt>
                <c:pt idx="134">
                  <c:v>-9.5652858978535746E-2</c:v>
                </c:pt>
                <c:pt idx="135">
                  <c:v>-9.6842848717005561E-2</c:v>
                </c:pt>
                <c:pt idx="136">
                  <c:v>-9.5632944865292335E-2</c:v>
                </c:pt>
                <c:pt idx="137">
                  <c:v>-9.5560518950000062E-2</c:v>
                </c:pt>
                <c:pt idx="138">
                  <c:v>-9.5490578524369069E-2</c:v>
                </c:pt>
                <c:pt idx="139">
                  <c:v>-9.5508527884879582E-2</c:v>
                </c:pt>
                <c:pt idx="140">
                  <c:v>-9.5942065475730476E-2</c:v>
                </c:pt>
                <c:pt idx="141">
                  <c:v>-9.5920607416823761E-2</c:v>
                </c:pt>
                <c:pt idx="142">
                  <c:v>-9.598615144147056E-2</c:v>
                </c:pt>
                <c:pt idx="143">
                  <c:v>-9.5813821045010683E-2</c:v>
                </c:pt>
                <c:pt idx="144">
                  <c:v>-9.5933037627990811E-2</c:v>
                </c:pt>
                <c:pt idx="145">
                  <c:v>-9.5298074453981085E-2</c:v>
                </c:pt>
                <c:pt idx="146">
                  <c:v>-9.5273560884555686E-2</c:v>
                </c:pt>
                <c:pt idx="147">
                  <c:v>-9.5212549525767506E-2</c:v>
                </c:pt>
                <c:pt idx="148">
                  <c:v>-9.5504869565673861E-2</c:v>
                </c:pt>
                <c:pt idx="149">
                  <c:v>-9.5307359781220055E-2</c:v>
                </c:pt>
                <c:pt idx="150">
                  <c:v>-9.834191361887179E-2</c:v>
                </c:pt>
                <c:pt idx="151">
                  <c:v>-0.10923210811016441</c:v>
                </c:pt>
                <c:pt idx="152">
                  <c:v>-0.10935593923981077</c:v>
                </c:pt>
                <c:pt idx="153">
                  <c:v>-0.1094615804111764</c:v>
                </c:pt>
                <c:pt idx="154">
                  <c:v>-0.10888841686386069</c:v>
                </c:pt>
                <c:pt idx="155">
                  <c:v>-0.10916213527740262</c:v>
                </c:pt>
                <c:pt idx="156">
                  <c:v>-0.10892901269881752</c:v>
                </c:pt>
                <c:pt idx="157">
                  <c:v>-0.10907831189559064</c:v>
                </c:pt>
                <c:pt idx="158">
                  <c:v>-0.10907821970317075</c:v>
                </c:pt>
                <c:pt idx="159">
                  <c:v>-0.10907263102680628</c:v>
                </c:pt>
                <c:pt idx="160">
                  <c:v>-0.10878744221610495</c:v>
                </c:pt>
                <c:pt idx="161">
                  <c:v>-0.10823584270276965</c:v>
                </c:pt>
                <c:pt idx="162">
                  <c:v>-0.10608589424320256</c:v>
                </c:pt>
                <c:pt idx="163">
                  <c:v>-0.10663325149628683</c:v>
                </c:pt>
                <c:pt idx="164">
                  <c:v>-0.10634058654084902</c:v>
                </c:pt>
                <c:pt idx="165">
                  <c:v>-0.10636715163364031</c:v>
                </c:pt>
                <c:pt idx="166">
                  <c:v>-0.10679007931342266</c:v>
                </c:pt>
                <c:pt idx="167">
                  <c:v>-0.10635817745127196</c:v>
                </c:pt>
                <c:pt idx="168">
                  <c:v>-0.10639142893669994</c:v>
                </c:pt>
                <c:pt idx="169">
                  <c:v>-0.10644167376844414</c:v>
                </c:pt>
                <c:pt idx="170">
                  <c:v>-0.10635611573422916</c:v>
                </c:pt>
                <c:pt idx="171">
                  <c:v>-0.10620079199651764</c:v>
                </c:pt>
                <c:pt idx="172">
                  <c:v>-0.1058141626842527</c:v>
                </c:pt>
                <c:pt idx="173">
                  <c:v>-0.10616653021978832</c:v>
                </c:pt>
                <c:pt idx="174">
                  <c:v>-0.10612196468762143</c:v>
                </c:pt>
                <c:pt idx="175">
                  <c:v>-0.1061369613332149</c:v>
                </c:pt>
                <c:pt idx="176">
                  <c:v>-0.106238359838961</c:v>
                </c:pt>
                <c:pt idx="177">
                  <c:v>-0.10755242083212531</c:v>
                </c:pt>
                <c:pt idx="178">
                  <c:v>-0.10750567333987508</c:v>
                </c:pt>
                <c:pt idx="179">
                  <c:v>-0.10743698795285613</c:v>
                </c:pt>
                <c:pt idx="180">
                  <c:v>-0.10720032118239517</c:v>
                </c:pt>
                <c:pt idx="181">
                  <c:v>-0.10719806485277258</c:v>
                </c:pt>
                <c:pt idx="182">
                  <c:v>-0.107750036772034</c:v>
                </c:pt>
                <c:pt idx="183">
                  <c:v>-0.10777233792880725</c:v>
                </c:pt>
                <c:pt idx="184">
                  <c:v>-0.10785598196736519</c:v>
                </c:pt>
                <c:pt idx="185">
                  <c:v>-0.10773030273834532</c:v>
                </c:pt>
                <c:pt idx="186">
                  <c:v>-0.10824062698395431</c:v>
                </c:pt>
                <c:pt idx="187">
                  <c:v>-0.10761234357619313</c:v>
                </c:pt>
                <c:pt idx="188">
                  <c:v>-0.10761552645767244</c:v>
                </c:pt>
                <c:pt idx="189">
                  <c:v>-0.10881396137429045</c:v>
                </c:pt>
                <c:pt idx="190">
                  <c:v>-0.1090027535842569</c:v>
                </c:pt>
                <c:pt idx="191">
                  <c:v>-0.10933500431411541</c:v>
                </c:pt>
                <c:pt idx="192">
                  <c:v>-0.10988396503730384</c:v>
                </c:pt>
                <c:pt idx="193">
                  <c:v>-0.11068739251659057</c:v>
                </c:pt>
                <c:pt idx="194">
                  <c:v>-0.1099054662749558</c:v>
                </c:pt>
                <c:pt idx="195">
                  <c:v>-0.11026268663220178</c:v>
                </c:pt>
                <c:pt idx="196">
                  <c:v>-0.11058639668346396</c:v>
                </c:pt>
                <c:pt idx="197">
                  <c:v>-0.11088264513131832</c:v>
                </c:pt>
                <c:pt idx="198">
                  <c:v>-0.11159930073321121</c:v>
                </c:pt>
                <c:pt idx="199">
                  <c:v>-0.11093781246507133</c:v>
                </c:pt>
                <c:pt idx="200">
                  <c:v>-0.11094458069686912</c:v>
                </c:pt>
                <c:pt idx="201">
                  <c:v>-0.11067139834751422</c:v>
                </c:pt>
                <c:pt idx="202">
                  <c:v>-0.11102963003256336</c:v>
                </c:pt>
                <c:pt idx="203">
                  <c:v>-0.11103034361731477</c:v>
                </c:pt>
                <c:pt idx="204">
                  <c:v>-0.11097314433415981</c:v>
                </c:pt>
                <c:pt idx="205">
                  <c:v>-0.11108130734545776</c:v>
                </c:pt>
                <c:pt idx="206">
                  <c:v>-0.11120462610293923</c:v>
                </c:pt>
                <c:pt idx="207">
                  <c:v>-0.11119573625748209</c:v>
                </c:pt>
                <c:pt idx="208">
                  <c:v>-0.11145971214736951</c:v>
                </c:pt>
                <c:pt idx="209">
                  <c:v>-0.1115271977007837</c:v>
                </c:pt>
                <c:pt idx="210">
                  <c:v>-0.11166351276076238</c:v>
                </c:pt>
                <c:pt idx="211">
                  <c:v>-0.11231896416857395</c:v>
                </c:pt>
                <c:pt idx="212">
                  <c:v>-0.11231464462842793</c:v>
                </c:pt>
                <c:pt idx="213">
                  <c:v>-0.11298590782786014</c:v>
                </c:pt>
                <c:pt idx="214">
                  <c:v>-0.11288525382701128</c:v>
                </c:pt>
                <c:pt idx="215">
                  <c:v>-0.1127707328760663</c:v>
                </c:pt>
                <c:pt idx="216">
                  <c:v>-0.1130340973104895</c:v>
                </c:pt>
                <c:pt idx="217">
                  <c:v>-0.11339902816111749</c:v>
                </c:pt>
                <c:pt idx="218">
                  <c:v>-0.11366962123620643</c:v>
                </c:pt>
                <c:pt idx="219">
                  <c:v>-0.113640339397052</c:v>
                </c:pt>
                <c:pt idx="220">
                  <c:v>-0.11354518625159207</c:v>
                </c:pt>
                <c:pt idx="221">
                  <c:v>-0.11358748673514611</c:v>
                </c:pt>
                <c:pt idx="222">
                  <c:v>-0.1136621728376479</c:v>
                </c:pt>
                <c:pt idx="223">
                  <c:v>-0.11367597665498176</c:v>
                </c:pt>
                <c:pt idx="224">
                  <c:v>-0.11367298636092261</c:v>
                </c:pt>
                <c:pt idx="225">
                  <c:v>-0.11369491105827924</c:v>
                </c:pt>
                <c:pt idx="226">
                  <c:v>-0.11406240553592556</c:v>
                </c:pt>
                <c:pt idx="227">
                  <c:v>-0.11435855842064543</c:v>
                </c:pt>
                <c:pt idx="228">
                  <c:v>-0.11519478154448615</c:v>
                </c:pt>
                <c:pt idx="229">
                  <c:v>-0.11518819964147652</c:v>
                </c:pt>
                <c:pt idx="230">
                  <c:v>-0.11514219349577805</c:v>
                </c:pt>
                <c:pt idx="231">
                  <c:v>-0.1153317176522333</c:v>
                </c:pt>
                <c:pt idx="232">
                  <c:v>-0.11556106403366577</c:v>
                </c:pt>
                <c:pt idx="233">
                  <c:v>-0.11593373790926947</c:v>
                </c:pt>
                <c:pt idx="234">
                  <c:v>-0.11585027216379243</c:v>
                </c:pt>
                <c:pt idx="235">
                  <c:v>-0.11592168399150982</c:v>
                </c:pt>
                <c:pt idx="236">
                  <c:v>-0.11593977138912237</c:v>
                </c:pt>
                <c:pt idx="237">
                  <c:v>-0.11599835059097757</c:v>
                </c:pt>
                <c:pt idx="238">
                  <c:v>-0.11662689600176486</c:v>
                </c:pt>
                <c:pt idx="239">
                  <c:v>-0.11658153221351082</c:v>
                </c:pt>
                <c:pt idx="240">
                  <c:v>-0.11651805262367801</c:v>
                </c:pt>
                <c:pt idx="241">
                  <c:v>-0.11643164474140331</c:v>
                </c:pt>
                <c:pt idx="242">
                  <c:v>-0.11590411252013109</c:v>
                </c:pt>
                <c:pt idx="243">
                  <c:v>-0.11603680520735712</c:v>
                </c:pt>
                <c:pt idx="244">
                  <c:v>-0.11587889916177969</c:v>
                </c:pt>
                <c:pt idx="245">
                  <c:v>-0.11592409054765834</c:v>
                </c:pt>
                <c:pt idx="246">
                  <c:v>-0.11711574626910065</c:v>
                </c:pt>
                <c:pt idx="247">
                  <c:v>-0.11659622020937939</c:v>
                </c:pt>
                <c:pt idx="248">
                  <c:v>-0.1180446357645273</c:v>
                </c:pt>
                <c:pt idx="249">
                  <c:v>-0.11783729594786152</c:v>
                </c:pt>
                <c:pt idx="250">
                  <c:v>-0.11830142298046889</c:v>
                </c:pt>
                <c:pt idx="251">
                  <c:v>-0.1180097210608448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14-4A6F-9260-98A9E4F9E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623520"/>
        <c:axId val="1154666224"/>
      </c:lineChart>
      <c:dateAx>
        <c:axId val="289623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4666224"/>
        <c:crosses val="autoZero"/>
        <c:auto val="1"/>
        <c:lblOffset val="100"/>
        <c:baseTimeUnit val="days"/>
      </c:dateAx>
      <c:valAx>
        <c:axId val="11546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6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1-day VaR and ES estimates and realized daily returns over the estimation period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8848319598230026E-2"/>
          <c:y val="9.6355880560633766E-2"/>
          <c:w val="0.72156886049621161"/>
          <c:h val="0.7738860978757911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'VaR_ES S(d) + Graphs'!$N$4</c:f>
              <c:strCache>
                <c:ptCount val="1"/>
                <c:pt idx="0">
                  <c:v>R_sprt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[1]Var_ES!$B$20:$B$271</c:f>
              <c:numCache>
                <c:formatCode>General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S(d) + Graphs'!$N$5:$N$256</c:f>
              <c:numCache>
                <c:formatCode>0.000%</c:formatCode>
                <c:ptCount val="252"/>
                <c:pt idx="0">
                  <c:v>-1.2339378224364124E-4</c:v>
                </c:pt>
                <c:pt idx="1">
                  <c:v>1.3780180838060664E-3</c:v>
                </c:pt>
                <c:pt idx="2">
                  <c:v>-2.552909177644305E-3</c:v>
                </c:pt>
                <c:pt idx="3">
                  <c:v>1.7638451395066184E-2</c:v>
                </c:pt>
                <c:pt idx="4">
                  <c:v>-4.0919871381754746E-3</c:v>
                </c:pt>
                <c:pt idx="5">
                  <c:v>1.6752235500528765E-2</c:v>
                </c:pt>
                <c:pt idx="6">
                  <c:v>1.8498495403083862E-2</c:v>
                </c:pt>
                <c:pt idx="7">
                  <c:v>2.1008446286802471E-2</c:v>
                </c:pt>
                <c:pt idx="8">
                  <c:v>2.2309218446784095E-3</c:v>
                </c:pt>
                <c:pt idx="9">
                  <c:v>4.6210796912245699E-5</c:v>
                </c:pt>
                <c:pt idx="10">
                  <c:v>1.2570040633530503E-2</c:v>
                </c:pt>
                <c:pt idx="11">
                  <c:v>4.2969536274361782E-4</c:v>
                </c:pt>
                <c:pt idx="12">
                  <c:v>3.0116083022507602E-2</c:v>
                </c:pt>
                <c:pt idx="13">
                  <c:v>8.6889696799968266E-4</c:v>
                </c:pt>
                <c:pt idx="14">
                  <c:v>1.6076103042066063E-3</c:v>
                </c:pt>
                <c:pt idx="15">
                  <c:v>-9.4677133952276345E-3</c:v>
                </c:pt>
                <c:pt idx="16">
                  <c:v>8.2614032890173193E-3</c:v>
                </c:pt>
                <c:pt idx="17">
                  <c:v>1.3620572112145998E-2</c:v>
                </c:pt>
                <c:pt idx="18">
                  <c:v>5.1602735433985015E-3</c:v>
                </c:pt>
                <c:pt idx="19">
                  <c:v>-4.9845435237530194E-3</c:v>
                </c:pt>
                <c:pt idx="20">
                  <c:v>1.7716243347943913E-2</c:v>
                </c:pt>
                <c:pt idx="21">
                  <c:v>5.4804599527969692E-4</c:v>
                </c:pt>
                <c:pt idx="22">
                  <c:v>8.2357816124090412E-3</c:v>
                </c:pt>
                <c:pt idx="23">
                  <c:v>2.0918071988823236E-3</c:v>
                </c:pt>
                <c:pt idx="24">
                  <c:v>-1.5775933490544704E-2</c:v>
                </c:pt>
                <c:pt idx="25">
                  <c:v>-2.4252617806498262E-3</c:v>
                </c:pt>
                <c:pt idx="26">
                  <c:v>-3.235328811060382E-3</c:v>
                </c:pt>
                <c:pt idx="27">
                  <c:v>-1.7871543899309714E-3</c:v>
                </c:pt>
                <c:pt idx="28">
                  <c:v>-7.4561334295031234E-3</c:v>
                </c:pt>
                <c:pt idx="29">
                  <c:v>6.0560771025949603E-3</c:v>
                </c:pt>
                <c:pt idx="30">
                  <c:v>1.7575097621382947E-3</c:v>
                </c:pt>
                <c:pt idx="31">
                  <c:v>8.240687566715043E-3</c:v>
                </c:pt>
                <c:pt idx="32">
                  <c:v>9.7125644584830748E-4</c:v>
                </c:pt>
                <c:pt idx="33">
                  <c:v>1.1242170304134062E-3</c:v>
                </c:pt>
                <c:pt idx="34">
                  <c:v>-2.3865700493776489E-3</c:v>
                </c:pt>
                <c:pt idx="35">
                  <c:v>1.6995091340230068E-3</c:v>
                </c:pt>
                <c:pt idx="36">
                  <c:v>4.147289676526323E-3</c:v>
                </c:pt>
                <c:pt idx="37">
                  <c:v>8.6079033575248813E-3</c:v>
                </c:pt>
                <c:pt idx="38">
                  <c:v>-9.7794976871819965E-4</c:v>
                </c:pt>
                <c:pt idx="39">
                  <c:v>-1.559161905698199E-2</c:v>
                </c:pt>
                <c:pt idx="40">
                  <c:v>-1.859238363237023E-6</c:v>
                </c:pt>
                <c:pt idx="41">
                  <c:v>1.427907984285034E-2</c:v>
                </c:pt>
                <c:pt idx="42">
                  <c:v>-1.5575201975413996E-2</c:v>
                </c:pt>
                <c:pt idx="43">
                  <c:v>6.3718584602685492E-3</c:v>
                </c:pt>
                <c:pt idx="44">
                  <c:v>2.8511873775858721E-3</c:v>
                </c:pt>
                <c:pt idx="45">
                  <c:v>5.6642907190657061E-3</c:v>
                </c:pt>
                <c:pt idx="46">
                  <c:v>-3.1707237711158607E-3</c:v>
                </c:pt>
                <c:pt idx="47">
                  <c:v>7.8068279875350205E-3</c:v>
                </c:pt>
                <c:pt idx="48">
                  <c:v>7.4445061979795451E-3</c:v>
                </c:pt>
                <c:pt idx="49">
                  <c:v>-1.74099968754057E-2</c:v>
                </c:pt>
                <c:pt idx="50">
                  <c:v>3.4709969955327696E-3</c:v>
                </c:pt>
                <c:pt idx="51">
                  <c:v>-1.418096957540245E-2</c:v>
                </c:pt>
                <c:pt idx="52">
                  <c:v>2.0660025680319039E-2</c:v>
                </c:pt>
                <c:pt idx="53">
                  <c:v>2.8988478105827116E-3</c:v>
                </c:pt>
                <c:pt idx="54">
                  <c:v>-9.9583483501460793E-4</c:v>
                </c:pt>
                <c:pt idx="55">
                  <c:v>-1.2866551821607362E-3</c:v>
                </c:pt>
                <c:pt idx="56">
                  <c:v>-2.4710716608356546E-4</c:v>
                </c:pt>
                <c:pt idx="57">
                  <c:v>1.6804245415290759E-2</c:v>
                </c:pt>
                <c:pt idx="58">
                  <c:v>-2.5727030853883578E-3</c:v>
                </c:pt>
                <c:pt idx="59">
                  <c:v>2.5416096378834113E-2</c:v>
                </c:pt>
                <c:pt idx="60">
                  <c:v>-1.2740722800404261E-2</c:v>
                </c:pt>
                <c:pt idx="61">
                  <c:v>-4.0771554634518514E-3</c:v>
                </c:pt>
                <c:pt idx="62">
                  <c:v>1.0208428665566961E-2</c:v>
                </c:pt>
                <c:pt idx="63">
                  <c:v>7.7336464720852115E-3</c:v>
                </c:pt>
                <c:pt idx="64">
                  <c:v>5.1710370378511644E-2</c:v>
                </c:pt>
                <c:pt idx="65">
                  <c:v>-1.914502633880853E-3</c:v>
                </c:pt>
                <c:pt idx="66">
                  <c:v>7.1192092622048044E-3</c:v>
                </c:pt>
                <c:pt idx="67">
                  <c:v>4.1277903953238822E-3</c:v>
                </c:pt>
                <c:pt idx="68">
                  <c:v>-6.5264920211559555E-3</c:v>
                </c:pt>
                <c:pt idx="69">
                  <c:v>-5.1446794198798523E-4</c:v>
                </c:pt>
                <c:pt idx="70">
                  <c:v>-1.4172397760937934E-2</c:v>
                </c:pt>
                <c:pt idx="71">
                  <c:v>-4.0364328623516662E-3</c:v>
                </c:pt>
                <c:pt idx="72">
                  <c:v>-6.3365294102897306E-3</c:v>
                </c:pt>
                <c:pt idx="73">
                  <c:v>7.3763134793241002E-3</c:v>
                </c:pt>
                <c:pt idx="74">
                  <c:v>4.3290380021123983E-4</c:v>
                </c:pt>
                <c:pt idx="75">
                  <c:v>6.3278912010927193E-3</c:v>
                </c:pt>
                <c:pt idx="76">
                  <c:v>1.1983332073247897E-3</c:v>
                </c:pt>
                <c:pt idx="77">
                  <c:v>-4.4635046834119209E-3</c:v>
                </c:pt>
                <c:pt idx="78">
                  <c:v>8.0503602296327602E-3</c:v>
                </c:pt>
                <c:pt idx="79">
                  <c:v>9.5843042578780246E-3</c:v>
                </c:pt>
                <c:pt idx="80">
                  <c:v>9.9717547694099448E-3</c:v>
                </c:pt>
                <c:pt idx="81">
                  <c:v>4.3055561252931416E-3</c:v>
                </c:pt>
                <c:pt idx="82">
                  <c:v>8.1812354538650096E-4</c:v>
                </c:pt>
                <c:pt idx="83">
                  <c:v>-6.9390782092027745E-3</c:v>
                </c:pt>
                <c:pt idx="84">
                  <c:v>-4.9514891333046641E-3</c:v>
                </c:pt>
                <c:pt idx="85">
                  <c:v>-2.0073030824352919E-3</c:v>
                </c:pt>
                <c:pt idx="86">
                  <c:v>5.1456325698275695E-3</c:v>
                </c:pt>
                <c:pt idx="87">
                  <c:v>9.1759264390288732E-3</c:v>
                </c:pt>
                <c:pt idx="88">
                  <c:v>-1.7619466500033668E-2</c:v>
                </c:pt>
                <c:pt idx="89">
                  <c:v>-2.0425218967609161E-2</c:v>
                </c:pt>
                <c:pt idx="90">
                  <c:v>-6.0194415046619888E-3</c:v>
                </c:pt>
                <c:pt idx="91">
                  <c:v>-2.1705734743991175E-3</c:v>
                </c:pt>
                <c:pt idx="92">
                  <c:v>4.5881451664813687E-3</c:v>
                </c:pt>
                <c:pt idx="93">
                  <c:v>-1.3797965118690148E-3</c:v>
                </c:pt>
                <c:pt idx="94">
                  <c:v>1.8224252036103193E-2</c:v>
                </c:pt>
                <c:pt idx="95">
                  <c:v>6.2659677276850434E-4</c:v>
                </c:pt>
                <c:pt idx="96">
                  <c:v>1.4937242042280291E-3</c:v>
                </c:pt>
                <c:pt idx="97">
                  <c:v>1.9682360528873996E-2</c:v>
                </c:pt>
                <c:pt idx="98">
                  <c:v>1.1455275479564878E-2</c:v>
                </c:pt>
                <c:pt idx="99">
                  <c:v>5.520945720099246E-3</c:v>
                </c:pt>
                <c:pt idx="100">
                  <c:v>3.5017665215831357E-4</c:v>
                </c:pt>
                <c:pt idx="101">
                  <c:v>3.3811539977112097E-3</c:v>
                </c:pt>
                <c:pt idx="102">
                  <c:v>1.6259233820473504E-3</c:v>
                </c:pt>
                <c:pt idx="103">
                  <c:v>-1.0365711444278881E-2</c:v>
                </c:pt>
                <c:pt idx="104">
                  <c:v>-1.6037065147512073E-3</c:v>
                </c:pt>
                <c:pt idx="105">
                  <c:v>7.4415964741972266E-3</c:v>
                </c:pt>
                <c:pt idx="106">
                  <c:v>1.1121521620584543E-2</c:v>
                </c:pt>
                <c:pt idx="107">
                  <c:v>4.5627901243500508E-3</c:v>
                </c:pt>
                <c:pt idx="108">
                  <c:v>-5.1851595878553642E-3</c:v>
                </c:pt>
                <c:pt idx="109">
                  <c:v>-2.0810781196894113E-3</c:v>
                </c:pt>
                <c:pt idx="110">
                  <c:v>-5.9954700592271364E-3</c:v>
                </c:pt>
                <c:pt idx="111">
                  <c:v>4.4696208967724468E-3</c:v>
                </c:pt>
                <c:pt idx="112">
                  <c:v>4.3267633817941735E-3</c:v>
                </c:pt>
                <c:pt idx="113">
                  <c:v>-3.4360455146904066E-3</c:v>
                </c:pt>
                <c:pt idx="114">
                  <c:v>-2.0863203661987469E-2</c:v>
                </c:pt>
                <c:pt idx="115">
                  <c:v>-1.8783417474461991E-3</c:v>
                </c:pt>
                <c:pt idx="116">
                  <c:v>-1.0537650964115339E-2</c:v>
                </c:pt>
                <c:pt idx="117">
                  <c:v>7.0720048176679869E-3</c:v>
                </c:pt>
                <c:pt idx="118">
                  <c:v>8.2004670100648113E-3</c:v>
                </c:pt>
                <c:pt idx="119">
                  <c:v>-2.421597114681389E-2</c:v>
                </c:pt>
                <c:pt idx="120">
                  <c:v>1.7133351453310533E-3</c:v>
                </c:pt>
                <c:pt idx="121">
                  <c:v>-7.0648828173900998E-3</c:v>
                </c:pt>
                <c:pt idx="122">
                  <c:v>8.016391442866172E-3</c:v>
                </c:pt>
                <c:pt idx="123">
                  <c:v>-1.1620515593445535E-2</c:v>
                </c:pt>
                <c:pt idx="124">
                  <c:v>-1.6035270865039385E-2</c:v>
                </c:pt>
                <c:pt idx="125">
                  <c:v>1.2026017634235631E-2</c:v>
                </c:pt>
                <c:pt idx="126">
                  <c:v>1.3096126371500663E-2</c:v>
                </c:pt>
                <c:pt idx="127">
                  <c:v>1.2838371461574433E-5</c:v>
                </c:pt>
                <c:pt idx="128">
                  <c:v>-4.2148497576730535E-4</c:v>
                </c:pt>
                <c:pt idx="129">
                  <c:v>-1.3297875392741965E-2</c:v>
                </c:pt>
                <c:pt idx="130">
                  <c:v>5.2297848077025406E-3</c:v>
                </c:pt>
                <c:pt idx="131">
                  <c:v>1.0904929114172813E-3</c:v>
                </c:pt>
                <c:pt idx="132">
                  <c:v>1.7153742531355484E-2</c:v>
                </c:pt>
                <c:pt idx="133">
                  <c:v>1.2003280963740351E-2</c:v>
                </c:pt>
                <c:pt idx="134">
                  <c:v>-3.6908896738914233E-3</c:v>
                </c:pt>
                <c:pt idx="135">
                  <c:v>-1.9012342425961154E-4</c:v>
                </c:pt>
                <c:pt idx="136">
                  <c:v>2.8788965130465916E-2</c:v>
                </c:pt>
                <c:pt idx="137">
                  <c:v>7.5073064100765335E-3</c:v>
                </c:pt>
                <c:pt idx="138">
                  <c:v>9.1879515550321329E-3</c:v>
                </c:pt>
                <c:pt idx="139">
                  <c:v>3.1065893884809253E-3</c:v>
                </c:pt>
                <c:pt idx="140">
                  <c:v>1.5258654987319333E-3</c:v>
                </c:pt>
                <c:pt idx="141">
                  <c:v>7.9720882865924932E-3</c:v>
                </c:pt>
                <c:pt idx="142">
                  <c:v>5.4852739926016126E-3</c:v>
                </c:pt>
                <c:pt idx="143">
                  <c:v>1.0880266828634069E-2</c:v>
                </c:pt>
                <c:pt idx="144">
                  <c:v>-1.7677360863631916E-3</c:v>
                </c:pt>
                <c:pt idx="145">
                  <c:v>2.1677089837330299E-2</c:v>
                </c:pt>
                <c:pt idx="146">
                  <c:v>-1.0564690706815554E-2</c:v>
                </c:pt>
                <c:pt idx="147">
                  <c:v>-7.0925609561269809E-3</c:v>
                </c:pt>
                <c:pt idx="148">
                  <c:v>-8.1546748567484055E-3</c:v>
                </c:pt>
                <c:pt idx="149">
                  <c:v>1.5514506853260068E-2</c:v>
                </c:pt>
                <c:pt idx="150">
                  <c:v>-2.2419089406483703E-3</c:v>
                </c:pt>
                <c:pt idx="151">
                  <c:v>-1.5630431693616151E-2</c:v>
                </c:pt>
                <c:pt idx="152">
                  <c:v>2.7681089646899065E-3</c:v>
                </c:pt>
                <c:pt idx="153">
                  <c:v>-5.7597692489391259E-3</c:v>
                </c:pt>
                <c:pt idx="154">
                  <c:v>2.212157801551292E-2</c:v>
                </c:pt>
                <c:pt idx="155">
                  <c:v>3.7588152566854992E-3</c:v>
                </c:pt>
                <c:pt idx="156">
                  <c:v>2.0753869690906031E-2</c:v>
                </c:pt>
                <c:pt idx="157">
                  <c:v>4.003371490097201E-3</c:v>
                </c:pt>
                <c:pt idx="158">
                  <c:v>5.1815201597531554E-3</c:v>
                </c:pt>
                <c:pt idx="159">
                  <c:v>2.5221274922725273E-3</c:v>
                </c:pt>
                <c:pt idx="160">
                  <c:v>1.542150188306462E-2</c:v>
                </c:pt>
                <c:pt idx="161">
                  <c:v>-2.3351685483050038E-2</c:v>
                </c:pt>
                <c:pt idx="162">
                  <c:v>-4.1118391151367104E-2</c:v>
                </c:pt>
                <c:pt idx="163">
                  <c:v>-6.632057343288005E-3</c:v>
                </c:pt>
                <c:pt idx="164">
                  <c:v>1.5823268335262774E-2</c:v>
                </c:pt>
                <c:pt idx="165">
                  <c:v>-6.7068206655134465E-4</c:v>
                </c:pt>
                <c:pt idx="166">
                  <c:v>1.4115611239268969E-3</c:v>
                </c:pt>
                <c:pt idx="167">
                  <c:v>1.8086676307987843E-2</c:v>
                </c:pt>
                <c:pt idx="168">
                  <c:v>-2.6036437446669302E-3</c:v>
                </c:pt>
                <c:pt idx="169">
                  <c:v>1.3987543767058225E-3</c:v>
                </c:pt>
                <c:pt idx="170">
                  <c:v>8.1879325340170981E-3</c:v>
                </c:pt>
                <c:pt idx="171">
                  <c:v>-1.6424507038488478E-2</c:v>
                </c:pt>
                <c:pt idx="172">
                  <c:v>1.892015762517088E-2</c:v>
                </c:pt>
                <c:pt idx="173">
                  <c:v>5.1223849148360773E-3</c:v>
                </c:pt>
                <c:pt idx="174">
                  <c:v>-6.5524119907384879E-3</c:v>
                </c:pt>
                <c:pt idx="175">
                  <c:v>-2.6672055132824974E-3</c:v>
                </c:pt>
                <c:pt idx="176">
                  <c:v>8.333660093515923E-4</c:v>
                </c:pt>
                <c:pt idx="177">
                  <c:v>1.41998995123427E-2</c:v>
                </c:pt>
                <c:pt idx="178">
                  <c:v>-1.1797726196909313E-2</c:v>
                </c:pt>
                <c:pt idx="179">
                  <c:v>1.0546566145328028E-2</c:v>
                </c:pt>
                <c:pt idx="180">
                  <c:v>-1.3428291725966103E-2</c:v>
                </c:pt>
                <c:pt idx="181">
                  <c:v>8.4495383928476636E-3</c:v>
                </c:pt>
                <c:pt idx="182">
                  <c:v>-1.4422559254732143E-2</c:v>
                </c:pt>
                <c:pt idx="183">
                  <c:v>-1.3749931298918607E-2</c:v>
                </c:pt>
                <c:pt idx="184">
                  <c:v>4.8517818369345333E-3</c:v>
                </c:pt>
                <c:pt idx="185">
                  <c:v>1.1638051574998812E-2</c:v>
                </c:pt>
                <c:pt idx="186">
                  <c:v>-7.6506621171509599E-4</c:v>
                </c:pt>
                <c:pt idx="187">
                  <c:v>2.2041120067147538E-2</c:v>
                </c:pt>
                <c:pt idx="188">
                  <c:v>-2.8217135402575783E-3</c:v>
                </c:pt>
                <c:pt idx="189">
                  <c:v>5.0281842125701175E-3</c:v>
                </c:pt>
                <c:pt idx="190">
                  <c:v>1.0912589893830985E-2</c:v>
                </c:pt>
                <c:pt idx="191">
                  <c:v>2.358095465255406E-3</c:v>
                </c:pt>
                <c:pt idx="192">
                  <c:v>9.9705184384391091E-3</c:v>
                </c:pt>
                <c:pt idx="193">
                  <c:v>9.0559688521557099E-3</c:v>
                </c:pt>
                <c:pt idx="194">
                  <c:v>2.5585450784454199E-2</c:v>
                </c:pt>
                <c:pt idx="195">
                  <c:v>-3.2090500831835128E-3</c:v>
                </c:pt>
                <c:pt idx="196">
                  <c:v>7.2932848201523034E-3</c:v>
                </c:pt>
                <c:pt idx="197">
                  <c:v>2.2377404531557961E-3</c:v>
                </c:pt>
                <c:pt idx="198">
                  <c:v>-8.3858047793298751E-3</c:v>
                </c:pt>
                <c:pt idx="199">
                  <c:v>2.2884470353590595E-2</c:v>
                </c:pt>
                <c:pt idx="200">
                  <c:v>1.1698027074427866E-2</c:v>
                </c:pt>
                <c:pt idx="201">
                  <c:v>-1.5003500201329791E-2</c:v>
                </c:pt>
                <c:pt idx="202">
                  <c:v>-2.6891202004408598E-3</c:v>
                </c:pt>
                <c:pt idx="203">
                  <c:v>-1.9898964072124626E-3</c:v>
                </c:pt>
                <c:pt idx="204">
                  <c:v>6.9413972979648526E-3</c:v>
                </c:pt>
                <c:pt idx="205">
                  <c:v>4.9490607245439985E-3</c:v>
                </c:pt>
                <c:pt idx="206">
                  <c:v>-3.8407777678070168E-3</c:v>
                </c:pt>
                <c:pt idx="207">
                  <c:v>4.6635280492921954E-3</c:v>
                </c:pt>
                <c:pt idx="208">
                  <c:v>4.7017222880684623E-4</c:v>
                </c:pt>
                <c:pt idx="209">
                  <c:v>-9.9862752791965523E-3</c:v>
                </c:pt>
                <c:pt idx="210">
                  <c:v>1.0899416603241526E-2</c:v>
                </c:pt>
                <c:pt idx="211">
                  <c:v>-3.7896999773173248E-3</c:v>
                </c:pt>
                <c:pt idx="212">
                  <c:v>-2.3287585677438027E-3</c:v>
                </c:pt>
                <c:pt idx="213">
                  <c:v>2.2188165639694829E-3</c:v>
                </c:pt>
                <c:pt idx="214">
                  <c:v>1.0476481455050229E-2</c:v>
                </c:pt>
                <c:pt idx="215">
                  <c:v>-1.2976088762162968E-2</c:v>
                </c:pt>
                <c:pt idx="216">
                  <c:v>-5.3165873548453877E-3</c:v>
                </c:pt>
                <c:pt idx="217">
                  <c:v>6.4094514087302676E-3</c:v>
                </c:pt>
                <c:pt idx="218">
                  <c:v>3.3020238484755527E-3</c:v>
                </c:pt>
                <c:pt idx="219">
                  <c:v>5.1947151595904658E-3</c:v>
                </c:pt>
                <c:pt idx="220">
                  <c:v>-8.7596735375404314E-3</c:v>
                </c:pt>
                <c:pt idx="221">
                  <c:v>-5.7887873673202993E-3</c:v>
                </c:pt>
                <c:pt idx="222">
                  <c:v>4.7361769188157838E-3</c:v>
                </c:pt>
                <c:pt idx="223">
                  <c:v>-1.4487159788963595E-3</c:v>
                </c:pt>
                <c:pt idx="224">
                  <c:v>6.1705974166437385E-3</c:v>
                </c:pt>
                <c:pt idx="225">
                  <c:v>-1.7682493713781443E-3</c:v>
                </c:pt>
                <c:pt idx="226">
                  <c:v>5.734009622887391E-3</c:v>
                </c:pt>
                <c:pt idx="227">
                  <c:v>1.0348770703810172E-2</c:v>
                </c:pt>
                <c:pt idx="228">
                  <c:v>-4.4958505827782172E-3</c:v>
                </c:pt>
                <c:pt idx="229">
                  <c:v>-2.5260280536251144E-3</c:v>
                </c:pt>
                <c:pt idx="230">
                  <c:v>-6.185054599114957E-3</c:v>
                </c:pt>
                <c:pt idx="231">
                  <c:v>-4.8580738504535636E-3</c:v>
                </c:pt>
                <c:pt idx="232">
                  <c:v>2.2784485036034243E-3</c:v>
                </c:pt>
                <c:pt idx="233">
                  <c:v>-3.3142870259000607E-3</c:v>
                </c:pt>
                <c:pt idx="234">
                  <c:v>-8.3352719433698631E-3</c:v>
                </c:pt>
                <c:pt idx="235">
                  <c:v>4.3034507582558699E-3</c:v>
                </c:pt>
                <c:pt idx="236">
                  <c:v>1.0679860304587017E-3</c:v>
                </c:pt>
                <c:pt idx="237">
                  <c:v>9.3017208476727023E-3</c:v>
                </c:pt>
                <c:pt idx="238">
                  <c:v>-6.903289335445849E-3</c:v>
                </c:pt>
                <c:pt idx="239">
                  <c:v>1.0261872376961152E-2</c:v>
                </c:pt>
                <c:pt idx="240">
                  <c:v>9.3626658806450318E-3</c:v>
                </c:pt>
                <c:pt idx="241">
                  <c:v>1.2557584599430838E-2</c:v>
                </c:pt>
                <c:pt idx="242">
                  <c:v>-2.086084878565557E-2</c:v>
                </c:pt>
                <c:pt idx="243">
                  <c:v>1.8376362309274223E-3</c:v>
                </c:pt>
                <c:pt idx="244">
                  <c:v>-1.1398351476370873E-2</c:v>
                </c:pt>
                <c:pt idx="245">
                  <c:v>-4.2638188370724417E-3</c:v>
                </c:pt>
                <c:pt idx="246">
                  <c:v>2.3349350504963048E-3</c:v>
                </c:pt>
                <c:pt idx="247">
                  <c:v>2.0900667471289082E-2</c:v>
                </c:pt>
                <c:pt idx="248">
                  <c:v>-8.4306882807006584E-4</c:v>
                </c:pt>
                <c:pt idx="249">
                  <c:v>-1.3472935544575763E-2</c:v>
                </c:pt>
                <c:pt idx="250">
                  <c:v>-2.3593761796616028E-2</c:v>
                </c:pt>
                <c:pt idx="251">
                  <c:v>1.6384043918616274E-2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F-402F-9B5F-5B1D1407C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885380098"/>
        <c:axId val="1136793026"/>
      </c:barChart>
      <c:lineChart>
        <c:grouping val="standard"/>
        <c:varyColors val="1"/>
        <c:ser>
          <c:idx val="1"/>
          <c:order val="1"/>
          <c:tx>
            <c:strRef>
              <c:f>'VaR_ES S(d) + Graphs'!$I$4</c:f>
              <c:strCache>
                <c:ptCount val="1"/>
                <c:pt idx="0">
                  <c:v>VAR 1day (rolling window)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S(d) + Graphs'!$I$5:$I$256</c:f>
              <c:numCache>
                <c:formatCode>0.000%</c:formatCode>
                <c:ptCount val="252"/>
                <c:pt idx="0">
                  <c:v>-2.5514239127530963E-2</c:v>
                </c:pt>
                <c:pt idx="1">
                  <c:v>-2.5551387348368065E-2</c:v>
                </c:pt>
                <c:pt idx="2">
                  <c:v>-2.5551672827536242E-2</c:v>
                </c:pt>
                <c:pt idx="3">
                  <c:v>-2.5472373521551978E-2</c:v>
                </c:pt>
                <c:pt idx="4">
                  <c:v>-2.5620026079510676E-2</c:v>
                </c:pt>
                <c:pt idx="5">
                  <c:v>-2.5504727954401295E-2</c:v>
                </c:pt>
                <c:pt idx="6">
                  <c:v>-2.5412379660957773E-2</c:v>
                </c:pt>
                <c:pt idx="7">
                  <c:v>-2.5250269571009756E-2</c:v>
                </c:pt>
                <c:pt idx="8">
                  <c:v>-2.5409339380617846E-2</c:v>
                </c:pt>
                <c:pt idx="9">
                  <c:v>-2.5452389256635365E-2</c:v>
                </c:pt>
                <c:pt idx="10">
                  <c:v>-2.5506068261378207E-2</c:v>
                </c:pt>
                <c:pt idx="11">
                  <c:v>-2.5583609586248713E-2</c:v>
                </c:pt>
                <c:pt idx="12">
                  <c:v>-2.5252674673610448E-2</c:v>
                </c:pt>
                <c:pt idx="13">
                  <c:v>-2.5253268235164498E-2</c:v>
                </c:pt>
                <c:pt idx="14">
                  <c:v>-2.5254953169075039E-2</c:v>
                </c:pt>
                <c:pt idx="15">
                  <c:v>-2.5219219122383063E-2</c:v>
                </c:pt>
                <c:pt idx="16">
                  <c:v>-2.5190762661930162E-2</c:v>
                </c:pt>
                <c:pt idx="17">
                  <c:v>-2.5114773280394385E-2</c:v>
                </c:pt>
                <c:pt idx="18">
                  <c:v>-2.5103855524642553E-2</c:v>
                </c:pt>
                <c:pt idx="19">
                  <c:v>-2.5101105487427389E-2</c:v>
                </c:pt>
                <c:pt idx="20">
                  <c:v>-2.500879264120202E-2</c:v>
                </c:pt>
                <c:pt idx="21">
                  <c:v>-2.5009996348901289E-2</c:v>
                </c:pt>
                <c:pt idx="22">
                  <c:v>-2.503714879758483E-2</c:v>
                </c:pt>
                <c:pt idx="23">
                  <c:v>-2.5037712359009059E-2</c:v>
                </c:pt>
                <c:pt idx="24">
                  <c:v>-2.493208613607404E-2</c:v>
                </c:pt>
                <c:pt idx="25">
                  <c:v>-2.5001516200216574E-2</c:v>
                </c:pt>
                <c:pt idx="26">
                  <c:v>-2.5001818474517448E-2</c:v>
                </c:pt>
                <c:pt idx="27">
                  <c:v>-2.5038847910200494E-2</c:v>
                </c:pt>
                <c:pt idx="28">
                  <c:v>-2.5015382244833437E-2</c:v>
                </c:pt>
                <c:pt idx="29">
                  <c:v>-2.5034379881643237E-2</c:v>
                </c:pt>
                <c:pt idx="30">
                  <c:v>-2.513954193497011E-2</c:v>
                </c:pt>
                <c:pt idx="31">
                  <c:v>-2.5167087796900179E-2</c:v>
                </c:pt>
                <c:pt idx="32">
                  <c:v>-2.5174912056787555E-2</c:v>
                </c:pt>
                <c:pt idx="33">
                  <c:v>-2.5290733431183442E-2</c:v>
                </c:pt>
                <c:pt idx="34">
                  <c:v>-2.5303792901371844E-2</c:v>
                </c:pt>
                <c:pt idx="35">
                  <c:v>-2.5322989774470193E-2</c:v>
                </c:pt>
                <c:pt idx="36">
                  <c:v>-2.5316773637617546E-2</c:v>
                </c:pt>
                <c:pt idx="37">
                  <c:v>-2.5308706222693343E-2</c:v>
                </c:pt>
                <c:pt idx="38">
                  <c:v>-2.5316292550943524E-2</c:v>
                </c:pt>
                <c:pt idx="39">
                  <c:v>-2.5347612246085144E-2</c:v>
                </c:pt>
                <c:pt idx="40">
                  <c:v>-2.5353658614092073E-2</c:v>
                </c:pt>
                <c:pt idx="41">
                  <c:v>-2.5496957420211585E-2</c:v>
                </c:pt>
                <c:pt idx="42">
                  <c:v>-2.5453386737671602E-2</c:v>
                </c:pt>
                <c:pt idx="43">
                  <c:v>-2.5504457395877592E-2</c:v>
                </c:pt>
                <c:pt idx="44">
                  <c:v>-2.5594641755295189E-2</c:v>
                </c:pt>
                <c:pt idx="45">
                  <c:v>-2.5593865511541528E-2</c:v>
                </c:pt>
                <c:pt idx="46">
                  <c:v>-2.5613339752885853E-2</c:v>
                </c:pt>
                <c:pt idx="47">
                  <c:v>-2.5720104708881291E-2</c:v>
                </c:pt>
                <c:pt idx="48">
                  <c:v>-2.5742519769504039E-2</c:v>
                </c:pt>
                <c:pt idx="49">
                  <c:v>-2.5628962654742456E-2</c:v>
                </c:pt>
                <c:pt idx="50">
                  <c:v>-2.5749874365163072E-2</c:v>
                </c:pt>
                <c:pt idx="51">
                  <c:v>-2.5752860014734012E-2</c:v>
                </c:pt>
                <c:pt idx="52">
                  <c:v>-2.5766219694599718E-2</c:v>
                </c:pt>
                <c:pt idx="53">
                  <c:v>-2.5775530635867214E-2</c:v>
                </c:pt>
                <c:pt idx="54">
                  <c:v>-2.577966959200375E-2</c:v>
                </c:pt>
                <c:pt idx="55">
                  <c:v>-2.5821994956218224E-2</c:v>
                </c:pt>
                <c:pt idx="56">
                  <c:v>-2.5836096337693036E-2</c:v>
                </c:pt>
                <c:pt idx="57">
                  <c:v>-2.5719499722185235E-2</c:v>
                </c:pt>
                <c:pt idx="58">
                  <c:v>-2.574166049263911E-2</c:v>
                </c:pt>
                <c:pt idx="59">
                  <c:v>-2.5520527897745695E-2</c:v>
                </c:pt>
                <c:pt idx="60">
                  <c:v>-2.5452143577540356E-2</c:v>
                </c:pt>
                <c:pt idx="61">
                  <c:v>-2.5469933892846328E-2</c:v>
                </c:pt>
                <c:pt idx="62">
                  <c:v>-2.5483778710735955E-2</c:v>
                </c:pt>
                <c:pt idx="63">
                  <c:v>-2.5476397643267375E-2</c:v>
                </c:pt>
                <c:pt idx="64">
                  <c:v>-2.4443572229957137E-2</c:v>
                </c:pt>
                <c:pt idx="65">
                  <c:v>-2.4488801589427473E-2</c:v>
                </c:pt>
                <c:pt idx="66">
                  <c:v>-2.4466670588448227E-2</c:v>
                </c:pt>
                <c:pt idx="67">
                  <c:v>-2.4485545742602935E-2</c:v>
                </c:pt>
                <c:pt idx="68">
                  <c:v>-2.454082836812246E-2</c:v>
                </c:pt>
                <c:pt idx="69">
                  <c:v>-2.4543988745991684E-2</c:v>
                </c:pt>
                <c:pt idx="70">
                  <c:v>-2.4460680860547007E-2</c:v>
                </c:pt>
                <c:pt idx="71">
                  <c:v>-2.5132704140726384E-2</c:v>
                </c:pt>
                <c:pt idx="72">
                  <c:v>-2.5125642497697068E-2</c:v>
                </c:pt>
                <c:pt idx="73">
                  <c:v>-2.5106277447764409E-2</c:v>
                </c:pt>
                <c:pt idx="74">
                  <c:v>-2.5106220388459808E-2</c:v>
                </c:pt>
                <c:pt idx="75">
                  <c:v>-2.5179871880860186E-2</c:v>
                </c:pt>
                <c:pt idx="76">
                  <c:v>-2.5320025899110619E-2</c:v>
                </c:pt>
                <c:pt idx="77">
                  <c:v>-2.5365304632688511E-2</c:v>
                </c:pt>
                <c:pt idx="78">
                  <c:v>-2.5390341830182298E-2</c:v>
                </c:pt>
                <c:pt idx="79">
                  <c:v>-2.5438728434914626E-2</c:v>
                </c:pt>
                <c:pt idx="80">
                  <c:v>-2.5417677874899611E-2</c:v>
                </c:pt>
                <c:pt idx="81">
                  <c:v>-2.5414260519448565E-2</c:v>
                </c:pt>
                <c:pt idx="82">
                  <c:v>-2.5506984861544912E-2</c:v>
                </c:pt>
                <c:pt idx="83">
                  <c:v>-2.5536207461320248E-2</c:v>
                </c:pt>
                <c:pt idx="84">
                  <c:v>-2.5629505389579001E-2</c:v>
                </c:pt>
                <c:pt idx="85">
                  <c:v>-2.5628807480907193E-2</c:v>
                </c:pt>
                <c:pt idx="86">
                  <c:v>-2.5721050300590076E-2</c:v>
                </c:pt>
                <c:pt idx="87">
                  <c:v>-2.5715438885462429E-2</c:v>
                </c:pt>
                <c:pt idx="88">
                  <c:v>-2.5619773550975476E-2</c:v>
                </c:pt>
                <c:pt idx="89">
                  <c:v>-2.5486791292896778E-2</c:v>
                </c:pt>
                <c:pt idx="90">
                  <c:v>-2.553277470130827E-2</c:v>
                </c:pt>
                <c:pt idx="91">
                  <c:v>-2.5531049586745888E-2</c:v>
                </c:pt>
                <c:pt idx="92">
                  <c:v>-2.5594470559518349E-2</c:v>
                </c:pt>
                <c:pt idx="93">
                  <c:v>-2.5607569908669661E-2</c:v>
                </c:pt>
                <c:pt idx="94">
                  <c:v>-2.5502208032067791E-2</c:v>
                </c:pt>
                <c:pt idx="95">
                  <c:v>-2.5524979226973703E-2</c:v>
                </c:pt>
                <c:pt idx="96">
                  <c:v>-2.5545761145459495E-2</c:v>
                </c:pt>
                <c:pt idx="97">
                  <c:v>-2.5611922839176682E-2</c:v>
                </c:pt>
                <c:pt idx="98">
                  <c:v>-2.5661975700709789E-2</c:v>
                </c:pt>
                <c:pt idx="99">
                  <c:v>-2.5698629476758376E-2</c:v>
                </c:pt>
                <c:pt idx="100">
                  <c:v>-2.5790245334701797E-2</c:v>
                </c:pt>
                <c:pt idx="101">
                  <c:v>-2.5831724497283371E-2</c:v>
                </c:pt>
                <c:pt idx="102">
                  <c:v>-2.5857949261810332E-2</c:v>
                </c:pt>
                <c:pt idx="103">
                  <c:v>-2.6040106667373001E-2</c:v>
                </c:pt>
                <c:pt idx="104">
                  <c:v>-2.6043178288817106E-2</c:v>
                </c:pt>
                <c:pt idx="105">
                  <c:v>-2.6024348453758703E-2</c:v>
                </c:pt>
                <c:pt idx="106">
                  <c:v>-2.5973288229514821E-2</c:v>
                </c:pt>
                <c:pt idx="107">
                  <c:v>-2.5970669375285461E-2</c:v>
                </c:pt>
                <c:pt idx="108">
                  <c:v>-2.5968792819386639E-2</c:v>
                </c:pt>
                <c:pt idx="109">
                  <c:v>-2.5990379070925766E-2</c:v>
                </c:pt>
                <c:pt idx="110">
                  <c:v>-2.5993271084905952E-2</c:v>
                </c:pt>
                <c:pt idx="111">
                  <c:v>-2.6091263925481702E-2</c:v>
                </c:pt>
                <c:pt idx="112">
                  <c:v>-2.6093503737315876E-2</c:v>
                </c:pt>
                <c:pt idx="113">
                  <c:v>-2.6104765977087781E-2</c:v>
                </c:pt>
                <c:pt idx="114">
                  <c:v>-2.593142263446192E-2</c:v>
                </c:pt>
                <c:pt idx="115">
                  <c:v>-2.5944190726103867E-2</c:v>
                </c:pt>
                <c:pt idx="116">
                  <c:v>-2.5991398840538308E-2</c:v>
                </c:pt>
                <c:pt idx="117">
                  <c:v>-2.5986649964377172E-2</c:v>
                </c:pt>
                <c:pt idx="118">
                  <c:v>-2.5980093621457364E-2</c:v>
                </c:pt>
                <c:pt idx="119">
                  <c:v>-2.5737062767624105E-2</c:v>
                </c:pt>
                <c:pt idx="120">
                  <c:v>-2.5735844756958053E-2</c:v>
                </c:pt>
                <c:pt idx="121">
                  <c:v>-2.5834821829203283E-2</c:v>
                </c:pt>
                <c:pt idx="122">
                  <c:v>-2.5814937044858544E-2</c:v>
                </c:pt>
                <c:pt idx="123">
                  <c:v>-2.591404088621348E-2</c:v>
                </c:pt>
                <c:pt idx="124">
                  <c:v>-2.5822159904327725E-2</c:v>
                </c:pt>
                <c:pt idx="125">
                  <c:v>-2.5764482561952604E-2</c:v>
                </c:pt>
                <c:pt idx="126">
                  <c:v>-2.5978462298613749E-2</c:v>
                </c:pt>
                <c:pt idx="127">
                  <c:v>-2.5979270431578057E-2</c:v>
                </c:pt>
                <c:pt idx="128">
                  <c:v>-2.6058781392384107E-2</c:v>
                </c:pt>
                <c:pt idx="129">
                  <c:v>-2.6094838262563275E-2</c:v>
                </c:pt>
                <c:pt idx="130">
                  <c:v>-2.6146949440012609E-2</c:v>
                </c:pt>
                <c:pt idx="131">
                  <c:v>-2.6221311980644712E-2</c:v>
                </c:pt>
                <c:pt idx="132">
                  <c:v>-2.6100581696555429E-2</c:v>
                </c:pt>
                <c:pt idx="133">
                  <c:v>-2.6045191087137723E-2</c:v>
                </c:pt>
                <c:pt idx="134">
                  <c:v>-2.640222279840726E-2</c:v>
                </c:pt>
                <c:pt idx="135">
                  <c:v>-2.6730685267155305E-2</c:v>
                </c:pt>
                <c:pt idx="136">
                  <c:v>-2.6396726079748772E-2</c:v>
                </c:pt>
                <c:pt idx="137">
                  <c:v>-2.6376734987246721E-2</c:v>
                </c:pt>
                <c:pt idx="138">
                  <c:v>-2.6357429942736352E-2</c:v>
                </c:pt>
                <c:pt idx="139">
                  <c:v>-2.6362384347867033E-2</c:v>
                </c:pt>
                <c:pt idx="140">
                  <c:v>-2.6482049940588091E-2</c:v>
                </c:pt>
                <c:pt idx="141">
                  <c:v>-2.6476127060099972E-2</c:v>
                </c:pt>
                <c:pt idx="142">
                  <c:v>-2.6494218604464763E-2</c:v>
                </c:pt>
                <c:pt idx="143">
                  <c:v>-2.6446651751044388E-2</c:v>
                </c:pt>
                <c:pt idx="144">
                  <c:v>-2.6479558062666633E-2</c:v>
                </c:pt>
                <c:pt idx="145">
                  <c:v>-2.6304294726389874E-2</c:v>
                </c:pt>
                <c:pt idx="146">
                  <c:v>-2.6297528460033959E-2</c:v>
                </c:pt>
                <c:pt idx="147">
                  <c:v>-2.6280688027817283E-2</c:v>
                </c:pt>
                <c:pt idx="148">
                  <c:v>-2.6361374573985012E-2</c:v>
                </c:pt>
                <c:pt idx="149">
                  <c:v>-2.6306857674127531E-2</c:v>
                </c:pt>
                <c:pt idx="150">
                  <c:v>-2.7144459052392881E-2</c:v>
                </c:pt>
                <c:pt idx="151">
                  <c:v>-3.0150384273526263E-2</c:v>
                </c:pt>
                <c:pt idx="152">
                  <c:v>-3.018456429814043E-2</c:v>
                </c:pt>
                <c:pt idx="153">
                  <c:v>-3.0213723507523872E-2</c:v>
                </c:pt>
                <c:pt idx="154">
                  <c:v>-3.0055518182165529E-2</c:v>
                </c:pt>
                <c:pt idx="155">
                  <c:v>-3.0131070283958769E-2</c:v>
                </c:pt>
                <c:pt idx="156">
                  <c:v>-3.0066723495740716E-2</c:v>
                </c:pt>
                <c:pt idx="157">
                  <c:v>-3.0107933248370394E-2</c:v>
                </c:pt>
                <c:pt idx="158">
                  <c:v>-3.0107907801302358E-2</c:v>
                </c:pt>
                <c:pt idx="159">
                  <c:v>-3.0106365207802292E-2</c:v>
                </c:pt>
                <c:pt idx="160">
                  <c:v>-3.0027647032515564E-2</c:v>
                </c:pt>
                <c:pt idx="161">
                  <c:v>-2.9875393839018861E-2</c:v>
                </c:pt>
                <c:pt idx="162">
                  <c:v>-2.9281962353115018E-2</c:v>
                </c:pt>
                <c:pt idx="163">
                  <c:v>-2.9433044592585753E-2</c:v>
                </c:pt>
                <c:pt idx="164">
                  <c:v>-2.9352262842397937E-2</c:v>
                </c:pt>
                <c:pt idx="165">
                  <c:v>-2.9359595372821234E-2</c:v>
                </c:pt>
                <c:pt idx="166">
                  <c:v>-2.9476332404505073E-2</c:v>
                </c:pt>
                <c:pt idx="167">
                  <c:v>-2.9357118307683269E-2</c:v>
                </c:pt>
                <c:pt idx="168">
                  <c:v>-2.9366296424636826E-2</c:v>
                </c:pt>
                <c:pt idx="169">
                  <c:v>-2.9380165066477181E-2</c:v>
                </c:pt>
                <c:pt idx="170">
                  <c:v>-2.9356549229944323E-2</c:v>
                </c:pt>
                <c:pt idx="171">
                  <c:v>-2.9313676575925048E-2</c:v>
                </c:pt>
                <c:pt idx="172">
                  <c:v>-2.9206958665432648E-2</c:v>
                </c:pt>
                <c:pt idx="173">
                  <c:v>-2.9304219597092042E-2</c:v>
                </c:pt>
                <c:pt idx="174">
                  <c:v>-2.9291918562685277E-2</c:v>
                </c:pt>
                <c:pt idx="175">
                  <c:v>-2.9296057955719799E-2</c:v>
                </c:pt>
                <c:pt idx="176">
                  <c:v>-2.932404609918695E-2</c:v>
                </c:pt>
                <c:pt idx="177">
                  <c:v>-2.9686754872167858E-2</c:v>
                </c:pt>
                <c:pt idx="178">
                  <c:v>-2.9673851570386413E-2</c:v>
                </c:pt>
                <c:pt idx="179">
                  <c:v>-2.9654892943216934E-2</c:v>
                </c:pt>
                <c:pt idx="180">
                  <c:v>-2.9589567882686418E-2</c:v>
                </c:pt>
                <c:pt idx="181">
                  <c:v>-2.9588945087737701E-2</c:v>
                </c:pt>
                <c:pt idx="182">
                  <c:v>-2.9741301073187908E-2</c:v>
                </c:pt>
                <c:pt idx="183">
                  <c:v>-2.9747456666612684E-2</c:v>
                </c:pt>
                <c:pt idx="184">
                  <c:v>-2.9770544199649841E-2</c:v>
                </c:pt>
                <c:pt idx="185">
                  <c:v>-2.973585406031528E-2</c:v>
                </c:pt>
                <c:pt idx="186">
                  <c:v>-2.9876714402346679E-2</c:v>
                </c:pt>
                <c:pt idx="187">
                  <c:v>-2.9703294823576164E-2</c:v>
                </c:pt>
                <c:pt idx="188">
                  <c:v>-2.9704173366537186E-2</c:v>
                </c:pt>
                <c:pt idx="189">
                  <c:v>-3.0034966884011027E-2</c:v>
                </c:pt>
                <c:pt idx="190">
                  <c:v>-3.0087077547961562E-2</c:v>
                </c:pt>
                <c:pt idx="191">
                  <c:v>-3.0178785813541227E-2</c:v>
                </c:pt>
                <c:pt idx="192">
                  <c:v>-3.0330310644852834E-2</c:v>
                </c:pt>
                <c:pt idx="193">
                  <c:v>-3.0552073711184711E-2</c:v>
                </c:pt>
                <c:pt idx="194">
                  <c:v>-3.0336245443592678E-2</c:v>
                </c:pt>
                <c:pt idx="195">
                  <c:v>-3.0434845857222257E-2</c:v>
                </c:pt>
                <c:pt idx="196">
                  <c:v>-3.0524196713921953E-2</c:v>
                </c:pt>
                <c:pt idx="197">
                  <c:v>-3.0605967584207059E-2</c:v>
                </c:pt>
                <c:pt idx="198">
                  <c:v>-3.0803779767480631E-2</c:v>
                </c:pt>
                <c:pt idx="199">
                  <c:v>-3.0621194941261462E-2</c:v>
                </c:pt>
                <c:pt idx="200">
                  <c:v>-3.0623063117140213E-2</c:v>
                </c:pt>
                <c:pt idx="201">
                  <c:v>-3.0547658980460104E-2</c:v>
                </c:pt>
                <c:pt idx="202">
                  <c:v>-3.0646538542065664E-2</c:v>
                </c:pt>
                <c:pt idx="203">
                  <c:v>-3.0646735506628914E-2</c:v>
                </c:pt>
                <c:pt idx="204">
                  <c:v>-3.0630947288337342E-2</c:v>
                </c:pt>
                <c:pt idx="205">
                  <c:v>-3.0660802579160127E-2</c:v>
                </c:pt>
                <c:pt idx="206">
                  <c:v>-3.0694841178162992E-2</c:v>
                </c:pt>
                <c:pt idx="207">
                  <c:v>-3.0692387391805648E-2</c:v>
                </c:pt>
                <c:pt idx="208">
                  <c:v>-3.0765250349929874E-2</c:v>
                </c:pt>
                <c:pt idx="209">
                  <c:v>-3.0783877797514216E-2</c:v>
                </c:pt>
                <c:pt idx="210">
                  <c:v>-3.0821503652326811E-2</c:v>
                </c:pt>
                <c:pt idx="211">
                  <c:v>-3.100242217674283E-2</c:v>
                </c:pt>
                <c:pt idx="212">
                  <c:v>-3.100122989182276E-2</c:v>
                </c:pt>
                <c:pt idx="213">
                  <c:v>-3.1186512806908005E-2</c:v>
                </c:pt>
                <c:pt idx="214">
                  <c:v>-3.1158730162621762E-2</c:v>
                </c:pt>
                <c:pt idx="215">
                  <c:v>-3.1127119945277261E-2</c:v>
                </c:pt>
                <c:pt idx="216">
                  <c:v>-3.1199814128692913E-2</c:v>
                </c:pt>
                <c:pt idx="217">
                  <c:v>-3.130054280243235E-2</c:v>
                </c:pt>
                <c:pt idx="218">
                  <c:v>-3.1375232244363269E-2</c:v>
                </c:pt>
                <c:pt idx="219">
                  <c:v>-3.1367149834181721E-2</c:v>
                </c:pt>
                <c:pt idx="220">
                  <c:v>-3.1340885542939088E-2</c:v>
                </c:pt>
                <c:pt idx="221">
                  <c:v>-3.1352561375770444E-2</c:v>
                </c:pt>
                <c:pt idx="222">
                  <c:v>-3.1373176327997215E-2</c:v>
                </c:pt>
                <c:pt idx="223">
                  <c:v>-3.1376986475070805E-2</c:v>
                </c:pt>
                <c:pt idx="224">
                  <c:v>-3.1376161090332436E-2</c:v>
                </c:pt>
                <c:pt idx="225">
                  <c:v>-3.1382212772954145E-2</c:v>
                </c:pt>
                <c:pt idx="226">
                  <c:v>-3.1483649062257105E-2</c:v>
                </c:pt>
                <c:pt idx="227">
                  <c:v>-3.156539355508528E-2</c:v>
                </c:pt>
                <c:pt idx="228">
                  <c:v>-3.1796208916597651E-2</c:v>
                </c:pt>
                <c:pt idx="229">
                  <c:v>-3.1794392171426065E-2</c:v>
                </c:pt>
                <c:pt idx="230">
                  <c:v>-3.1781693497055029E-2</c:v>
                </c:pt>
                <c:pt idx="231">
                  <c:v>-3.1834006193798725E-2</c:v>
                </c:pt>
                <c:pt idx="232">
                  <c:v>-3.1897310671315154E-2</c:v>
                </c:pt>
                <c:pt idx="233">
                  <c:v>-3.2000176584575969E-2</c:v>
                </c:pt>
                <c:pt idx="234">
                  <c:v>-3.1977138264219912E-2</c:v>
                </c:pt>
                <c:pt idx="235">
                  <c:v>-3.1996849446990293E-2</c:v>
                </c:pt>
                <c:pt idx="236">
                  <c:v>-3.2001841953296015E-2</c:v>
                </c:pt>
                <c:pt idx="237">
                  <c:v>-3.2018011058487957E-2</c:v>
                </c:pt>
                <c:pt idx="238">
                  <c:v>-3.2191502955664246E-2</c:v>
                </c:pt>
                <c:pt idx="239">
                  <c:v>-3.2178981585605337E-2</c:v>
                </c:pt>
                <c:pt idx="240">
                  <c:v>-3.216145986914213E-2</c:v>
                </c:pt>
                <c:pt idx="241">
                  <c:v>-3.2137609456475764E-2</c:v>
                </c:pt>
                <c:pt idx="242">
                  <c:v>-3.1991999347294464E-2</c:v>
                </c:pt>
                <c:pt idx="243">
                  <c:v>-3.2028625350210359E-2</c:v>
                </c:pt>
                <c:pt idx="244">
                  <c:v>-3.1985039924316436E-2</c:v>
                </c:pt>
                <c:pt idx="245">
                  <c:v>-3.1997513707654211E-2</c:v>
                </c:pt>
                <c:pt idx="246">
                  <c:v>-3.2326436023123913E-2</c:v>
                </c:pt>
                <c:pt idx="247">
                  <c:v>-3.2183035784753435E-2</c:v>
                </c:pt>
                <c:pt idx="248">
                  <c:v>-3.258282927341722E-2</c:v>
                </c:pt>
                <c:pt idx="249">
                  <c:v>-3.2525599075668307E-2</c:v>
                </c:pt>
                <c:pt idx="250">
                  <c:v>-3.2653708004690619E-2</c:v>
                </c:pt>
                <c:pt idx="251">
                  <c:v>-3.2573192072862946E-2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F-402F-9B5F-5B1D1407C487}"/>
            </c:ext>
          </c:extLst>
        </c:ser>
        <c:ser>
          <c:idx val="2"/>
          <c:order val="2"/>
          <c:tx>
            <c:strRef>
              <c:f>'VaR_ES S(d) + Graphs'!$L$4</c:f>
              <c:strCache>
                <c:ptCount val="1"/>
                <c:pt idx="0">
                  <c:v>ES 1day (rolling window)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'VaR_ES + Graphs'!$C$4:$C$255</c:f>
              <c:numCache>
                <c:formatCode>m/d/yyyy</c:formatCode>
                <c:ptCount val="252"/>
                <c:pt idx="0">
                  <c:v>43131</c:v>
                </c:pt>
                <c:pt idx="1">
                  <c:v>43130</c:v>
                </c:pt>
                <c:pt idx="2">
                  <c:v>43129</c:v>
                </c:pt>
                <c:pt idx="3">
                  <c:v>43126</c:v>
                </c:pt>
                <c:pt idx="4">
                  <c:v>43125</c:v>
                </c:pt>
                <c:pt idx="5">
                  <c:v>43124</c:v>
                </c:pt>
                <c:pt idx="6">
                  <c:v>43123</c:v>
                </c:pt>
                <c:pt idx="7">
                  <c:v>43122</c:v>
                </c:pt>
                <c:pt idx="8">
                  <c:v>43119</c:v>
                </c:pt>
                <c:pt idx="9">
                  <c:v>43118</c:v>
                </c:pt>
                <c:pt idx="10">
                  <c:v>43117</c:v>
                </c:pt>
                <c:pt idx="11">
                  <c:v>43116</c:v>
                </c:pt>
                <c:pt idx="12">
                  <c:v>43112</c:v>
                </c:pt>
                <c:pt idx="13">
                  <c:v>43111</c:v>
                </c:pt>
                <c:pt idx="14">
                  <c:v>43110</c:v>
                </c:pt>
                <c:pt idx="15">
                  <c:v>43109</c:v>
                </c:pt>
                <c:pt idx="16">
                  <c:v>43108</c:v>
                </c:pt>
                <c:pt idx="17">
                  <c:v>43105</c:v>
                </c:pt>
                <c:pt idx="18">
                  <c:v>43104</c:v>
                </c:pt>
                <c:pt idx="19">
                  <c:v>43103</c:v>
                </c:pt>
                <c:pt idx="20">
                  <c:v>43102</c:v>
                </c:pt>
                <c:pt idx="21">
                  <c:v>43098</c:v>
                </c:pt>
                <c:pt idx="22">
                  <c:v>43097</c:v>
                </c:pt>
                <c:pt idx="23">
                  <c:v>43096</c:v>
                </c:pt>
                <c:pt idx="24">
                  <c:v>43095</c:v>
                </c:pt>
                <c:pt idx="25">
                  <c:v>43091</c:v>
                </c:pt>
                <c:pt idx="26">
                  <c:v>43090</c:v>
                </c:pt>
                <c:pt idx="27">
                  <c:v>43089</c:v>
                </c:pt>
                <c:pt idx="28">
                  <c:v>43088</c:v>
                </c:pt>
                <c:pt idx="29">
                  <c:v>43087</c:v>
                </c:pt>
                <c:pt idx="30">
                  <c:v>43084</c:v>
                </c:pt>
                <c:pt idx="31">
                  <c:v>43083</c:v>
                </c:pt>
                <c:pt idx="32">
                  <c:v>43082</c:v>
                </c:pt>
                <c:pt idx="33">
                  <c:v>43081</c:v>
                </c:pt>
                <c:pt idx="34">
                  <c:v>43080</c:v>
                </c:pt>
                <c:pt idx="35">
                  <c:v>43077</c:v>
                </c:pt>
                <c:pt idx="36">
                  <c:v>43076</c:v>
                </c:pt>
                <c:pt idx="37">
                  <c:v>43075</c:v>
                </c:pt>
                <c:pt idx="38">
                  <c:v>43074</c:v>
                </c:pt>
                <c:pt idx="39">
                  <c:v>43073</c:v>
                </c:pt>
                <c:pt idx="40">
                  <c:v>43070</c:v>
                </c:pt>
                <c:pt idx="41">
                  <c:v>43069</c:v>
                </c:pt>
                <c:pt idx="42">
                  <c:v>43068</c:v>
                </c:pt>
                <c:pt idx="43">
                  <c:v>43067</c:v>
                </c:pt>
                <c:pt idx="44">
                  <c:v>43066</c:v>
                </c:pt>
                <c:pt idx="45">
                  <c:v>43063</c:v>
                </c:pt>
                <c:pt idx="46">
                  <c:v>43061</c:v>
                </c:pt>
                <c:pt idx="47">
                  <c:v>43060</c:v>
                </c:pt>
                <c:pt idx="48">
                  <c:v>43059</c:v>
                </c:pt>
                <c:pt idx="49">
                  <c:v>43056</c:v>
                </c:pt>
                <c:pt idx="50">
                  <c:v>43055</c:v>
                </c:pt>
                <c:pt idx="51">
                  <c:v>43054</c:v>
                </c:pt>
                <c:pt idx="52">
                  <c:v>43053</c:v>
                </c:pt>
                <c:pt idx="53">
                  <c:v>43052</c:v>
                </c:pt>
                <c:pt idx="54">
                  <c:v>43049</c:v>
                </c:pt>
                <c:pt idx="55">
                  <c:v>43048</c:v>
                </c:pt>
                <c:pt idx="56">
                  <c:v>43047</c:v>
                </c:pt>
                <c:pt idx="57">
                  <c:v>43046</c:v>
                </c:pt>
                <c:pt idx="58">
                  <c:v>43045</c:v>
                </c:pt>
                <c:pt idx="59">
                  <c:v>43042</c:v>
                </c:pt>
                <c:pt idx="60">
                  <c:v>43041</c:v>
                </c:pt>
                <c:pt idx="61">
                  <c:v>43040</c:v>
                </c:pt>
                <c:pt idx="62">
                  <c:v>43039</c:v>
                </c:pt>
                <c:pt idx="63">
                  <c:v>43038</c:v>
                </c:pt>
                <c:pt idx="64">
                  <c:v>43035</c:v>
                </c:pt>
                <c:pt idx="65">
                  <c:v>43034</c:v>
                </c:pt>
                <c:pt idx="66">
                  <c:v>43033</c:v>
                </c:pt>
                <c:pt idx="67">
                  <c:v>43032</c:v>
                </c:pt>
                <c:pt idx="68">
                  <c:v>43031</c:v>
                </c:pt>
                <c:pt idx="69">
                  <c:v>43028</c:v>
                </c:pt>
                <c:pt idx="70">
                  <c:v>43027</c:v>
                </c:pt>
                <c:pt idx="71">
                  <c:v>43026</c:v>
                </c:pt>
                <c:pt idx="72">
                  <c:v>43025</c:v>
                </c:pt>
                <c:pt idx="73">
                  <c:v>43024</c:v>
                </c:pt>
                <c:pt idx="74">
                  <c:v>43021</c:v>
                </c:pt>
                <c:pt idx="75">
                  <c:v>43020</c:v>
                </c:pt>
                <c:pt idx="76">
                  <c:v>43019</c:v>
                </c:pt>
                <c:pt idx="77">
                  <c:v>43018</c:v>
                </c:pt>
                <c:pt idx="78">
                  <c:v>43017</c:v>
                </c:pt>
                <c:pt idx="79">
                  <c:v>43014</c:v>
                </c:pt>
                <c:pt idx="80">
                  <c:v>43013</c:v>
                </c:pt>
                <c:pt idx="81">
                  <c:v>43012</c:v>
                </c:pt>
                <c:pt idx="82">
                  <c:v>43011</c:v>
                </c:pt>
                <c:pt idx="83">
                  <c:v>43010</c:v>
                </c:pt>
                <c:pt idx="84">
                  <c:v>43007</c:v>
                </c:pt>
                <c:pt idx="85">
                  <c:v>43006</c:v>
                </c:pt>
                <c:pt idx="86">
                  <c:v>43005</c:v>
                </c:pt>
                <c:pt idx="87">
                  <c:v>43004</c:v>
                </c:pt>
                <c:pt idx="88">
                  <c:v>43003</c:v>
                </c:pt>
                <c:pt idx="89">
                  <c:v>43000</c:v>
                </c:pt>
                <c:pt idx="90">
                  <c:v>42999</c:v>
                </c:pt>
                <c:pt idx="91">
                  <c:v>42998</c:v>
                </c:pt>
                <c:pt idx="92">
                  <c:v>42997</c:v>
                </c:pt>
                <c:pt idx="93">
                  <c:v>42996</c:v>
                </c:pt>
                <c:pt idx="94">
                  <c:v>42993</c:v>
                </c:pt>
                <c:pt idx="95">
                  <c:v>42992</c:v>
                </c:pt>
                <c:pt idx="96">
                  <c:v>42991</c:v>
                </c:pt>
                <c:pt idx="97">
                  <c:v>42990</c:v>
                </c:pt>
                <c:pt idx="98">
                  <c:v>42989</c:v>
                </c:pt>
                <c:pt idx="99">
                  <c:v>42986</c:v>
                </c:pt>
                <c:pt idx="100">
                  <c:v>42985</c:v>
                </c:pt>
                <c:pt idx="101">
                  <c:v>42984</c:v>
                </c:pt>
                <c:pt idx="102">
                  <c:v>42983</c:v>
                </c:pt>
                <c:pt idx="103">
                  <c:v>42979</c:v>
                </c:pt>
                <c:pt idx="104">
                  <c:v>42978</c:v>
                </c:pt>
                <c:pt idx="105">
                  <c:v>42977</c:v>
                </c:pt>
                <c:pt idx="106">
                  <c:v>42976</c:v>
                </c:pt>
                <c:pt idx="107">
                  <c:v>42975</c:v>
                </c:pt>
                <c:pt idx="108">
                  <c:v>42972</c:v>
                </c:pt>
                <c:pt idx="109">
                  <c:v>42971</c:v>
                </c:pt>
                <c:pt idx="110">
                  <c:v>42970</c:v>
                </c:pt>
                <c:pt idx="111">
                  <c:v>42969</c:v>
                </c:pt>
                <c:pt idx="112">
                  <c:v>42968</c:v>
                </c:pt>
                <c:pt idx="113">
                  <c:v>42965</c:v>
                </c:pt>
                <c:pt idx="114">
                  <c:v>42964</c:v>
                </c:pt>
                <c:pt idx="115">
                  <c:v>42963</c:v>
                </c:pt>
                <c:pt idx="116">
                  <c:v>42962</c:v>
                </c:pt>
                <c:pt idx="117">
                  <c:v>42961</c:v>
                </c:pt>
                <c:pt idx="118">
                  <c:v>42958</c:v>
                </c:pt>
                <c:pt idx="119">
                  <c:v>42957</c:v>
                </c:pt>
                <c:pt idx="120">
                  <c:v>42956</c:v>
                </c:pt>
                <c:pt idx="121">
                  <c:v>42955</c:v>
                </c:pt>
                <c:pt idx="122">
                  <c:v>42954</c:v>
                </c:pt>
                <c:pt idx="123">
                  <c:v>42951</c:v>
                </c:pt>
                <c:pt idx="124">
                  <c:v>42950</c:v>
                </c:pt>
                <c:pt idx="125">
                  <c:v>42949</c:v>
                </c:pt>
                <c:pt idx="126">
                  <c:v>42948</c:v>
                </c:pt>
                <c:pt idx="127">
                  <c:v>42947</c:v>
                </c:pt>
                <c:pt idx="128">
                  <c:v>42944</c:v>
                </c:pt>
                <c:pt idx="129">
                  <c:v>42943</c:v>
                </c:pt>
                <c:pt idx="130">
                  <c:v>42942</c:v>
                </c:pt>
                <c:pt idx="131">
                  <c:v>42941</c:v>
                </c:pt>
                <c:pt idx="132">
                  <c:v>42940</c:v>
                </c:pt>
                <c:pt idx="133">
                  <c:v>42937</c:v>
                </c:pt>
                <c:pt idx="134">
                  <c:v>42936</c:v>
                </c:pt>
                <c:pt idx="135">
                  <c:v>42935</c:v>
                </c:pt>
                <c:pt idx="136">
                  <c:v>42934</c:v>
                </c:pt>
                <c:pt idx="137">
                  <c:v>42933</c:v>
                </c:pt>
                <c:pt idx="138">
                  <c:v>42930</c:v>
                </c:pt>
                <c:pt idx="139">
                  <c:v>42929</c:v>
                </c:pt>
                <c:pt idx="140">
                  <c:v>42928</c:v>
                </c:pt>
                <c:pt idx="141">
                  <c:v>42927</c:v>
                </c:pt>
                <c:pt idx="142">
                  <c:v>42926</c:v>
                </c:pt>
                <c:pt idx="143">
                  <c:v>42923</c:v>
                </c:pt>
                <c:pt idx="144">
                  <c:v>42922</c:v>
                </c:pt>
                <c:pt idx="145">
                  <c:v>42921</c:v>
                </c:pt>
                <c:pt idx="146">
                  <c:v>42919</c:v>
                </c:pt>
                <c:pt idx="147">
                  <c:v>42916</c:v>
                </c:pt>
                <c:pt idx="148">
                  <c:v>42915</c:v>
                </c:pt>
                <c:pt idx="149">
                  <c:v>42914</c:v>
                </c:pt>
                <c:pt idx="150">
                  <c:v>42913</c:v>
                </c:pt>
                <c:pt idx="151">
                  <c:v>42912</c:v>
                </c:pt>
                <c:pt idx="152">
                  <c:v>42909</c:v>
                </c:pt>
                <c:pt idx="153">
                  <c:v>42908</c:v>
                </c:pt>
                <c:pt idx="154">
                  <c:v>42907</c:v>
                </c:pt>
                <c:pt idx="155">
                  <c:v>42906</c:v>
                </c:pt>
                <c:pt idx="156">
                  <c:v>42905</c:v>
                </c:pt>
                <c:pt idx="157">
                  <c:v>42902</c:v>
                </c:pt>
                <c:pt idx="158">
                  <c:v>42901</c:v>
                </c:pt>
                <c:pt idx="159">
                  <c:v>42900</c:v>
                </c:pt>
                <c:pt idx="160">
                  <c:v>42899</c:v>
                </c:pt>
                <c:pt idx="161">
                  <c:v>42898</c:v>
                </c:pt>
                <c:pt idx="162">
                  <c:v>42895</c:v>
                </c:pt>
                <c:pt idx="163">
                  <c:v>42894</c:v>
                </c:pt>
                <c:pt idx="164">
                  <c:v>42893</c:v>
                </c:pt>
                <c:pt idx="165">
                  <c:v>42892</c:v>
                </c:pt>
                <c:pt idx="166">
                  <c:v>42891</c:v>
                </c:pt>
                <c:pt idx="167">
                  <c:v>42888</c:v>
                </c:pt>
                <c:pt idx="168">
                  <c:v>42887</c:v>
                </c:pt>
                <c:pt idx="169">
                  <c:v>42886</c:v>
                </c:pt>
                <c:pt idx="170">
                  <c:v>42885</c:v>
                </c:pt>
                <c:pt idx="171">
                  <c:v>42881</c:v>
                </c:pt>
                <c:pt idx="172">
                  <c:v>42880</c:v>
                </c:pt>
                <c:pt idx="173">
                  <c:v>42879</c:v>
                </c:pt>
                <c:pt idx="174">
                  <c:v>42878</c:v>
                </c:pt>
                <c:pt idx="175">
                  <c:v>42877</c:v>
                </c:pt>
                <c:pt idx="176">
                  <c:v>42874</c:v>
                </c:pt>
                <c:pt idx="177">
                  <c:v>42873</c:v>
                </c:pt>
                <c:pt idx="178">
                  <c:v>42872</c:v>
                </c:pt>
                <c:pt idx="179">
                  <c:v>42871</c:v>
                </c:pt>
                <c:pt idx="180">
                  <c:v>42870</c:v>
                </c:pt>
                <c:pt idx="181">
                  <c:v>42867</c:v>
                </c:pt>
                <c:pt idx="182">
                  <c:v>42866</c:v>
                </c:pt>
                <c:pt idx="183">
                  <c:v>42865</c:v>
                </c:pt>
                <c:pt idx="184">
                  <c:v>42864</c:v>
                </c:pt>
                <c:pt idx="185">
                  <c:v>42863</c:v>
                </c:pt>
                <c:pt idx="186">
                  <c:v>42860</c:v>
                </c:pt>
                <c:pt idx="187">
                  <c:v>42859</c:v>
                </c:pt>
                <c:pt idx="188">
                  <c:v>42858</c:v>
                </c:pt>
                <c:pt idx="189">
                  <c:v>42857</c:v>
                </c:pt>
                <c:pt idx="190">
                  <c:v>42856</c:v>
                </c:pt>
                <c:pt idx="191">
                  <c:v>42853</c:v>
                </c:pt>
                <c:pt idx="192">
                  <c:v>42852</c:v>
                </c:pt>
                <c:pt idx="193">
                  <c:v>42851</c:v>
                </c:pt>
                <c:pt idx="194">
                  <c:v>42850</c:v>
                </c:pt>
                <c:pt idx="195">
                  <c:v>42849</c:v>
                </c:pt>
                <c:pt idx="196">
                  <c:v>42846</c:v>
                </c:pt>
                <c:pt idx="197">
                  <c:v>42845</c:v>
                </c:pt>
                <c:pt idx="198">
                  <c:v>42844</c:v>
                </c:pt>
                <c:pt idx="199">
                  <c:v>42843</c:v>
                </c:pt>
                <c:pt idx="200">
                  <c:v>42842</c:v>
                </c:pt>
                <c:pt idx="201">
                  <c:v>42838</c:v>
                </c:pt>
                <c:pt idx="202">
                  <c:v>42837</c:v>
                </c:pt>
                <c:pt idx="203">
                  <c:v>42836</c:v>
                </c:pt>
                <c:pt idx="204">
                  <c:v>42835</c:v>
                </c:pt>
                <c:pt idx="205">
                  <c:v>42832</c:v>
                </c:pt>
                <c:pt idx="206">
                  <c:v>42831</c:v>
                </c:pt>
                <c:pt idx="207">
                  <c:v>42830</c:v>
                </c:pt>
                <c:pt idx="208">
                  <c:v>42829</c:v>
                </c:pt>
                <c:pt idx="209">
                  <c:v>42828</c:v>
                </c:pt>
                <c:pt idx="210">
                  <c:v>42825</c:v>
                </c:pt>
                <c:pt idx="211">
                  <c:v>42824</c:v>
                </c:pt>
                <c:pt idx="212">
                  <c:v>42823</c:v>
                </c:pt>
                <c:pt idx="213">
                  <c:v>42822</c:v>
                </c:pt>
                <c:pt idx="214">
                  <c:v>42821</c:v>
                </c:pt>
                <c:pt idx="215">
                  <c:v>42818</c:v>
                </c:pt>
                <c:pt idx="216">
                  <c:v>42817</c:v>
                </c:pt>
                <c:pt idx="217">
                  <c:v>42816</c:v>
                </c:pt>
                <c:pt idx="218">
                  <c:v>42815</c:v>
                </c:pt>
                <c:pt idx="219">
                  <c:v>42814</c:v>
                </c:pt>
                <c:pt idx="220">
                  <c:v>42811</c:v>
                </c:pt>
                <c:pt idx="221">
                  <c:v>42810</c:v>
                </c:pt>
                <c:pt idx="222">
                  <c:v>42809</c:v>
                </c:pt>
                <c:pt idx="223">
                  <c:v>42808</c:v>
                </c:pt>
                <c:pt idx="224">
                  <c:v>42807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42797</c:v>
                </c:pt>
                <c:pt idx="231">
                  <c:v>42796</c:v>
                </c:pt>
                <c:pt idx="232">
                  <c:v>42795</c:v>
                </c:pt>
                <c:pt idx="233">
                  <c:v>42794</c:v>
                </c:pt>
                <c:pt idx="234">
                  <c:v>42793</c:v>
                </c:pt>
                <c:pt idx="235">
                  <c:v>42790</c:v>
                </c:pt>
                <c:pt idx="236">
                  <c:v>42789</c:v>
                </c:pt>
                <c:pt idx="237">
                  <c:v>42788</c:v>
                </c:pt>
                <c:pt idx="238">
                  <c:v>42787</c:v>
                </c:pt>
                <c:pt idx="239">
                  <c:v>42783</c:v>
                </c:pt>
                <c:pt idx="240">
                  <c:v>42782</c:v>
                </c:pt>
                <c:pt idx="241">
                  <c:v>42781</c:v>
                </c:pt>
                <c:pt idx="242">
                  <c:v>42780</c:v>
                </c:pt>
                <c:pt idx="243">
                  <c:v>42779</c:v>
                </c:pt>
                <c:pt idx="244">
                  <c:v>42776</c:v>
                </c:pt>
                <c:pt idx="245">
                  <c:v>42775</c:v>
                </c:pt>
                <c:pt idx="246">
                  <c:v>42774</c:v>
                </c:pt>
                <c:pt idx="247">
                  <c:v>42773</c:v>
                </c:pt>
                <c:pt idx="248">
                  <c:v>42772</c:v>
                </c:pt>
                <c:pt idx="249">
                  <c:v>42769</c:v>
                </c:pt>
                <c:pt idx="250">
                  <c:v>42768</c:v>
                </c:pt>
                <c:pt idx="251">
                  <c:v>42767</c:v>
                </c:pt>
              </c:numCache>
            </c:numRef>
          </c:cat>
          <c:val>
            <c:numRef>
              <c:f>'VaR_ES S(d) + Graphs'!$L$5:$L$256</c:f>
              <c:numCache>
                <c:formatCode>0.0000%</c:formatCode>
                <c:ptCount val="252"/>
                <c:pt idx="0">
                  <c:v>-2.9230758521889548E-2</c:v>
                </c:pt>
                <c:pt idx="1">
                  <c:v>-2.9273317920481823E-2</c:v>
                </c:pt>
                <c:pt idx="2">
                  <c:v>-2.9273644983835986E-2</c:v>
                </c:pt>
                <c:pt idx="3">
                  <c:v>-2.9182794582513293E-2</c:v>
                </c:pt>
                <c:pt idx="4">
                  <c:v>-2.9351954879446182E-2</c:v>
                </c:pt>
                <c:pt idx="5">
                  <c:v>-2.9219861908291803E-2</c:v>
                </c:pt>
                <c:pt idx="6">
                  <c:v>-2.9114061745015785E-2</c:v>
                </c:pt>
                <c:pt idx="7">
                  <c:v>-2.8928337966636707E-2</c:v>
                </c:pt>
                <c:pt idx="8">
                  <c:v>-2.9110578603699633E-2</c:v>
                </c:pt>
                <c:pt idx="9">
                  <c:v>-2.9159899319241081E-2</c:v>
                </c:pt>
                <c:pt idx="10">
                  <c:v>-2.922139745044109E-2</c:v>
                </c:pt>
                <c:pt idx="11">
                  <c:v>-2.9310233795175018E-2</c:v>
                </c:pt>
                <c:pt idx="12">
                  <c:v>-2.893109340735316E-2</c:v>
                </c:pt>
                <c:pt idx="13">
                  <c:v>-2.893177342976604E-2</c:v>
                </c:pt>
                <c:pt idx="14">
                  <c:v>-2.8933703798765802E-2</c:v>
                </c:pt>
                <c:pt idx="15">
                  <c:v>-2.889276456931663E-2</c:v>
                </c:pt>
                <c:pt idx="16">
                  <c:v>-2.886016301221243E-2</c:v>
                </c:pt>
                <c:pt idx="17">
                  <c:v>-2.877310467389407E-2</c:v>
                </c:pt>
                <c:pt idx="18">
                  <c:v>-2.8760596588491734E-2</c:v>
                </c:pt>
                <c:pt idx="19">
                  <c:v>-2.8757445968425784E-2</c:v>
                </c:pt>
                <c:pt idx="20">
                  <c:v>-2.8651686415769935E-2</c:v>
                </c:pt>
                <c:pt idx="21">
                  <c:v>-2.8653065460973372E-2</c:v>
                </c:pt>
                <c:pt idx="22">
                  <c:v>-2.8684173058059828E-2</c:v>
                </c:pt>
                <c:pt idx="23">
                  <c:v>-2.8684818710388374E-2</c:v>
                </c:pt>
                <c:pt idx="24">
                  <c:v>-2.8563806494395574E-2</c:v>
                </c:pt>
                <c:pt idx="25">
                  <c:v>-2.8643350055501414E-2</c:v>
                </c:pt>
                <c:pt idx="26">
                  <c:v>-2.8643696360443217E-2</c:v>
                </c:pt>
                <c:pt idx="27">
                  <c:v>-2.8686119671098988E-2</c:v>
                </c:pt>
                <c:pt idx="28">
                  <c:v>-2.8659235890850975E-2</c:v>
                </c:pt>
                <c:pt idx="29">
                  <c:v>-2.8681000809306825E-2</c:v>
                </c:pt>
                <c:pt idx="30">
                  <c:v>-2.8801481242648336E-2</c:v>
                </c:pt>
                <c:pt idx="31">
                  <c:v>-2.8833039559333008E-2</c:v>
                </c:pt>
                <c:pt idx="32">
                  <c:v>-2.884200353628083E-2</c:v>
                </c:pt>
                <c:pt idx="33">
                  <c:v>-2.8974695975577853E-2</c:v>
                </c:pt>
                <c:pt idx="34">
                  <c:v>-2.8989657747222026E-2</c:v>
                </c:pt>
                <c:pt idx="35">
                  <c:v>-2.9011650923624756E-2</c:v>
                </c:pt>
                <c:pt idx="36">
                  <c:v>-2.9004529316181537E-2</c:v>
                </c:pt>
                <c:pt idx="37">
                  <c:v>-2.8995286765135173E-2</c:v>
                </c:pt>
                <c:pt idx="38">
                  <c:v>-2.9003978152248085E-2</c:v>
                </c:pt>
                <c:pt idx="39">
                  <c:v>-2.9039860015747439E-2</c:v>
                </c:pt>
                <c:pt idx="40">
                  <c:v>-2.9046787125047529E-2</c:v>
                </c:pt>
                <c:pt idx="41">
                  <c:v>-2.9210959482969607E-2</c:v>
                </c:pt>
                <c:pt idx="42">
                  <c:v>-2.9161042097873617E-2</c:v>
                </c:pt>
                <c:pt idx="43">
                  <c:v>-2.9219551938990628E-2</c:v>
                </c:pt>
                <c:pt idx="44">
                  <c:v>-2.9322872959829636E-2</c:v>
                </c:pt>
                <c:pt idx="45">
                  <c:v>-2.9321983644902235E-2</c:v>
                </c:pt>
                <c:pt idx="46">
                  <c:v>-2.9344294592263339E-2</c:v>
                </c:pt>
                <c:pt idx="47">
                  <c:v>-2.9466611414321157E-2</c:v>
                </c:pt>
                <c:pt idx="48">
                  <c:v>-2.9492291553989129E-2</c:v>
                </c:pt>
                <c:pt idx="49">
                  <c:v>-2.9362193196619087E-2</c:v>
                </c:pt>
                <c:pt idx="50">
                  <c:v>-2.9500717453294249E-2</c:v>
                </c:pt>
                <c:pt idx="51">
                  <c:v>-2.9504138006076673E-2</c:v>
                </c:pt>
                <c:pt idx="52">
                  <c:v>-2.9519443717296683E-2</c:v>
                </c:pt>
                <c:pt idx="53">
                  <c:v>-2.9530110932354178E-2</c:v>
                </c:pt>
                <c:pt idx="54">
                  <c:v>-2.9534852787549425E-2</c:v>
                </c:pt>
                <c:pt idx="55">
                  <c:v>-2.9583343455623842E-2</c:v>
                </c:pt>
                <c:pt idx="56">
                  <c:v>-2.9599498908061791E-2</c:v>
                </c:pt>
                <c:pt idx="57">
                  <c:v>-2.9465918302528444E-2</c:v>
                </c:pt>
                <c:pt idx="58">
                  <c:v>-2.9491307110972167E-2</c:v>
                </c:pt>
                <c:pt idx="59">
                  <c:v>-2.9237963342798677E-2</c:v>
                </c:pt>
                <c:pt idx="60">
                  <c:v>-2.9159617853418633E-2</c:v>
                </c:pt>
                <c:pt idx="61">
                  <c:v>-2.9179999586463379E-2</c:v>
                </c:pt>
                <c:pt idx="62">
                  <c:v>-2.9195861103104674E-2</c:v>
                </c:pt>
                <c:pt idx="63">
                  <c:v>-2.9187404875986575E-2</c:v>
                </c:pt>
                <c:pt idx="64">
                  <c:v>-2.8004133444656069E-2</c:v>
                </c:pt>
                <c:pt idx="65">
                  <c:v>-2.8055951117061224E-2</c:v>
                </c:pt>
                <c:pt idx="66">
                  <c:v>-2.8030596414448359E-2</c:v>
                </c:pt>
                <c:pt idx="67">
                  <c:v>-2.8052221008871964E-2</c:v>
                </c:pt>
                <c:pt idx="68">
                  <c:v>-2.8115556351499274E-2</c:v>
                </c:pt>
                <c:pt idx="69">
                  <c:v>-2.8119177084293671E-2</c:v>
                </c:pt>
                <c:pt idx="70">
                  <c:v>-2.8023734195707788E-2</c:v>
                </c:pt>
                <c:pt idx="71">
                  <c:v>-2.8793647424388592E-2</c:v>
                </c:pt>
                <c:pt idx="72">
                  <c:v>-2.8785557150517362E-2</c:v>
                </c:pt>
                <c:pt idx="73">
                  <c:v>-2.8763371299882486E-2</c:v>
                </c:pt>
                <c:pt idx="74">
                  <c:v>-2.8763305929061674E-2</c:v>
                </c:pt>
                <c:pt idx="75">
                  <c:v>-2.8847685830746032E-2</c:v>
                </c:pt>
                <c:pt idx="76">
                  <c:v>-2.9008255316783742E-2</c:v>
                </c:pt>
                <c:pt idx="77">
                  <c:v>-2.9060129555352126E-2</c:v>
                </c:pt>
                <c:pt idx="78">
                  <c:v>-2.90888137841997E-2</c:v>
                </c:pt>
                <c:pt idx="79">
                  <c:v>-2.914424860048229E-2</c:v>
                </c:pt>
                <c:pt idx="80">
                  <c:v>-2.9120131720748045E-2</c:v>
                </c:pt>
                <c:pt idx="81">
                  <c:v>-2.9116216577855729E-2</c:v>
                </c:pt>
                <c:pt idx="82">
                  <c:v>-2.9222447566731063E-2</c:v>
                </c:pt>
                <c:pt idx="83">
                  <c:v>-2.9255926862474316E-2</c:v>
                </c:pt>
                <c:pt idx="84">
                  <c:v>-2.9362814988665054E-2</c:v>
                </c:pt>
                <c:pt idx="85">
                  <c:v>-2.9362015419461599E-2</c:v>
                </c:pt>
                <c:pt idx="86">
                  <c:v>-2.9467694745192268E-2</c:v>
                </c:pt>
                <c:pt idx="87">
                  <c:v>-2.9461265945973824E-2</c:v>
                </c:pt>
                <c:pt idx="88">
                  <c:v>-2.9351665566463129E-2</c:v>
                </c:pt>
                <c:pt idx="89">
                  <c:v>-2.9199312511599757E-2</c:v>
                </c:pt>
                <c:pt idx="90">
                  <c:v>-2.9251994071123093E-2</c:v>
                </c:pt>
                <c:pt idx="91">
                  <c:v>-2.9250017668576128E-2</c:v>
                </c:pt>
                <c:pt idx="92">
                  <c:v>-2.9322676826902146E-2</c:v>
                </c:pt>
                <c:pt idx="93">
                  <c:v>-2.9337684286459217E-2</c:v>
                </c:pt>
                <c:pt idx="94">
                  <c:v>-2.9216974922681285E-2</c:v>
                </c:pt>
                <c:pt idx="95">
                  <c:v>-2.9243063072761814E-2</c:v>
                </c:pt>
                <c:pt idx="96">
                  <c:v>-2.9266872179427444E-2</c:v>
                </c:pt>
                <c:pt idx="97">
                  <c:v>-2.9342671284498911E-2</c:v>
                </c:pt>
                <c:pt idx="98">
                  <c:v>-2.9400015072079282E-2</c:v>
                </c:pt>
                <c:pt idx="99">
                  <c:v>-2.9442008002820281E-2</c:v>
                </c:pt>
                <c:pt idx="100">
                  <c:v>-2.9546969040730682E-2</c:v>
                </c:pt>
                <c:pt idx="101">
                  <c:v>-2.9594490245617562E-2</c:v>
                </c:pt>
                <c:pt idx="102">
                  <c:v>-2.9624535027880098E-2</c:v>
                </c:pt>
                <c:pt idx="103">
                  <c:v>-2.9833226304479085E-2</c:v>
                </c:pt>
                <c:pt idx="104">
                  <c:v>-2.9836745352186309E-2</c:v>
                </c:pt>
                <c:pt idx="105">
                  <c:v>-2.9815172678243421E-2</c:v>
                </c:pt>
                <c:pt idx="106">
                  <c:v>-2.9756674790946597E-2</c:v>
                </c:pt>
                <c:pt idx="107">
                  <c:v>-2.9753674462573102E-2</c:v>
                </c:pt>
                <c:pt idx="108">
                  <c:v>-2.9751524559060123E-2</c:v>
                </c:pt>
                <c:pt idx="109">
                  <c:v>-2.9776255161567181E-2</c:v>
                </c:pt>
                <c:pt idx="110">
                  <c:v>-2.9779568439375476E-2</c:v>
                </c:pt>
                <c:pt idx="111">
                  <c:v>-2.9891835360032062E-2</c:v>
                </c:pt>
                <c:pt idx="112">
                  <c:v>-2.9894401432981835E-2</c:v>
                </c:pt>
                <c:pt idx="113">
                  <c:v>-2.9907304181503658E-2</c:v>
                </c:pt>
                <c:pt idx="114">
                  <c:v>-2.9708710864087964E-2</c:v>
                </c:pt>
                <c:pt idx="115">
                  <c:v>-2.9723338813669592E-2</c:v>
                </c:pt>
                <c:pt idx="116">
                  <c:v>-2.9777423475430793E-2</c:v>
                </c:pt>
                <c:pt idx="117">
                  <c:v>-2.977198285650335E-2</c:v>
                </c:pt>
                <c:pt idx="118">
                  <c:v>-2.976447148703951E-2</c:v>
                </c:pt>
                <c:pt idx="119">
                  <c:v>-2.9486039660549999E-2</c:v>
                </c:pt>
                <c:pt idx="120">
                  <c:v>-2.9484644228944985E-2</c:v>
                </c:pt>
                <c:pt idx="121">
                  <c:v>-2.9598038748904706E-2</c:v>
                </c:pt>
                <c:pt idx="122">
                  <c:v>-2.9575257456994117E-2</c:v>
                </c:pt>
                <c:pt idx="123">
                  <c:v>-2.9688797211825053E-2</c:v>
                </c:pt>
                <c:pt idx="124">
                  <c:v>-2.9583532430820528E-2</c:v>
                </c:pt>
                <c:pt idx="125">
                  <c:v>-2.9517453546056439E-2</c:v>
                </c:pt>
                <c:pt idx="126">
                  <c:v>-2.9762602538336999E-2</c:v>
                </c:pt>
                <c:pt idx="127">
                  <c:v>-2.9763528387601604E-2</c:v>
                </c:pt>
                <c:pt idx="128">
                  <c:v>-2.9854621274344101E-2</c:v>
                </c:pt>
                <c:pt idx="129">
                  <c:v>-2.9895930351208758E-2</c:v>
                </c:pt>
                <c:pt idx="130">
                  <c:v>-2.9955632278305191E-2</c:v>
                </c:pt>
                <c:pt idx="131">
                  <c:v>-3.0040826802720608E-2</c:v>
                </c:pt>
                <c:pt idx="132">
                  <c:v>-2.9902510399756235E-2</c:v>
                </c:pt>
                <c:pt idx="133">
                  <c:v>-2.9839051343808053E-2</c:v>
                </c:pt>
                <c:pt idx="134">
                  <c:v>-3.0248089907905996E-2</c:v>
                </c:pt>
                <c:pt idx="135">
                  <c:v>-3.0624397704485266E-2</c:v>
                </c:pt>
                <c:pt idx="136">
                  <c:v>-3.0241792512362826E-2</c:v>
                </c:pt>
                <c:pt idx="137">
                  <c:v>-3.0218889426968223E-2</c:v>
                </c:pt>
                <c:pt idx="138">
                  <c:v>-3.019677232241667E-2</c:v>
                </c:pt>
                <c:pt idx="139">
                  <c:v>-3.020244840859234E-2</c:v>
                </c:pt>
                <c:pt idx="140">
                  <c:v>-3.0339545032431442E-2</c:v>
                </c:pt>
                <c:pt idx="141">
                  <c:v>-3.0332759398400314E-2</c:v>
                </c:pt>
                <c:pt idx="142">
                  <c:v>-3.0353486238890122E-2</c:v>
                </c:pt>
                <c:pt idx="143">
                  <c:v>-3.029899058260082E-2</c:v>
                </c:pt>
                <c:pt idx="144">
                  <c:v>-3.0336690176308787E-2</c:v>
                </c:pt>
                <c:pt idx="145">
                  <c:v>-3.0135897190288731E-2</c:v>
                </c:pt>
                <c:pt idx="146">
                  <c:v>-3.0128145318992237E-2</c:v>
                </c:pt>
                <c:pt idx="147">
                  <c:v>-3.0108851833300997E-2</c:v>
                </c:pt>
                <c:pt idx="148">
                  <c:v>-3.0201291546482538E-2</c:v>
                </c:pt>
                <c:pt idx="149">
                  <c:v>-3.0138833468578246E-2</c:v>
                </c:pt>
                <c:pt idx="150">
                  <c:v>-3.1098443649516676E-2</c:v>
                </c:pt>
                <c:pt idx="151">
                  <c:v>-3.4542225524987015E-2</c:v>
                </c:pt>
                <c:pt idx="152">
                  <c:v>-3.4581384366478424E-2</c:v>
                </c:pt>
                <c:pt idx="153">
                  <c:v>-3.461479103809878E-2</c:v>
                </c:pt>
                <c:pt idx="154">
                  <c:v>-3.4433540809968848E-2</c:v>
                </c:pt>
                <c:pt idx="155">
                  <c:v>-3.4520098172400884E-2</c:v>
                </c:pt>
                <c:pt idx="156">
                  <c:v>-3.4446378340166832E-2</c:v>
                </c:pt>
                <c:pt idx="157">
                  <c:v>-3.4493590891630503E-2</c:v>
                </c:pt>
                <c:pt idx="158">
                  <c:v>-3.449356173782752E-2</c:v>
                </c:pt>
                <c:pt idx="159">
                  <c:v>-3.4491794443185793E-2</c:v>
                </c:pt>
                <c:pt idx="160">
                  <c:v>-3.4401609822684712E-2</c:v>
                </c:pt>
                <c:pt idx="161">
                  <c:v>-3.4227178740846714E-2</c:v>
                </c:pt>
                <c:pt idx="162">
                  <c:v>-3.3547305342426469E-2</c:v>
                </c:pt>
                <c:pt idx="163">
                  <c:v>-3.3720394903782425E-2</c:v>
                </c:pt>
                <c:pt idx="164">
                  <c:v>-3.3627846118732908E-2</c:v>
                </c:pt>
                <c:pt idx="165">
                  <c:v>-3.3636246738680327E-2</c:v>
                </c:pt>
                <c:pt idx="166">
                  <c:v>-3.3769988214044581E-2</c:v>
                </c:pt>
                <c:pt idx="167">
                  <c:v>-3.3633408853038158E-2</c:v>
                </c:pt>
                <c:pt idx="168">
                  <c:v>-3.3643923895991787E-2</c:v>
                </c:pt>
                <c:pt idx="169">
                  <c:v>-3.3659812706888149E-2</c:v>
                </c:pt>
                <c:pt idx="170">
                  <c:v>-3.3632756880863555E-2</c:v>
                </c:pt>
                <c:pt idx="171">
                  <c:v>-3.3583639202277651E-2</c:v>
                </c:pt>
                <c:pt idx="172">
                  <c:v>-3.3461376278583484E-2</c:v>
                </c:pt>
                <c:pt idx="173">
                  <c:v>-3.3572804677162775E-2</c:v>
                </c:pt>
                <c:pt idx="174">
                  <c:v>-3.3558711818484285E-2</c:v>
                </c:pt>
                <c:pt idx="175">
                  <c:v>-3.3563454174218056E-2</c:v>
                </c:pt>
                <c:pt idx="176">
                  <c:v>-3.3595519197167592E-2</c:v>
                </c:pt>
                <c:pt idx="177">
                  <c:v>-3.4011061769445808E-2</c:v>
                </c:pt>
                <c:pt idx="178">
                  <c:v>-3.3996278914404626E-2</c:v>
                </c:pt>
                <c:pt idx="179">
                  <c:v>-3.397455868790962E-2</c:v>
                </c:pt>
                <c:pt idx="180">
                  <c:v>-3.3899718083796333E-2</c:v>
                </c:pt>
                <c:pt idx="181">
                  <c:v>-3.3899004569720385E-2</c:v>
                </c:pt>
                <c:pt idx="182">
                  <c:v>-3.4073553416652448E-2</c:v>
                </c:pt>
                <c:pt idx="183">
                  <c:v>-3.4080605661638445E-2</c:v>
                </c:pt>
                <c:pt idx="184">
                  <c:v>-3.4107056229092249E-2</c:v>
                </c:pt>
                <c:pt idx="185">
                  <c:v>-3.4067312967264576E-2</c:v>
                </c:pt>
                <c:pt idx="186">
                  <c:v>-3.4228691663397738E-2</c:v>
                </c:pt>
                <c:pt idx="187">
                  <c:v>-3.4030011004935974E-2</c:v>
                </c:pt>
                <c:pt idx="188">
                  <c:v>-3.403101752043567E-2</c:v>
                </c:pt>
                <c:pt idx="189">
                  <c:v>-3.4409995916834357E-2</c:v>
                </c:pt>
                <c:pt idx="190">
                  <c:v>-3.4469697255633432E-2</c:v>
                </c:pt>
                <c:pt idx="191">
                  <c:v>-3.4574764161694055E-2</c:v>
                </c:pt>
                <c:pt idx="192">
                  <c:v>-3.4748360784818917E-2</c:v>
                </c:pt>
                <c:pt idx="193">
                  <c:v>-3.5002426861750299E-2</c:v>
                </c:pt>
                <c:pt idx="194">
                  <c:v>-3.4755160073168194E-2</c:v>
                </c:pt>
                <c:pt idx="195">
                  <c:v>-3.4868123068715826E-2</c:v>
                </c:pt>
                <c:pt idx="196">
                  <c:v>-3.4970489175063658E-2</c:v>
                </c:pt>
                <c:pt idx="197">
                  <c:v>-3.5064171159914601E-2</c:v>
                </c:pt>
                <c:pt idx="198">
                  <c:v>-3.5290797559904642E-2</c:v>
                </c:pt>
                <c:pt idx="199">
                  <c:v>-3.5081616602624419E-2</c:v>
                </c:pt>
                <c:pt idx="200">
                  <c:v>-3.5083756905445719E-2</c:v>
                </c:pt>
                <c:pt idx="201">
                  <c:v>-3.4997369061393988E-2</c:v>
                </c:pt>
                <c:pt idx="202">
                  <c:v>-3.5110651866873524E-2</c:v>
                </c:pt>
                <c:pt idx="203">
                  <c:v>-3.5110877522185328E-2</c:v>
                </c:pt>
                <c:pt idx="204">
                  <c:v>-3.5092789520655469E-2</c:v>
                </c:pt>
                <c:pt idx="205">
                  <c:v>-3.5126993668083875E-2</c:v>
                </c:pt>
                <c:pt idx="206">
                  <c:v>-3.516599048327021E-2</c:v>
                </c:pt>
                <c:pt idx="207">
                  <c:v>-3.5163179267301066E-2</c:v>
                </c:pt>
                <c:pt idx="208">
                  <c:v>-3.5246655773242472E-2</c:v>
                </c:pt>
                <c:pt idx="209">
                  <c:v>-3.526799657903705E-2</c:v>
                </c:pt>
                <c:pt idx="210">
                  <c:v>-3.5311103185928561E-2</c:v>
                </c:pt>
                <c:pt idx="211">
                  <c:v>-3.5518375120353406E-2</c:v>
                </c:pt>
                <c:pt idx="212">
                  <c:v>-3.5517009161822807E-2</c:v>
                </c:pt>
                <c:pt idx="213">
                  <c:v>-3.5729281223788573E-2</c:v>
                </c:pt>
                <c:pt idx="214">
                  <c:v>-3.569745163395948E-2</c:v>
                </c:pt>
                <c:pt idx="215">
                  <c:v>-3.5661236929480027E-2</c:v>
                </c:pt>
                <c:pt idx="216">
                  <c:v>-3.5744520076225958E-2</c:v>
                </c:pt>
                <c:pt idx="217">
                  <c:v>-3.5859921343870678E-2</c:v>
                </c:pt>
                <c:pt idx="218">
                  <c:v>-3.5945490387505677E-2</c:v>
                </c:pt>
                <c:pt idx="219">
                  <c:v>-3.5936230656925007E-2</c:v>
                </c:pt>
                <c:pt idx="220">
                  <c:v>-3.5906140590306737E-2</c:v>
                </c:pt>
                <c:pt idx="221">
                  <c:v>-3.5919517177722467E-2</c:v>
                </c:pt>
                <c:pt idx="222">
                  <c:v>-3.5943134997069109E-2</c:v>
                </c:pt>
                <c:pt idx="223">
                  <c:v>-3.5947500147387103E-2</c:v>
                </c:pt>
                <c:pt idx="224">
                  <c:v>-3.5946554533377043E-2</c:v>
                </c:pt>
                <c:pt idx="225">
                  <c:v>-3.5953487731442725E-2</c:v>
                </c:pt>
                <c:pt idx="226">
                  <c:v>-3.6069699689132345E-2</c:v>
                </c:pt>
                <c:pt idx="227">
                  <c:v>-3.6163351454266753E-2</c:v>
                </c:pt>
                <c:pt idx="228">
                  <c:v>-3.6427788424610523E-2</c:v>
                </c:pt>
                <c:pt idx="229">
                  <c:v>-3.6425707044125649E-2</c:v>
                </c:pt>
                <c:pt idx="230">
                  <c:v>-3.6411158623448375E-2</c:v>
                </c:pt>
                <c:pt idx="231">
                  <c:v>-3.6471091424050445E-2</c:v>
                </c:pt>
                <c:pt idx="232">
                  <c:v>-3.6543617117894882E-2</c:v>
                </c:pt>
                <c:pt idx="233">
                  <c:v>-3.6661466945029877E-2</c:v>
                </c:pt>
                <c:pt idx="234">
                  <c:v>-3.6635072758798744E-2</c:v>
                </c:pt>
                <c:pt idx="235">
                  <c:v>-3.665765516154499E-2</c:v>
                </c:pt>
                <c:pt idx="236">
                  <c:v>-3.6663374898885069E-2</c:v>
                </c:pt>
                <c:pt idx="237">
                  <c:v>-3.6681899269022787E-2</c:v>
                </c:pt>
                <c:pt idx="238">
                  <c:v>-3.6880662780116188E-2</c:v>
                </c:pt>
                <c:pt idx="239">
                  <c:v>-3.6866317490698554E-2</c:v>
                </c:pt>
                <c:pt idx="240">
                  <c:v>-3.6846243481818058E-2</c:v>
                </c:pt>
                <c:pt idx="241">
                  <c:v>-3.6818918910240084E-2</c:v>
                </c:pt>
                <c:pt idx="242">
                  <c:v>-3.6652098574405267E-2</c:v>
                </c:pt>
                <c:pt idx="243">
                  <c:v>-3.6694059686453527E-2</c:v>
                </c:pt>
                <c:pt idx="244">
                  <c:v>-3.6644125410420024E-2</c:v>
                </c:pt>
                <c:pt idx="245">
                  <c:v>-3.6658416181419635E-2</c:v>
                </c:pt>
                <c:pt idx="246">
                  <c:v>-3.7035250808072517E-2</c:v>
                </c:pt>
                <c:pt idx="247">
                  <c:v>-3.6870962242819334E-2</c:v>
                </c:pt>
                <c:pt idx="248">
                  <c:v>-3.7328991458087796E-2</c:v>
                </c:pt>
                <c:pt idx="249">
                  <c:v>-3.7263424851057235E-2</c:v>
                </c:pt>
                <c:pt idx="250">
                  <c:v>-3.7410194705726686E-2</c:v>
                </c:pt>
                <c:pt idx="251">
                  <c:v>-3.7317950459341137E-2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0F-402F-9B5F-5B1D1407C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80098"/>
        <c:axId val="1136793026"/>
      </c:lineChart>
      <c:catAx>
        <c:axId val="18853800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B7B7B7">
                <a:alpha val="94000"/>
              </a:srgb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6793026"/>
        <c:crosses val="autoZero"/>
        <c:auto val="0"/>
        <c:lblAlgn val="ctr"/>
        <c:lblOffset val="100"/>
        <c:noMultiLvlLbl val="1"/>
      </c:catAx>
      <c:valAx>
        <c:axId val="11367930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3800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506953</xdr:colOff>
      <xdr:row>0</xdr:row>
      <xdr:rowOff>47737</xdr:rowOff>
    </xdr:from>
    <xdr:to>
      <xdr:col>36</xdr:col>
      <xdr:colOff>96390</xdr:colOff>
      <xdr:row>24</xdr:row>
      <xdr:rowOff>125266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A7ECB1-D8A1-4134-BC61-D963653D1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15298</xdr:colOff>
      <xdr:row>26</xdr:row>
      <xdr:rowOff>46947</xdr:rowOff>
    </xdr:from>
    <xdr:to>
      <xdr:col>34</xdr:col>
      <xdr:colOff>419100</xdr:colOff>
      <xdr:row>50</xdr:row>
      <xdr:rowOff>133546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25A7181-C25F-4844-896B-ED8848762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27</xdr:col>
      <xdr:colOff>476026</xdr:colOff>
      <xdr:row>20</xdr:row>
      <xdr:rowOff>80982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3DEF59B-167D-488E-87CA-E868C4AC3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46653</xdr:colOff>
      <xdr:row>25</xdr:row>
      <xdr:rowOff>155510</xdr:rowOff>
    </xdr:from>
    <xdr:ext cx="8582025" cy="521017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FCE4E6B7-2E78-47DB-A832-4DC50DED3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18</xdr:col>
      <xdr:colOff>16214</xdr:colOff>
      <xdr:row>22</xdr:row>
      <xdr:rowOff>56744</xdr:rowOff>
    </xdr:from>
    <xdr:ext cx="2294106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3DE693-1AE9-4D3A-AB5B-EC72DEA6B80A}"/>
            </a:ext>
          </a:extLst>
        </xdr:cNvPr>
        <xdr:cNvSpPr txBox="1"/>
      </xdr:nvSpPr>
      <xdr:spPr>
        <a:xfrm>
          <a:off x="14315874" y="4207212"/>
          <a:ext cx="2294106" cy="4367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As a base for graphs and backtesting we will use rolling window</a:t>
          </a:r>
          <a:endParaRPr lang="ru-RU" sz="1100"/>
        </a:p>
      </xdr:txBody>
    </xdr:sp>
    <xdr:clientData/>
  </xdr:oneCellAnchor>
  <xdr:twoCellAnchor>
    <xdr:from>
      <xdr:col>19</xdr:col>
      <xdr:colOff>551235</xdr:colOff>
      <xdr:row>20</xdr:row>
      <xdr:rowOff>81064</xdr:rowOff>
    </xdr:from>
    <xdr:to>
      <xdr:col>19</xdr:col>
      <xdr:colOff>555289</xdr:colOff>
      <xdr:row>22</xdr:row>
      <xdr:rowOff>56744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E78734B-B4FC-46FC-814A-A64D416B86B9}"/>
            </a:ext>
          </a:extLst>
        </xdr:cNvPr>
        <xdr:cNvCxnSpPr>
          <a:stCxn id="7" idx="0"/>
        </xdr:cNvCxnSpPr>
      </xdr:nvCxnSpPr>
      <xdr:spPr>
        <a:xfrm flipH="1" flipV="1">
          <a:off x="15458873" y="3858638"/>
          <a:ext cx="4054" cy="34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555289</xdr:colOff>
      <xdr:row>24</xdr:row>
      <xdr:rowOff>120636</xdr:rowOff>
    </xdr:from>
    <xdr:to>
      <xdr:col>19</xdr:col>
      <xdr:colOff>559341</xdr:colOff>
      <xdr:row>26</xdr:row>
      <xdr:rowOff>16213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32806425-AE81-41C5-B445-D64BC136CB54}"/>
            </a:ext>
          </a:extLst>
        </xdr:cNvPr>
        <xdr:cNvCxnSpPr>
          <a:stCxn id="7" idx="2"/>
        </xdr:cNvCxnSpPr>
      </xdr:nvCxnSpPr>
      <xdr:spPr>
        <a:xfrm>
          <a:off x="15462927" y="4643998"/>
          <a:ext cx="4052" cy="268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20</xdr:col>
      <xdr:colOff>511829</xdr:colOff>
      <xdr:row>24</xdr:row>
      <xdr:rowOff>73027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315C91-D607-4659-98FB-3FD8FDD37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584791</xdr:colOff>
      <xdr:row>30</xdr:row>
      <xdr:rowOff>88605</xdr:rowOff>
    </xdr:from>
    <xdr:ext cx="8582025" cy="521017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32E4654A-9B3A-41C3-B118-FC670C920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0</xdr:rowOff>
    </xdr:from>
    <xdr:to>
      <xdr:col>24</xdr:col>
      <xdr:colOff>448034</xdr:colOff>
      <xdr:row>21</xdr:row>
      <xdr:rowOff>117683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91DFCA-A740-4FB5-95F3-CE2069A86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0</xdr:colOff>
      <xdr:row>24</xdr:row>
      <xdr:rowOff>0</xdr:rowOff>
    </xdr:from>
    <xdr:ext cx="8582025" cy="521017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6686332D-B5FC-49EB-A41B-C94928114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7;&#1090;&#1105;&#1087;&#1072;/Documents/University/4%20course/Risk%20Assessment%20models/&#1052;&#1086;&#1076;&#1077;&#1083;&#1080;%20&#1086;&#1094;&#1077;&#1085;&#1082;&#1080;%20&#1088;&#1080;&#1089;&#1082;&#1086;&#1074;%20(&#1076;&#1083;&#1103;%20&#1089;&#1090;&#1091;&#1076;&#1077;&#1085;&#1090;&#1086;&#1074;)/market%20ris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опросы"/>
      <sheetName val="Inputs"/>
      <sheetName val="Returns"/>
      <sheetName val="Arth_returns"/>
      <sheetName val="Var_ES"/>
      <sheetName val="Graph 1"/>
      <sheetName val="Backtesting"/>
      <sheetName val="Graph 2"/>
    </sheetNames>
    <sheetDataSet>
      <sheetData sheetId="0" refreshError="1"/>
      <sheetData sheetId="1">
        <row r="1">
          <cell r="B1" t="str">
            <v>Stock 1</v>
          </cell>
          <cell r="G1" t="str">
            <v>Stock 6</v>
          </cell>
        </row>
        <row r="3">
          <cell r="A3">
            <v>42401</v>
          </cell>
          <cell r="G3">
            <v>111.46299999999999</v>
          </cell>
        </row>
        <row r="4">
          <cell r="A4">
            <v>42402</v>
          </cell>
          <cell r="G4">
            <v>114.991</v>
          </cell>
        </row>
        <row r="5">
          <cell r="A5">
            <v>42403</v>
          </cell>
          <cell r="G5">
            <v>112.15900000000001</v>
          </cell>
        </row>
        <row r="6">
          <cell r="A6">
            <v>42404</v>
          </cell>
          <cell r="G6">
            <v>111.876</v>
          </cell>
        </row>
        <row r="7">
          <cell r="A7">
            <v>42405</v>
          </cell>
          <cell r="G7">
            <v>112.41200000000001</v>
          </cell>
        </row>
        <row r="8">
          <cell r="A8">
            <v>42408</v>
          </cell>
          <cell r="G8">
            <v>112.325</v>
          </cell>
        </row>
        <row r="9">
          <cell r="A9">
            <v>42409</v>
          </cell>
          <cell r="G9">
            <v>115.42700000000001</v>
          </cell>
        </row>
        <row r="10">
          <cell r="A10">
            <v>42410</v>
          </cell>
          <cell r="G10">
            <v>115.51900000000001</v>
          </cell>
        </row>
        <row r="11">
          <cell r="A11">
            <v>42411</v>
          </cell>
          <cell r="G11">
            <v>116.069</v>
          </cell>
        </row>
        <row r="12">
          <cell r="A12">
            <v>42412</v>
          </cell>
          <cell r="G12">
            <v>113.663</v>
          </cell>
        </row>
        <row r="13">
          <cell r="A13">
            <v>42416</v>
          </cell>
          <cell r="G13">
            <v>111.376</v>
          </cell>
        </row>
        <row r="14">
          <cell r="A14">
            <v>42417</v>
          </cell>
          <cell r="G14">
            <v>107.285</v>
          </cell>
        </row>
        <row r="15">
          <cell r="A15">
            <v>42418</v>
          </cell>
          <cell r="G15">
            <v>109.925</v>
          </cell>
        </row>
        <row r="16">
          <cell r="A16">
            <v>42419</v>
          </cell>
          <cell r="G16">
            <v>110.98</v>
          </cell>
        </row>
        <row r="17">
          <cell r="A17">
            <v>42422</v>
          </cell>
          <cell r="G17">
            <v>106.107</v>
          </cell>
        </row>
        <row r="18">
          <cell r="A18">
            <v>42423</v>
          </cell>
          <cell r="G18">
            <v>106.944</v>
          </cell>
        </row>
        <row r="19">
          <cell r="A19">
            <v>42424</v>
          </cell>
          <cell r="G19">
            <v>105.56</v>
          </cell>
        </row>
        <row r="20">
          <cell r="A20">
            <v>42425</v>
          </cell>
          <cell r="G20">
            <v>105.127</v>
          </cell>
        </row>
        <row r="21">
          <cell r="A21">
            <v>42426</v>
          </cell>
          <cell r="G21">
            <v>105.773</v>
          </cell>
        </row>
        <row r="22">
          <cell r="A22">
            <v>42429</v>
          </cell>
          <cell r="G22">
            <v>104.72499999999999</v>
          </cell>
        </row>
        <row r="23">
          <cell r="A23">
            <v>42430</v>
          </cell>
          <cell r="G23">
            <v>102.38800000000001</v>
          </cell>
        </row>
        <row r="24">
          <cell r="A24">
            <v>42431</v>
          </cell>
          <cell r="G24">
            <v>103.333</v>
          </cell>
        </row>
        <row r="25">
          <cell r="A25">
            <v>42432</v>
          </cell>
          <cell r="G25">
            <v>103.45399999999999</v>
          </cell>
        </row>
        <row r="26">
          <cell r="A26">
            <v>42433</v>
          </cell>
          <cell r="G26">
            <v>102.331</v>
          </cell>
        </row>
        <row r="27">
          <cell r="A27">
            <v>42436</v>
          </cell>
          <cell r="G27">
            <v>101.995</v>
          </cell>
        </row>
        <row r="28">
          <cell r="A28">
            <v>42437</v>
          </cell>
          <cell r="G28">
            <v>103.75700000000001</v>
          </cell>
        </row>
        <row r="29">
          <cell r="A29">
            <v>42438</v>
          </cell>
          <cell r="G29">
            <v>101.07</v>
          </cell>
        </row>
        <row r="30">
          <cell r="A30">
            <v>42439</v>
          </cell>
          <cell r="G30">
            <v>102.14700000000001</v>
          </cell>
        </row>
        <row r="31">
          <cell r="A31">
            <v>42440</v>
          </cell>
          <cell r="G31">
            <v>100.60899999999999</v>
          </cell>
        </row>
        <row r="32">
          <cell r="A32">
            <v>42443</v>
          </cell>
          <cell r="G32">
            <v>100.068</v>
          </cell>
        </row>
        <row r="33">
          <cell r="A33">
            <v>42444</v>
          </cell>
          <cell r="G33">
            <v>100.309</v>
          </cell>
        </row>
        <row r="34">
          <cell r="A34">
            <v>42445</v>
          </cell>
          <cell r="G34">
            <v>98.727999999999994</v>
          </cell>
        </row>
        <row r="35">
          <cell r="A35">
            <v>42446</v>
          </cell>
          <cell r="G35">
            <v>98.721000000000004</v>
          </cell>
        </row>
        <row r="36">
          <cell r="A36">
            <v>42447</v>
          </cell>
          <cell r="G36">
            <v>99.191000000000003</v>
          </cell>
        </row>
        <row r="37">
          <cell r="A37">
            <v>42450</v>
          </cell>
          <cell r="G37">
            <v>97.462000000000003</v>
          </cell>
        </row>
        <row r="38">
          <cell r="A38">
            <v>42451</v>
          </cell>
          <cell r="G38">
            <v>95.599000000000004</v>
          </cell>
        </row>
        <row r="39">
          <cell r="A39">
            <v>42452</v>
          </cell>
          <cell r="G39">
            <v>96.933999999999997</v>
          </cell>
        </row>
        <row r="40">
          <cell r="A40">
            <v>42453</v>
          </cell>
          <cell r="G40">
            <v>97.549000000000007</v>
          </cell>
        </row>
        <row r="41">
          <cell r="A41">
            <v>42457</v>
          </cell>
          <cell r="G41">
            <v>98.006</v>
          </cell>
        </row>
        <row r="42">
          <cell r="A42">
            <v>42458</v>
          </cell>
          <cell r="G42">
            <v>98.307000000000002</v>
          </cell>
        </row>
        <row r="43">
          <cell r="A43">
            <v>42459</v>
          </cell>
          <cell r="G43">
            <v>98.215000000000003</v>
          </cell>
        </row>
        <row r="44">
          <cell r="A44">
            <v>42460</v>
          </cell>
          <cell r="G44">
            <v>96.221000000000004</v>
          </cell>
        </row>
        <row r="45">
          <cell r="A45">
            <v>42461</v>
          </cell>
          <cell r="G45">
            <v>96.278000000000006</v>
          </cell>
        </row>
        <row r="46">
          <cell r="A46">
            <v>42464</v>
          </cell>
          <cell r="G46">
            <v>97.816000000000003</v>
          </cell>
        </row>
        <row r="47">
          <cell r="A47">
            <v>42465</v>
          </cell>
          <cell r="G47">
            <v>97.069000000000003</v>
          </cell>
        </row>
        <row r="48">
          <cell r="A48">
            <v>42466</v>
          </cell>
          <cell r="G48">
            <v>95.65</v>
          </cell>
        </row>
        <row r="49">
          <cell r="A49">
            <v>42467</v>
          </cell>
          <cell r="G49">
            <v>95.823999999999998</v>
          </cell>
        </row>
        <row r="50">
          <cell r="A50">
            <v>42468</v>
          </cell>
          <cell r="G50">
            <v>94.837000000000003</v>
          </cell>
        </row>
        <row r="51">
          <cell r="A51">
            <v>42471</v>
          </cell>
          <cell r="G51">
            <v>94.915999999999997</v>
          </cell>
        </row>
        <row r="52">
          <cell r="A52">
            <v>42472</v>
          </cell>
          <cell r="G52">
            <v>93.721000000000004</v>
          </cell>
        </row>
        <row r="53">
          <cell r="A53">
            <v>42473</v>
          </cell>
          <cell r="G53">
            <v>94.052000000000007</v>
          </cell>
        </row>
        <row r="54">
          <cell r="A54">
            <v>42474</v>
          </cell>
          <cell r="G54">
            <v>93.375</v>
          </cell>
        </row>
        <row r="55">
          <cell r="A55">
            <v>42475</v>
          </cell>
          <cell r="G55">
            <v>94.358999999999995</v>
          </cell>
        </row>
        <row r="56">
          <cell r="A56">
            <v>42478</v>
          </cell>
          <cell r="G56">
            <v>94.497</v>
          </cell>
        </row>
        <row r="57">
          <cell r="A57">
            <v>42479</v>
          </cell>
          <cell r="G57">
            <v>94.816999999999993</v>
          </cell>
        </row>
        <row r="58">
          <cell r="A58">
            <v>42480</v>
          </cell>
          <cell r="G58">
            <v>93.337000000000003</v>
          </cell>
        </row>
        <row r="59">
          <cell r="A59">
            <v>42481</v>
          </cell>
          <cell r="G59">
            <v>95.703999999999994</v>
          </cell>
        </row>
        <row r="60">
          <cell r="A60">
            <v>42482</v>
          </cell>
          <cell r="G60">
            <v>95.596999999999994</v>
          </cell>
        </row>
        <row r="61">
          <cell r="A61">
            <v>42485</v>
          </cell>
          <cell r="G61">
            <v>96.391999999999996</v>
          </cell>
        </row>
        <row r="62">
          <cell r="A62">
            <v>42486</v>
          </cell>
          <cell r="G62">
            <v>95.147000000000006</v>
          </cell>
        </row>
        <row r="63">
          <cell r="A63">
            <v>42487</v>
          </cell>
          <cell r="G63">
            <v>94.856999999999999</v>
          </cell>
        </row>
        <row r="64">
          <cell r="A64">
            <v>42488</v>
          </cell>
          <cell r="G64">
            <v>94.614999999999995</v>
          </cell>
        </row>
        <row r="65">
          <cell r="A65">
            <v>42489</v>
          </cell>
          <cell r="G65">
            <v>94.542000000000002</v>
          </cell>
        </row>
        <row r="66">
          <cell r="A66">
            <v>42492</v>
          </cell>
          <cell r="G66">
            <v>95.625</v>
          </cell>
        </row>
        <row r="67">
          <cell r="A67">
            <v>42493</v>
          </cell>
          <cell r="G67">
            <v>96.581000000000003</v>
          </cell>
        </row>
        <row r="68">
          <cell r="A68">
            <v>42494</v>
          </cell>
          <cell r="G68">
            <v>96.588999999999999</v>
          </cell>
        </row>
        <row r="69">
          <cell r="A69">
            <v>42495</v>
          </cell>
          <cell r="G69">
            <v>95.433000000000007</v>
          </cell>
        </row>
        <row r="70">
          <cell r="A70">
            <v>42496</v>
          </cell>
          <cell r="G70">
            <v>95.031000000000006</v>
          </cell>
        </row>
        <row r="71">
          <cell r="A71">
            <v>42499</v>
          </cell>
          <cell r="G71">
            <v>95.927999999999997</v>
          </cell>
        </row>
        <row r="72">
          <cell r="A72">
            <v>42500</v>
          </cell>
          <cell r="G72">
            <v>95.576999999999998</v>
          </cell>
        </row>
        <row r="73">
          <cell r="A73">
            <v>42501</v>
          </cell>
          <cell r="G73">
            <v>93.734999999999999</v>
          </cell>
        </row>
        <row r="74">
          <cell r="A74">
            <v>42502</v>
          </cell>
          <cell r="G74">
            <v>93.513999999999996</v>
          </cell>
        </row>
        <row r="75">
          <cell r="A75">
            <v>42503</v>
          </cell>
          <cell r="G75">
            <v>94.114000000000004</v>
          </cell>
        </row>
        <row r="76">
          <cell r="A76">
            <v>42506</v>
          </cell>
          <cell r="G76">
            <v>93.492000000000004</v>
          </cell>
        </row>
        <row r="77">
          <cell r="A77">
            <v>42507</v>
          </cell>
          <cell r="G77">
            <v>93.709000000000003</v>
          </cell>
        </row>
        <row r="78">
          <cell r="A78">
            <v>42508</v>
          </cell>
          <cell r="G78">
            <v>96.334999999999994</v>
          </cell>
        </row>
        <row r="79">
          <cell r="A79">
            <v>42509</v>
          </cell>
          <cell r="G79">
            <v>97.534999999999997</v>
          </cell>
        </row>
        <row r="80">
          <cell r="A80">
            <v>42510</v>
          </cell>
          <cell r="G80">
            <v>96.914000000000001</v>
          </cell>
        </row>
        <row r="81">
          <cell r="A81">
            <v>42513</v>
          </cell>
          <cell r="G81">
            <v>96.811000000000007</v>
          </cell>
        </row>
        <row r="82">
          <cell r="A82">
            <v>42514</v>
          </cell>
          <cell r="G82">
            <v>96.563999999999993</v>
          </cell>
        </row>
        <row r="83">
          <cell r="A83">
            <v>42515</v>
          </cell>
          <cell r="G83">
            <v>96.132000000000005</v>
          </cell>
        </row>
        <row r="84">
          <cell r="A84">
            <v>42516</v>
          </cell>
          <cell r="G84">
            <v>96.631</v>
          </cell>
        </row>
        <row r="85">
          <cell r="A85">
            <v>42517</v>
          </cell>
          <cell r="G85">
            <v>96.262</v>
          </cell>
        </row>
        <row r="86">
          <cell r="A86">
            <v>42521</v>
          </cell>
          <cell r="G86">
            <v>96.656000000000006</v>
          </cell>
        </row>
        <row r="87">
          <cell r="A87">
            <v>42522</v>
          </cell>
          <cell r="G87">
            <v>96.546000000000006</v>
          </cell>
        </row>
        <row r="88">
          <cell r="A88">
            <v>42523</v>
          </cell>
          <cell r="G88">
            <v>96.531000000000006</v>
          </cell>
        </row>
        <row r="89">
          <cell r="A89">
            <v>42524</v>
          </cell>
          <cell r="G89">
            <v>95.272999999999996</v>
          </cell>
        </row>
        <row r="90">
          <cell r="A90">
            <v>42527</v>
          </cell>
          <cell r="G90">
            <v>94.263999999999996</v>
          </cell>
        </row>
        <row r="91">
          <cell r="A91">
            <v>42528</v>
          </cell>
          <cell r="G91">
            <v>94.027000000000001</v>
          </cell>
        </row>
        <row r="92">
          <cell r="A92">
            <v>42529</v>
          </cell>
          <cell r="G92">
            <v>92.281999999999996</v>
          </cell>
        </row>
        <row r="93">
          <cell r="A93">
            <v>42530</v>
          </cell>
          <cell r="G93">
            <v>92.992999999999995</v>
          </cell>
        </row>
        <row r="94">
          <cell r="A94">
            <v>42531</v>
          </cell>
          <cell r="G94">
            <v>93.058000000000007</v>
          </cell>
        </row>
        <row r="95">
          <cell r="A95">
            <v>42534</v>
          </cell>
          <cell r="G95">
            <v>93.631</v>
          </cell>
        </row>
        <row r="96">
          <cell r="A96">
            <v>42535</v>
          </cell>
          <cell r="G96">
            <v>93.254000000000005</v>
          </cell>
        </row>
        <row r="97">
          <cell r="A97">
            <v>42536</v>
          </cell>
          <cell r="G97">
            <v>93.070999999999998</v>
          </cell>
        </row>
        <row r="98">
          <cell r="A98">
            <v>42537</v>
          </cell>
          <cell r="G98">
            <v>93.38</v>
          </cell>
        </row>
        <row r="99">
          <cell r="A99">
            <v>42538</v>
          </cell>
          <cell r="G99">
            <v>92.965000000000003</v>
          </cell>
        </row>
        <row r="100">
          <cell r="A100">
            <v>42541</v>
          </cell>
          <cell r="G100">
            <v>94.376999999999995</v>
          </cell>
        </row>
        <row r="101">
          <cell r="A101">
            <v>42542</v>
          </cell>
          <cell r="G101">
            <v>93.593000000000004</v>
          </cell>
        </row>
        <row r="102">
          <cell r="A102">
            <v>42543</v>
          </cell>
          <cell r="G102">
            <v>95.05</v>
          </cell>
        </row>
        <row r="103">
          <cell r="A103">
            <v>42544</v>
          </cell>
          <cell r="G103">
            <v>94.768000000000001</v>
          </cell>
        </row>
        <row r="104">
          <cell r="A104">
            <v>42545</v>
          </cell>
          <cell r="G104">
            <v>88.972999999999999</v>
          </cell>
        </row>
        <row r="105">
          <cell r="A105">
            <v>42548</v>
          </cell>
          <cell r="G105">
            <v>86.66</v>
          </cell>
        </row>
        <row r="106">
          <cell r="A106">
            <v>42549</v>
          </cell>
          <cell r="G106">
            <v>85.709000000000003</v>
          </cell>
        </row>
        <row r="107">
          <cell r="A107">
            <v>42550</v>
          </cell>
          <cell r="G107">
            <v>85.488</v>
          </cell>
        </row>
        <row r="108">
          <cell r="A108">
            <v>42551</v>
          </cell>
          <cell r="G108">
            <v>85.084000000000003</v>
          </cell>
        </row>
        <row r="109">
          <cell r="A109">
            <v>42552</v>
          </cell>
          <cell r="G109">
            <v>84.644999999999996</v>
          </cell>
        </row>
        <row r="110">
          <cell r="A110">
            <v>42556</v>
          </cell>
          <cell r="G110">
            <v>83.867999999999995</v>
          </cell>
        </row>
        <row r="111">
          <cell r="A111">
            <v>42557</v>
          </cell>
          <cell r="G111">
            <v>83.361000000000004</v>
          </cell>
        </row>
        <row r="112">
          <cell r="A112">
            <v>42558</v>
          </cell>
          <cell r="G112">
            <v>83.176000000000002</v>
          </cell>
        </row>
        <row r="113">
          <cell r="A113">
            <v>42559</v>
          </cell>
          <cell r="G113">
            <v>82.739000000000004</v>
          </cell>
        </row>
        <row r="114">
          <cell r="A114">
            <v>42562</v>
          </cell>
          <cell r="G114">
            <v>83.41</v>
          </cell>
        </row>
        <row r="115">
          <cell r="A115">
            <v>42563</v>
          </cell>
          <cell r="G115">
            <v>84.463999999999999</v>
          </cell>
        </row>
        <row r="116">
          <cell r="A116">
            <v>42564</v>
          </cell>
          <cell r="G116">
            <v>84.087000000000003</v>
          </cell>
        </row>
        <row r="117">
          <cell r="A117">
            <v>42565</v>
          </cell>
          <cell r="G117">
            <v>83.953000000000003</v>
          </cell>
        </row>
        <row r="118">
          <cell r="A118">
            <v>42566</v>
          </cell>
          <cell r="G118">
            <v>83.781000000000006</v>
          </cell>
        </row>
        <row r="119">
          <cell r="A119">
            <v>42569</v>
          </cell>
          <cell r="G119">
            <v>83.316999999999993</v>
          </cell>
        </row>
        <row r="120">
          <cell r="A120">
            <v>42570</v>
          </cell>
          <cell r="G120">
            <v>83.254999999999995</v>
          </cell>
        </row>
        <row r="121">
          <cell r="A121">
            <v>42571</v>
          </cell>
          <cell r="G121">
            <v>84.319000000000003</v>
          </cell>
        </row>
        <row r="122">
          <cell r="A122">
            <v>42572</v>
          </cell>
          <cell r="G122">
            <v>85.117000000000004</v>
          </cell>
        </row>
        <row r="123">
          <cell r="A123">
            <v>42573</v>
          </cell>
          <cell r="G123">
            <v>84.960999999999999</v>
          </cell>
        </row>
        <row r="124">
          <cell r="A124">
            <v>42576</v>
          </cell>
          <cell r="G124">
            <v>86.040999999999997</v>
          </cell>
        </row>
        <row r="125">
          <cell r="A125">
            <v>42577</v>
          </cell>
          <cell r="G125">
            <v>86.679000000000002</v>
          </cell>
        </row>
        <row r="126">
          <cell r="A126">
            <v>42578</v>
          </cell>
          <cell r="G126">
            <v>87.150999999999996</v>
          </cell>
        </row>
        <row r="127">
          <cell r="A127">
            <v>42579</v>
          </cell>
          <cell r="G127">
            <v>87.74</v>
          </cell>
        </row>
        <row r="128">
          <cell r="A128">
            <v>42580</v>
          </cell>
          <cell r="G128">
            <v>87.265000000000001</v>
          </cell>
        </row>
        <row r="129">
          <cell r="A129">
            <v>42583</v>
          </cell>
          <cell r="G129">
            <v>88.290999999999997</v>
          </cell>
        </row>
        <row r="130">
          <cell r="A130">
            <v>42584</v>
          </cell>
          <cell r="G130">
            <v>89.019000000000005</v>
          </cell>
        </row>
        <row r="131">
          <cell r="A131">
            <v>42585</v>
          </cell>
          <cell r="G131">
            <v>88.528999999999996</v>
          </cell>
        </row>
        <row r="132">
          <cell r="A132">
            <v>42586</v>
          </cell>
          <cell r="G132">
            <v>86.364000000000004</v>
          </cell>
        </row>
        <row r="133">
          <cell r="A133">
            <v>42587</v>
          </cell>
          <cell r="G133">
            <v>85.563000000000002</v>
          </cell>
        </row>
        <row r="134">
          <cell r="A134">
            <v>42590</v>
          </cell>
          <cell r="G134">
            <v>84.268000000000001</v>
          </cell>
        </row>
        <row r="135">
          <cell r="A135">
            <v>42591</v>
          </cell>
          <cell r="G135">
            <v>84.263000000000005</v>
          </cell>
        </row>
        <row r="136">
          <cell r="A136">
            <v>42592</v>
          </cell>
          <cell r="G136">
            <v>84.474000000000004</v>
          </cell>
        </row>
        <row r="137">
          <cell r="A137">
            <v>42593</v>
          </cell>
          <cell r="G137">
            <v>83.311999999999998</v>
          </cell>
        </row>
        <row r="138">
          <cell r="A138">
            <v>42594</v>
          </cell>
          <cell r="G138">
            <v>83.683000000000007</v>
          </cell>
        </row>
        <row r="139">
          <cell r="A139">
            <v>42597</v>
          </cell>
          <cell r="G139">
            <v>82.486999999999995</v>
          </cell>
        </row>
        <row r="140">
          <cell r="A140">
            <v>42598</v>
          </cell>
          <cell r="G140">
            <v>83.292000000000002</v>
          </cell>
        </row>
        <row r="141">
          <cell r="A141">
            <v>42599</v>
          </cell>
          <cell r="G141">
            <v>83.302000000000007</v>
          </cell>
        </row>
        <row r="142">
          <cell r="A142">
            <v>42600</v>
          </cell>
          <cell r="G142">
            <v>83.781000000000006</v>
          </cell>
        </row>
        <row r="143">
          <cell r="A143">
            <v>42601</v>
          </cell>
          <cell r="G143">
            <v>83.552000000000007</v>
          </cell>
        </row>
        <row r="144">
          <cell r="A144">
            <v>42604</v>
          </cell>
          <cell r="G144">
            <v>85.16</v>
          </cell>
        </row>
        <row r="145">
          <cell r="A145">
            <v>42605</v>
          </cell>
          <cell r="G145">
            <v>85.302999999999997</v>
          </cell>
        </row>
        <row r="146">
          <cell r="A146">
            <v>42606</v>
          </cell>
          <cell r="G146">
            <v>86.328999999999994</v>
          </cell>
        </row>
        <row r="147">
          <cell r="A147">
            <v>42607</v>
          </cell>
          <cell r="G147">
            <v>85.385000000000005</v>
          </cell>
        </row>
        <row r="148">
          <cell r="A148">
            <v>42608</v>
          </cell>
          <cell r="G148">
            <v>84.998000000000005</v>
          </cell>
        </row>
        <row r="149">
          <cell r="A149">
            <v>42611</v>
          </cell>
          <cell r="G149">
            <v>84.876000000000005</v>
          </cell>
        </row>
        <row r="150">
          <cell r="A150">
            <v>42612</v>
          </cell>
          <cell r="G150">
            <v>85.537000000000006</v>
          </cell>
        </row>
        <row r="151">
          <cell r="A151">
            <v>42613</v>
          </cell>
          <cell r="G151">
            <v>85.929000000000002</v>
          </cell>
        </row>
        <row r="152">
          <cell r="A152">
            <v>42614</v>
          </cell>
          <cell r="G152">
            <v>87.575000000000003</v>
          </cell>
        </row>
        <row r="153">
          <cell r="A153">
            <v>42615</v>
          </cell>
          <cell r="G153">
            <v>86.659000000000006</v>
          </cell>
        </row>
        <row r="154">
          <cell r="A154">
            <v>42619</v>
          </cell>
          <cell r="G154">
            <v>86.658000000000001</v>
          </cell>
        </row>
        <row r="155">
          <cell r="A155">
            <v>42620</v>
          </cell>
          <cell r="G155">
            <v>85.643000000000001</v>
          </cell>
        </row>
        <row r="156">
          <cell r="A156">
            <v>42621</v>
          </cell>
          <cell r="G156">
            <v>85.180999999999997</v>
          </cell>
        </row>
        <row r="157">
          <cell r="A157">
            <v>42622</v>
          </cell>
          <cell r="G157">
            <v>85.957999999999998</v>
          </cell>
        </row>
        <row r="158">
          <cell r="A158">
            <v>42625</v>
          </cell>
          <cell r="G158">
            <v>86.206000000000003</v>
          </cell>
        </row>
        <row r="159">
          <cell r="A159">
            <v>42626</v>
          </cell>
          <cell r="G159">
            <v>86.317999999999998</v>
          </cell>
        </row>
        <row r="160">
          <cell r="A160">
            <v>42627</v>
          </cell>
          <cell r="G160">
            <v>86.268000000000001</v>
          </cell>
        </row>
        <row r="161">
          <cell r="A161">
            <v>42628</v>
          </cell>
          <cell r="G161">
            <v>85.721000000000004</v>
          </cell>
        </row>
        <row r="162">
          <cell r="A162">
            <v>42629</v>
          </cell>
          <cell r="G162">
            <v>84.74</v>
          </cell>
        </row>
        <row r="163">
          <cell r="A163">
            <v>42632</v>
          </cell>
          <cell r="G163">
            <v>84.171999999999997</v>
          </cell>
        </row>
        <row r="164">
          <cell r="A164">
            <v>42633</v>
          </cell>
          <cell r="G164">
            <v>84.090999999999994</v>
          </cell>
        </row>
        <row r="165">
          <cell r="A165">
            <v>42634</v>
          </cell>
          <cell r="G165">
            <v>83.316000000000003</v>
          </cell>
        </row>
        <row r="166">
          <cell r="A166">
            <v>42635</v>
          </cell>
          <cell r="G166">
            <v>83.27</v>
          </cell>
        </row>
        <row r="167">
          <cell r="A167">
            <v>42636</v>
          </cell>
          <cell r="G167">
            <v>83.094999999999999</v>
          </cell>
        </row>
        <row r="168">
          <cell r="A168">
            <v>42639</v>
          </cell>
          <cell r="G168">
            <v>82.881</v>
          </cell>
        </row>
        <row r="169">
          <cell r="A169">
            <v>42640</v>
          </cell>
          <cell r="G169">
            <v>82.957999999999998</v>
          </cell>
        </row>
        <row r="170">
          <cell r="A170">
            <v>42641</v>
          </cell>
          <cell r="G170">
            <v>82.155000000000001</v>
          </cell>
        </row>
        <row r="171">
          <cell r="A171">
            <v>42642</v>
          </cell>
          <cell r="G171">
            <v>81.649000000000001</v>
          </cell>
        </row>
        <row r="172">
          <cell r="A172">
            <v>42643</v>
          </cell>
          <cell r="G172">
            <v>81.59</v>
          </cell>
        </row>
        <row r="173">
          <cell r="A173">
            <v>42646</v>
          </cell>
          <cell r="G173">
            <v>80.046000000000006</v>
          </cell>
        </row>
        <row r="174">
          <cell r="A174">
            <v>42647</v>
          </cell>
          <cell r="G174">
            <v>79.921999999999997</v>
          </cell>
        </row>
        <row r="175">
          <cell r="A175">
            <v>42648</v>
          </cell>
          <cell r="G175">
            <v>79.468000000000004</v>
          </cell>
        </row>
        <row r="176">
          <cell r="A176">
            <v>42649</v>
          </cell>
          <cell r="G176">
            <v>78.346000000000004</v>
          </cell>
        </row>
        <row r="177">
          <cell r="A177">
            <v>42650</v>
          </cell>
          <cell r="G177">
            <v>77.376999999999995</v>
          </cell>
        </row>
        <row r="178">
          <cell r="A178">
            <v>42653</v>
          </cell>
          <cell r="G178">
            <v>76.510999999999996</v>
          </cell>
        </row>
        <row r="179">
          <cell r="A179">
            <v>42654</v>
          </cell>
          <cell r="G179">
            <v>75.994</v>
          </cell>
        </row>
        <row r="180">
          <cell r="A180">
            <v>42655</v>
          </cell>
          <cell r="G180">
            <v>77.09</v>
          </cell>
        </row>
        <row r="181">
          <cell r="A181">
            <v>42656</v>
          </cell>
          <cell r="G181">
            <v>77.239999999999995</v>
          </cell>
        </row>
        <row r="182">
          <cell r="A182">
            <v>42657</v>
          </cell>
          <cell r="G182">
            <v>76.680999999999997</v>
          </cell>
        </row>
        <row r="183">
          <cell r="A183">
            <v>42660</v>
          </cell>
          <cell r="G183">
            <v>76.917000000000002</v>
          </cell>
        </row>
        <row r="184">
          <cell r="A184">
            <v>42661</v>
          </cell>
          <cell r="G184">
            <v>76.906000000000006</v>
          </cell>
        </row>
        <row r="185">
          <cell r="A185">
            <v>42662</v>
          </cell>
          <cell r="G185">
            <v>76.555000000000007</v>
          </cell>
        </row>
        <row r="186">
          <cell r="A186">
            <v>42663</v>
          </cell>
          <cell r="G186">
            <v>76.489000000000004</v>
          </cell>
        </row>
        <row r="187">
          <cell r="A187">
            <v>42664</v>
          </cell>
          <cell r="G187">
            <v>76.331000000000003</v>
          </cell>
        </row>
        <row r="188">
          <cell r="A188">
            <v>42667</v>
          </cell>
          <cell r="G188">
            <v>76.150000000000006</v>
          </cell>
        </row>
        <row r="189">
          <cell r="A189">
            <v>42668</v>
          </cell>
          <cell r="G189">
            <v>75.671999999999997</v>
          </cell>
        </row>
        <row r="190">
          <cell r="A190">
            <v>42669</v>
          </cell>
          <cell r="G190">
            <v>76.991</v>
          </cell>
        </row>
        <row r="191">
          <cell r="A191">
            <v>42670</v>
          </cell>
          <cell r="G191">
            <v>76.28</v>
          </cell>
        </row>
        <row r="192">
          <cell r="A192">
            <v>42671</v>
          </cell>
          <cell r="G192">
            <v>76.674000000000007</v>
          </cell>
        </row>
        <row r="193">
          <cell r="A193">
            <v>42674</v>
          </cell>
          <cell r="G193">
            <v>77.528999999999996</v>
          </cell>
        </row>
        <row r="194">
          <cell r="A194">
            <v>42675</v>
          </cell>
          <cell r="G194">
            <v>77.518000000000001</v>
          </cell>
        </row>
        <row r="195">
          <cell r="A195">
            <v>42676</v>
          </cell>
          <cell r="G195">
            <v>78.147000000000006</v>
          </cell>
        </row>
        <row r="196">
          <cell r="A196">
            <v>42677</v>
          </cell>
          <cell r="G196">
            <v>79.245999999999995</v>
          </cell>
        </row>
        <row r="197">
          <cell r="A197">
            <v>42678</v>
          </cell>
          <cell r="G197">
            <v>80.69</v>
          </cell>
        </row>
        <row r="198">
          <cell r="A198">
            <v>42681</v>
          </cell>
          <cell r="G198">
            <v>78.900999999999996</v>
          </cell>
        </row>
        <row r="199">
          <cell r="A199">
            <v>42682</v>
          </cell>
          <cell r="G199">
            <v>79.063999999999993</v>
          </cell>
        </row>
        <row r="200">
          <cell r="A200">
            <v>42683</v>
          </cell>
          <cell r="G200">
            <v>79.234999999999999</v>
          </cell>
        </row>
        <row r="201">
          <cell r="A201">
            <v>42684</v>
          </cell>
          <cell r="G201">
            <v>82.474000000000004</v>
          </cell>
        </row>
        <row r="202">
          <cell r="A202">
            <v>42685</v>
          </cell>
          <cell r="G202">
            <v>82.786000000000001</v>
          </cell>
        </row>
        <row r="203">
          <cell r="A203">
            <v>42688</v>
          </cell>
          <cell r="G203">
            <v>82.438000000000002</v>
          </cell>
        </row>
        <row r="204">
          <cell r="A204">
            <v>42689</v>
          </cell>
          <cell r="G204">
            <v>80.033000000000001</v>
          </cell>
        </row>
        <row r="205">
          <cell r="A205">
            <v>42690</v>
          </cell>
          <cell r="G205">
            <v>80.561000000000007</v>
          </cell>
        </row>
        <row r="206">
          <cell r="A206">
            <v>42691</v>
          </cell>
          <cell r="G206">
            <v>80.582999999999998</v>
          </cell>
        </row>
        <row r="207">
          <cell r="A207">
            <v>42692</v>
          </cell>
          <cell r="G207">
            <v>79.903000000000006</v>
          </cell>
        </row>
        <row r="208">
          <cell r="A208">
            <v>42695</v>
          </cell>
          <cell r="G208">
            <v>80.021000000000001</v>
          </cell>
        </row>
        <row r="209">
          <cell r="A209">
            <v>42696</v>
          </cell>
          <cell r="G209">
            <v>79.2</v>
          </cell>
        </row>
        <row r="210">
          <cell r="A210">
            <v>42697</v>
          </cell>
          <cell r="G210">
            <v>80.075000000000003</v>
          </cell>
        </row>
        <row r="211">
          <cell r="A211">
            <v>42699</v>
          </cell>
          <cell r="G211">
            <v>81.034000000000006</v>
          </cell>
        </row>
        <row r="212">
          <cell r="A212">
            <v>42702</v>
          </cell>
          <cell r="G212">
            <v>80.435000000000002</v>
          </cell>
        </row>
        <row r="213">
          <cell r="A213">
            <v>42703</v>
          </cell>
          <cell r="G213">
            <v>81.316000000000003</v>
          </cell>
        </row>
        <row r="214">
          <cell r="A214">
            <v>42704</v>
          </cell>
          <cell r="G214">
            <v>80.177999999999997</v>
          </cell>
        </row>
        <row r="215">
          <cell r="A215">
            <v>42705</v>
          </cell>
          <cell r="G215">
            <v>80.543999999999997</v>
          </cell>
        </row>
        <row r="216">
          <cell r="A216">
            <v>42706</v>
          </cell>
          <cell r="G216">
            <v>81.37</v>
          </cell>
        </row>
        <row r="217">
          <cell r="A217">
            <v>42709</v>
          </cell>
          <cell r="G217">
            <v>81.262</v>
          </cell>
        </row>
        <row r="218">
          <cell r="A218">
            <v>42710</v>
          </cell>
          <cell r="G218">
            <v>80.978999999999999</v>
          </cell>
        </row>
        <row r="219">
          <cell r="A219">
            <v>42711</v>
          </cell>
          <cell r="G219">
            <v>79.846000000000004</v>
          </cell>
        </row>
        <row r="220">
          <cell r="A220">
            <v>42712</v>
          </cell>
          <cell r="G220">
            <v>79.694999999999993</v>
          </cell>
        </row>
        <row r="221">
          <cell r="A221">
            <v>42713</v>
          </cell>
          <cell r="G221">
            <v>78.564999999999998</v>
          </cell>
        </row>
        <row r="222">
          <cell r="A222">
            <v>42716</v>
          </cell>
          <cell r="G222">
            <v>77.343000000000004</v>
          </cell>
        </row>
        <row r="223">
          <cell r="A223">
            <v>42717</v>
          </cell>
          <cell r="G223">
            <v>76.811000000000007</v>
          </cell>
        </row>
        <row r="224">
          <cell r="A224">
            <v>42718</v>
          </cell>
          <cell r="G224">
            <v>78.072000000000003</v>
          </cell>
        </row>
        <row r="225">
          <cell r="A225">
            <v>42719</v>
          </cell>
          <cell r="G225">
            <v>76.686999999999998</v>
          </cell>
        </row>
        <row r="226">
          <cell r="A226">
            <v>42720</v>
          </cell>
          <cell r="G226">
            <v>77.588999999999999</v>
          </cell>
        </row>
        <row r="227">
          <cell r="A227">
            <v>42723</v>
          </cell>
          <cell r="G227">
            <v>76.777000000000001</v>
          </cell>
        </row>
        <row r="228">
          <cell r="A228">
            <v>42724</v>
          </cell>
          <cell r="G228">
            <v>75.991</v>
          </cell>
        </row>
        <row r="229">
          <cell r="A229">
            <v>42725</v>
          </cell>
          <cell r="G229">
            <v>75.62</v>
          </cell>
        </row>
        <row r="230">
          <cell r="A230">
            <v>42726</v>
          </cell>
          <cell r="G230">
            <v>74.896000000000001</v>
          </cell>
        </row>
        <row r="231">
          <cell r="A231">
            <v>42727</v>
          </cell>
          <cell r="G231">
            <v>75.096000000000004</v>
          </cell>
        </row>
        <row r="232">
          <cell r="A232">
            <v>42731</v>
          </cell>
          <cell r="G232">
            <v>74.337999999999994</v>
          </cell>
        </row>
        <row r="233">
          <cell r="A233">
            <v>42732</v>
          </cell>
          <cell r="G233">
            <v>73.98</v>
          </cell>
        </row>
        <row r="234">
          <cell r="A234">
            <v>42733</v>
          </cell>
          <cell r="G234">
            <v>74.025000000000006</v>
          </cell>
        </row>
        <row r="235">
          <cell r="A235">
            <v>42734</v>
          </cell>
          <cell r="G235">
            <v>75.594999999999999</v>
          </cell>
        </row>
        <row r="236">
          <cell r="A236">
            <v>42738</v>
          </cell>
          <cell r="G236">
            <v>74.581000000000003</v>
          </cell>
        </row>
        <row r="237">
          <cell r="A237">
            <v>42739</v>
          </cell>
          <cell r="G237">
            <v>74.396000000000001</v>
          </cell>
        </row>
        <row r="238">
          <cell r="A238">
            <v>42740</v>
          </cell>
          <cell r="G238">
            <v>73.700999999999993</v>
          </cell>
        </row>
        <row r="239">
          <cell r="A239">
            <v>42741</v>
          </cell>
          <cell r="G239">
            <v>73.295000000000002</v>
          </cell>
        </row>
        <row r="240">
          <cell r="A240">
            <v>42744</v>
          </cell>
          <cell r="G240">
            <v>73.138000000000005</v>
          </cell>
        </row>
        <row r="241">
          <cell r="A241">
            <v>42745</v>
          </cell>
          <cell r="G241">
            <v>73.236000000000004</v>
          </cell>
        </row>
        <row r="242">
          <cell r="A242">
            <v>42746</v>
          </cell>
          <cell r="G242">
            <v>72.960999999999999</v>
          </cell>
        </row>
        <row r="243">
          <cell r="A243">
            <v>42747</v>
          </cell>
          <cell r="G243">
            <v>72.209000000000003</v>
          </cell>
        </row>
        <row r="244">
          <cell r="A244">
            <v>42748</v>
          </cell>
          <cell r="G244">
            <v>72.594999999999999</v>
          </cell>
        </row>
        <row r="245">
          <cell r="A245">
            <v>42752</v>
          </cell>
          <cell r="G245">
            <v>73.754999999999995</v>
          </cell>
        </row>
        <row r="246">
          <cell r="A246">
            <v>42753</v>
          </cell>
          <cell r="G246">
            <v>72.950999999999993</v>
          </cell>
        </row>
        <row r="247">
          <cell r="A247">
            <v>42754</v>
          </cell>
          <cell r="G247">
            <v>73.887</v>
          </cell>
        </row>
        <row r="248">
          <cell r="A248">
            <v>42755</v>
          </cell>
          <cell r="G248">
            <v>73.835999999999999</v>
          </cell>
        </row>
        <row r="249">
          <cell r="A249">
            <v>42758</v>
          </cell>
          <cell r="G249">
            <v>74.631</v>
          </cell>
        </row>
        <row r="250">
          <cell r="A250">
            <v>42759</v>
          </cell>
          <cell r="G250">
            <v>74.168000000000006</v>
          </cell>
        </row>
        <row r="251">
          <cell r="A251">
            <v>42760</v>
          </cell>
          <cell r="G251">
            <v>75.239000000000004</v>
          </cell>
        </row>
        <row r="252">
          <cell r="A252">
            <v>42761</v>
          </cell>
          <cell r="G252">
            <v>76.034999999999997</v>
          </cell>
        </row>
        <row r="253">
          <cell r="A253">
            <v>42762</v>
          </cell>
          <cell r="G253">
            <v>75.138999999999996</v>
          </cell>
        </row>
        <row r="254">
          <cell r="A254">
            <v>42765</v>
          </cell>
          <cell r="G254">
            <v>74.832999999999998</v>
          </cell>
        </row>
        <row r="255">
          <cell r="A255">
            <v>42766</v>
          </cell>
          <cell r="G255">
            <v>75.694000000000003</v>
          </cell>
        </row>
        <row r="256">
          <cell r="A256">
            <v>42767</v>
          </cell>
          <cell r="G256">
            <v>76.132999999999996</v>
          </cell>
        </row>
        <row r="257">
          <cell r="A257">
            <v>42768</v>
          </cell>
          <cell r="G257">
            <v>74.415999999999997</v>
          </cell>
        </row>
        <row r="258">
          <cell r="A258">
            <v>42769</v>
          </cell>
          <cell r="G258">
            <v>73.700999999999993</v>
          </cell>
        </row>
        <row r="259">
          <cell r="A259">
            <v>42772</v>
          </cell>
          <cell r="G259">
            <v>73.483000000000004</v>
          </cell>
        </row>
        <row r="260">
          <cell r="A260">
            <v>42773</v>
          </cell>
          <cell r="G260">
            <v>74.412999999999997</v>
          </cell>
        </row>
        <row r="261">
          <cell r="A261">
            <v>42774</v>
          </cell>
          <cell r="G261">
            <v>74.287999999999997</v>
          </cell>
        </row>
        <row r="262">
          <cell r="A262">
            <v>42775</v>
          </cell>
          <cell r="G262">
            <v>73.671999999999997</v>
          </cell>
        </row>
        <row r="263">
          <cell r="A263">
            <v>42776</v>
          </cell>
          <cell r="G263">
            <v>72.816999999999993</v>
          </cell>
        </row>
        <row r="264">
          <cell r="A264">
            <v>42779</v>
          </cell>
          <cell r="G264">
            <v>72.605999999999995</v>
          </cell>
        </row>
        <row r="265">
          <cell r="A265">
            <v>42780</v>
          </cell>
          <cell r="G265">
            <v>71.165000000000006</v>
          </cell>
        </row>
        <row r="266">
          <cell r="A266">
            <v>42781</v>
          </cell>
          <cell r="G266">
            <v>71.233000000000004</v>
          </cell>
        </row>
        <row r="267">
          <cell r="A267">
            <v>42782</v>
          </cell>
          <cell r="G267">
            <v>71.972999999999999</v>
          </cell>
        </row>
        <row r="268">
          <cell r="A268">
            <v>42783</v>
          </cell>
          <cell r="G268">
            <v>72.563999999999993</v>
          </cell>
        </row>
        <row r="269">
          <cell r="A269">
            <v>42787</v>
          </cell>
          <cell r="G269">
            <v>71.665999999999997</v>
          </cell>
        </row>
        <row r="270">
          <cell r="A270">
            <v>42788</v>
          </cell>
          <cell r="G270">
            <v>72.241</v>
          </cell>
        </row>
        <row r="271">
          <cell r="A271">
            <v>42789</v>
          </cell>
          <cell r="G271">
            <v>72.537000000000006</v>
          </cell>
        </row>
        <row r="272">
          <cell r="A272">
            <v>42790</v>
          </cell>
          <cell r="G272">
            <v>72.918999999999997</v>
          </cell>
        </row>
        <row r="273">
          <cell r="A273">
            <v>42793</v>
          </cell>
          <cell r="G273">
            <v>72.320999999999998</v>
          </cell>
        </row>
        <row r="274">
          <cell r="A274">
            <v>42794</v>
          </cell>
          <cell r="G274">
            <v>72.293000000000006</v>
          </cell>
        </row>
        <row r="275">
          <cell r="A275">
            <v>42795</v>
          </cell>
          <cell r="G275">
            <v>71.668000000000006</v>
          </cell>
        </row>
        <row r="276">
          <cell r="A276">
            <v>42796</v>
          </cell>
          <cell r="G276">
            <v>72.116</v>
          </cell>
        </row>
        <row r="277">
          <cell r="A277">
            <v>42797</v>
          </cell>
          <cell r="G277">
            <v>71.62</v>
          </cell>
        </row>
        <row r="278">
          <cell r="A278">
            <v>42800</v>
          </cell>
          <cell r="G278">
            <v>71.268000000000001</v>
          </cell>
        </row>
        <row r="279">
          <cell r="A279">
            <v>42801</v>
          </cell>
          <cell r="G279">
            <v>70.974000000000004</v>
          </cell>
        </row>
        <row r="280">
          <cell r="A280">
            <v>42802</v>
          </cell>
          <cell r="G280">
            <v>71.691000000000003</v>
          </cell>
        </row>
        <row r="281">
          <cell r="A281">
            <v>42803</v>
          </cell>
          <cell r="G281">
            <v>72.096999999999994</v>
          </cell>
        </row>
        <row r="282">
          <cell r="A282">
            <v>42804</v>
          </cell>
          <cell r="G282">
            <v>71.733999999999995</v>
          </cell>
        </row>
        <row r="283">
          <cell r="A283">
            <v>42807</v>
          </cell>
          <cell r="G283">
            <v>71.876999999999995</v>
          </cell>
        </row>
        <row r="284">
          <cell r="A284">
            <v>42808</v>
          </cell>
          <cell r="G284">
            <v>71.977999999999994</v>
          </cell>
        </row>
        <row r="285">
          <cell r="A285">
            <v>42809</v>
          </cell>
          <cell r="G285">
            <v>71.813999999999993</v>
          </cell>
        </row>
        <row r="286">
          <cell r="A286">
            <v>42810</v>
          </cell>
          <cell r="G286">
            <v>71.47</v>
          </cell>
        </row>
        <row r="287">
          <cell r="A287">
            <v>42811</v>
          </cell>
          <cell r="G287">
            <v>70.88</v>
          </cell>
        </row>
        <row r="288">
          <cell r="A288">
            <v>42814</v>
          </cell>
          <cell r="G288">
            <v>70.903999999999996</v>
          </cell>
        </row>
        <row r="289">
          <cell r="A289">
            <v>42815</v>
          </cell>
          <cell r="G289">
            <v>72.036000000000001</v>
          </cell>
        </row>
        <row r="290">
          <cell r="A290">
            <v>42816</v>
          </cell>
          <cell r="G290">
            <v>72.075999999999993</v>
          </cell>
        </row>
        <row r="291">
          <cell r="A291">
            <v>42817</v>
          </cell>
          <cell r="G291">
            <v>71.906999999999996</v>
          </cell>
        </row>
        <row r="292">
          <cell r="A292">
            <v>42818</v>
          </cell>
          <cell r="G292">
            <v>71.021000000000001</v>
          </cell>
        </row>
        <row r="293">
          <cell r="A293">
            <v>42821</v>
          </cell>
          <cell r="G293">
            <v>71.501000000000005</v>
          </cell>
        </row>
        <row r="294">
          <cell r="A294">
            <v>42822</v>
          </cell>
          <cell r="G294">
            <v>71.018000000000001</v>
          </cell>
        </row>
        <row r="295">
          <cell r="A295">
            <v>42823</v>
          </cell>
          <cell r="G295">
            <v>70.38</v>
          </cell>
        </row>
        <row r="296">
          <cell r="A296">
            <v>42824</v>
          </cell>
          <cell r="G296">
            <v>69.957999999999998</v>
          </cell>
        </row>
        <row r="297">
          <cell r="A297">
            <v>42825</v>
          </cell>
          <cell r="G297">
            <v>70.629000000000005</v>
          </cell>
        </row>
        <row r="298">
          <cell r="A298">
            <v>42828</v>
          </cell>
          <cell r="G298">
            <v>70.018000000000001</v>
          </cell>
        </row>
        <row r="299">
          <cell r="A299">
            <v>42829</v>
          </cell>
          <cell r="G299">
            <v>69.768000000000001</v>
          </cell>
        </row>
        <row r="300">
          <cell r="A300">
            <v>42830</v>
          </cell>
          <cell r="G300">
            <v>70.337000000000003</v>
          </cell>
        </row>
        <row r="301">
          <cell r="A301">
            <v>42831</v>
          </cell>
          <cell r="G301">
            <v>70.313000000000002</v>
          </cell>
        </row>
        <row r="302">
          <cell r="A302">
            <v>42832</v>
          </cell>
          <cell r="G302">
            <v>70.846000000000004</v>
          </cell>
        </row>
        <row r="303">
          <cell r="A303">
            <v>42835</v>
          </cell>
          <cell r="G303">
            <v>71.078999999999994</v>
          </cell>
        </row>
        <row r="304">
          <cell r="A304">
            <v>42836</v>
          </cell>
          <cell r="G304">
            <v>71.075999999999993</v>
          </cell>
        </row>
        <row r="305">
          <cell r="A305">
            <v>42837</v>
          </cell>
          <cell r="G305">
            <v>70.989000000000004</v>
          </cell>
        </row>
        <row r="306">
          <cell r="A306">
            <v>42838</v>
          </cell>
          <cell r="G306">
            <v>70.373000000000005</v>
          </cell>
        </row>
        <row r="307">
          <cell r="A307">
            <v>42842</v>
          </cell>
          <cell r="G307">
            <v>70.247</v>
          </cell>
        </row>
        <row r="308">
          <cell r="A308">
            <v>42843</v>
          </cell>
          <cell r="G308">
            <v>72.225999999999999</v>
          </cell>
        </row>
        <row r="309">
          <cell r="A309">
            <v>42844</v>
          </cell>
          <cell r="G309">
            <v>72.269000000000005</v>
          </cell>
        </row>
        <row r="310">
          <cell r="A310">
            <v>42845</v>
          </cell>
          <cell r="G310">
            <v>72</v>
          </cell>
        </row>
        <row r="311">
          <cell r="A311">
            <v>42846</v>
          </cell>
          <cell r="G311">
            <v>72.341999999999999</v>
          </cell>
        </row>
        <row r="312">
          <cell r="A312">
            <v>42849</v>
          </cell>
          <cell r="G312">
            <v>71.343000000000004</v>
          </cell>
        </row>
        <row r="313">
          <cell r="A313">
            <v>42850</v>
          </cell>
          <cell r="G313">
            <v>72.084999999999994</v>
          </cell>
        </row>
        <row r="314">
          <cell r="A314">
            <v>42851</v>
          </cell>
          <cell r="G314">
            <v>73.376999999999995</v>
          </cell>
        </row>
        <row r="315">
          <cell r="A315">
            <v>42852</v>
          </cell>
          <cell r="G315">
            <v>73.578000000000003</v>
          </cell>
        </row>
        <row r="316">
          <cell r="A316">
            <v>42853</v>
          </cell>
          <cell r="G316">
            <v>73.763999999999996</v>
          </cell>
        </row>
        <row r="317">
          <cell r="A317">
            <v>42856</v>
          </cell>
          <cell r="G317">
            <v>73.433000000000007</v>
          </cell>
        </row>
        <row r="318">
          <cell r="A318">
            <v>42857</v>
          </cell>
          <cell r="G318">
            <v>73.795000000000002</v>
          </cell>
        </row>
        <row r="319">
          <cell r="A319">
            <v>42858</v>
          </cell>
          <cell r="G319">
            <v>73.816000000000003</v>
          </cell>
        </row>
        <row r="320">
          <cell r="A320">
            <v>42859</v>
          </cell>
          <cell r="G320">
            <v>75.447999999999993</v>
          </cell>
        </row>
        <row r="321">
          <cell r="A321">
            <v>42860</v>
          </cell>
          <cell r="G321">
            <v>75.206999999999994</v>
          </cell>
        </row>
        <row r="322">
          <cell r="A322">
            <v>42863</v>
          </cell>
          <cell r="G322">
            <v>75.456999999999994</v>
          </cell>
        </row>
        <row r="323">
          <cell r="A323">
            <v>42864</v>
          </cell>
          <cell r="G323">
            <v>75.566000000000003</v>
          </cell>
        </row>
        <row r="324">
          <cell r="A324">
            <v>42865</v>
          </cell>
          <cell r="G324">
            <v>74.317999999999998</v>
          </cell>
        </row>
        <row r="325">
          <cell r="A325">
            <v>42866</v>
          </cell>
          <cell r="G325">
            <v>73.534000000000006</v>
          </cell>
        </row>
        <row r="326">
          <cell r="A326">
            <v>42867</v>
          </cell>
          <cell r="G326">
            <v>73.540000000000006</v>
          </cell>
        </row>
        <row r="327">
          <cell r="A327">
            <v>42870</v>
          </cell>
          <cell r="G327">
            <v>72.677999999999997</v>
          </cell>
        </row>
        <row r="328">
          <cell r="A328">
            <v>42871</v>
          </cell>
          <cell r="G328">
            <v>73.119</v>
          </cell>
        </row>
        <row r="329">
          <cell r="A329">
            <v>42872</v>
          </cell>
          <cell r="G329">
            <v>74.066000000000003</v>
          </cell>
        </row>
        <row r="330">
          <cell r="A330">
            <v>42873</v>
          </cell>
          <cell r="G330">
            <v>74.447999999999993</v>
          </cell>
        </row>
        <row r="331">
          <cell r="A331">
            <v>42874</v>
          </cell>
          <cell r="G331">
            <v>74.253</v>
          </cell>
        </row>
        <row r="332">
          <cell r="A332">
            <v>42877</v>
          </cell>
          <cell r="G332">
            <v>73.626000000000005</v>
          </cell>
        </row>
        <row r="333">
          <cell r="A333">
            <v>42878</v>
          </cell>
          <cell r="G333">
            <v>73.048000000000002</v>
          </cell>
        </row>
        <row r="334">
          <cell r="A334">
            <v>42879</v>
          </cell>
          <cell r="G334">
            <v>73.260999999999996</v>
          </cell>
        </row>
        <row r="335">
          <cell r="A335">
            <v>42880</v>
          </cell>
          <cell r="G335">
            <v>73.662000000000006</v>
          </cell>
        </row>
        <row r="336">
          <cell r="A336">
            <v>42881</v>
          </cell>
          <cell r="G336">
            <v>72.361000000000004</v>
          </cell>
        </row>
        <row r="337">
          <cell r="A337">
            <v>42885</v>
          </cell>
          <cell r="G337">
            <v>72.745000000000005</v>
          </cell>
        </row>
        <row r="338">
          <cell r="A338">
            <v>42886</v>
          </cell>
          <cell r="G338">
            <v>72.98</v>
          </cell>
        </row>
        <row r="339">
          <cell r="A339">
            <v>42887</v>
          </cell>
          <cell r="G339">
            <v>72.677000000000007</v>
          </cell>
        </row>
        <row r="340">
          <cell r="A340">
            <v>42888</v>
          </cell>
          <cell r="G340">
            <v>72.998999999999995</v>
          </cell>
        </row>
        <row r="341">
          <cell r="A341">
            <v>42891</v>
          </cell>
          <cell r="G341">
            <v>73.058000000000007</v>
          </cell>
        </row>
        <row r="342">
          <cell r="A342">
            <v>42892</v>
          </cell>
          <cell r="G342">
            <v>73.012</v>
          </cell>
        </row>
        <row r="343">
          <cell r="A343">
            <v>42893</v>
          </cell>
          <cell r="G343">
            <v>73.966999999999999</v>
          </cell>
        </row>
        <row r="344">
          <cell r="A344">
            <v>42894</v>
          </cell>
          <cell r="G344">
            <v>73.727999999999994</v>
          </cell>
        </row>
        <row r="345">
          <cell r="A345">
            <v>42895</v>
          </cell>
          <cell r="G345">
            <v>72.686000000000007</v>
          </cell>
        </row>
        <row r="346">
          <cell r="A346">
            <v>42898</v>
          </cell>
          <cell r="G346">
            <v>72.231999999999999</v>
          </cell>
        </row>
        <row r="347">
          <cell r="A347">
            <v>42899</v>
          </cell>
          <cell r="G347">
            <v>72.715000000000003</v>
          </cell>
        </row>
        <row r="348">
          <cell r="A348">
            <v>42900</v>
          </cell>
          <cell r="G348">
            <v>73.171000000000006</v>
          </cell>
        </row>
        <row r="349">
          <cell r="A349">
            <v>42901</v>
          </cell>
          <cell r="G349">
            <v>73.787999999999997</v>
          </cell>
        </row>
        <row r="350">
          <cell r="A350">
            <v>42902</v>
          </cell>
          <cell r="G350">
            <v>73.802000000000007</v>
          </cell>
        </row>
        <row r="351">
          <cell r="A351">
            <v>42905</v>
          </cell>
          <cell r="G351">
            <v>74.477000000000004</v>
          </cell>
        </row>
        <row r="352">
          <cell r="A352">
            <v>42906</v>
          </cell>
          <cell r="G352">
            <v>75.308000000000007</v>
          </cell>
        </row>
        <row r="353">
          <cell r="A353">
            <v>42907</v>
          </cell>
          <cell r="G353">
            <v>76.396000000000001</v>
          </cell>
        </row>
        <row r="354">
          <cell r="A354">
            <v>42908</v>
          </cell>
          <cell r="G354">
            <v>76.073999999999998</v>
          </cell>
        </row>
        <row r="355">
          <cell r="A355">
            <v>42909</v>
          </cell>
          <cell r="G355">
            <v>75.603999999999999</v>
          </cell>
        </row>
        <row r="356">
          <cell r="A356">
            <v>42912</v>
          </cell>
          <cell r="G356">
            <v>74.816999999999993</v>
          </cell>
        </row>
        <row r="357">
          <cell r="A357">
            <v>42913</v>
          </cell>
          <cell r="G357">
            <v>76.17</v>
          </cell>
        </row>
        <row r="358">
          <cell r="A358">
            <v>42914</v>
          </cell>
          <cell r="G358">
            <v>76.584999999999994</v>
          </cell>
        </row>
        <row r="359">
          <cell r="A359">
            <v>42915</v>
          </cell>
          <cell r="G359">
            <v>77.278999999999996</v>
          </cell>
        </row>
        <row r="360">
          <cell r="A360">
            <v>42916</v>
          </cell>
          <cell r="G360">
            <v>76.762</v>
          </cell>
        </row>
        <row r="361">
          <cell r="A361">
            <v>42919</v>
          </cell>
          <cell r="G361">
            <v>76.631</v>
          </cell>
        </row>
        <row r="362">
          <cell r="A362">
            <v>42921</v>
          </cell>
          <cell r="G362">
            <v>77.591999999999999</v>
          </cell>
        </row>
        <row r="363">
          <cell r="A363">
            <v>42922</v>
          </cell>
          <cell r="G363">
            <v>78.015000000000001</v>
          </cell>
        </row>
        <row r="364">
          <cell r="A364">
            <v>42923</v>
          </cell>
          <cell r="G364">
            <v>77.816000000000003</v>
          </cell>
        </row>
        <row r="365">
          <cell r="A365">
            <v>42926</v>
          </cell>
          <cell r="G365">
            <v>77.593000000000004</v>
          </cell>
        </row>
        <row r="366">
          <cell r="A366">
            <v>42927</v>
          </cell>
          <cell r="G366">
            <v>78.082999999999998</v>
          </cell>
        </row>
        <row r="367">
          <cell r="A367">
            <v>42928</v>
          </cell>
          <cell r="G367">
            <v>77.254999999999995</v>
          </cell>
        </row>
        <row r="368">
          <cell r="A368">
            <v>42929</v>
          </cell>
          <cell r="G368">
            <v>77.334000000000003</v>
          </cell>
        </row>
        <row r="369">
          <cell r="A369">
            <v>42930</v>
          </cell>
          <cell r="G369">
            <v>77.319999999999993</v>
          </cell>
        </row>
        <row r="370">
          <cell r="A370">
            <v>42933</v>
          </cell>
          <cell r="G370">
            <v>77.462000000000003</v>
          </cell>
        </row>
        <row r="371">
          <cell r="A371">
            <v>42934</v>
          </cell>
          <cell r="G371">
            <v>77.147000000000006</v>
          </cell>
        </row>
        <row r="372">
          <cell r="A372">
            <v>42935</v>
          </cell>
          <cell r="G372">
            <v>76.790999999999997</v>
          </cell>
        </row>
        <row r="373">
          <cell r="A373">
            <v>42936</v>
          </cell>
          <cell r="G373">
            <v>76.453000000000003</v>
          </cell>
        </row>
        <row r="374">
          <cell r="A374">
            <v>42937</v>
          </cell>
          <cell r="G374">
            <v>77.096000000000004</v>
          </cell>
        </row>
        <row r="375">
          <cell r="A375">
            <v>42940</v>
          </cell>
          <cell r="G375">
            <v>78.194999999999993</v>
          </cell>
        </row>
        <row r="376">
          <cell r="A376">
            <v>42941</v>
          </cell>
          <cell r="G376">
            <v>77.983000000000004</v>
          </cell>
        </row>
        <row r="377">
          <cell r="A377">
            <v>42942</v>
          </cell>
          <cell r="G377">
            <v>77.948999999999998</v>
          </cell>
        </row>
        <row r="378">
          <cell r="A378">
            <v>42943</v>
          </cell>
          <cell r="G378">
            <v>77.78</v>
          </cell>
        </row>
        <row r="379">
          <cell r="A379">
            <v>42944</v>
          </cell>
          <cell r="G379">
            <v>78.236000000000004</v>
          </cell>
        </row>
        <row r="380">
          <cell r="A380">
            <v>42947</v>
          </cell>
          <cell r="G380">
            <v>78.989000000000004</v>
          </cell>
        </row>
        <row r="381">
          <cell r="A381">
            <v>42948</v>
          </cell>
          <cell r="G381">
            <v>79.691000000000003</v>
          </cell>
        </row>
        <row r="382">
          <cell r="A382">
            <v>42949</v>
          </cell>
          <cell r="G382">
            <v>80.091999999999999</v>
          </cell>
        </row>
        <row r="383">
          <cell r="A383">
            <v>42950</v>
          </cell>
          <cell r="G383">
            <v>79.296999999999997</v>
          </cell>
        </row>
        <row r="384">
          <cell r="A384">
            <v>42951</v>
          </cell>
          <cell r="G384">
            <v>78.11</v>
          </cell>
        </row>
        <row r="385">
          <cell r="A385">
            <v>42954</v>
          </cell>
          <cell r="G385">
            <v>78.254999999999995</v>
          </cell>
        </row>
        <row r="386">
          <cell r="A386">
            <v>42955</v>
          </cell>
          <cell r="G386">
            <v>77.763000000000005</v>
          </cell>
        </row>
        <row r="387">
          <cell r="A387">
            <v>42956</v>
          </cell>
          <cell r="G387">
            <v>78.161000000000001</v>
          </cell>
        </row>
        <row r="388">
          <cell r="A388">
            <v>42957</v>
          </cell>
          <cell r="G388">
            <v>78.012</v>
          </cell>
        </row>
        <row r="389">
          <cell r="A389">
            <v>42958</v>
          </cell>
          <cell r="G389">
            <v>77.876999999999995</v>
          </cell>
        </row>
        <row r="390">
          <cell r="A390">
            <v>42961</v>
          </cell>
          <cell r="G390">
            <v>77.697999999999993</v>
          </cell>
        </row>
        <row r="391">
          <cell r="A391">
            <v>42962</v>
          </cell>
          <cell r="G391">
            <v>76.847999999999999</v>
          </cell>
        </row>
        <row r="392">
          <cell r="A392">
            <v>42963</v>
          </cell>
          <cell r="G392">
            <v>76.572000000000003</v>
          </cell>
        </row>
        <row r="393">
          <cell r="A393">
            <v>42964</v>
          </cell>
          <cell r="G393">
            <v>76.209999999999994</v>
          </cell>
        </row>
        <row r="394">
          <cell r="A394">
            <v>42965</v>
          </cell>
          <cell r="G394">
            <v>75.89</v>
          </cell>
        </row>
        <row r="395">
          <cell r="A395">
            <v>42968</v>
          </cell>
          <cell r="G395">
            <v>76.316000000000003</v>
          </cell>
        </row>
        <row r="396">
          <cell r="A396">
            <v>42969</v>
          </cell>
          <cell r="G396">
            <v>75.757999999999996</v>
          </cell>
        </row>
        <row r="397">
          <cell r="A397">
            <v>42970</v>
          </cell>
          <cell r="G397">
            <v>75.596999999999994</v>
          </cell>
        </row>
        <row r="398">
          <cell r="A398">
            <v>42971</v>
          </cell>
          <cell r="G398">
            <v>75.712000000000003</v>
          </cell>
        </row>
        <row r="399">
          <cell r="A399">
            <v>42972</v>
          </cell>
          <cell r="G399">
            <v>75.507000000000005</v>
          </cell>
        </row>
        <row r="400">
          <cell r="A400">
            <v>42975</v>
          </cell>
          <cell r="G400">
            <v>75.584999999999994</v>
          </cell>
        </row>
        <row r="401">
          <cell r="A401">
            <v>42976</v>
          </cell>
          <cell r="G401">
            <v>75.986000000000004</v>
          </cell>
        </row>
        <row r="402">
          <cell r="A402">
            <v>42977</v>
          </cell>
          <cell r="G402">
            <v>75.644000000000005</v>
          </cell>
        </row>
        <row r="403">
          <cell r="A403">
            <v>42978</v>
          </cell>
          <cell r="G403">
            <v>75.040000000000006</v>
          </cell>
        </row>
        <row r="404">
          <cell r="A404">
            <v>42979</v>
          </cell>
          <cell r="G404">
            <v>74.414000000000001</v>
          </cell>
        </row>
        <row r="405">
          <cell r="A405">
            <v>42983</v>
          </cell>
          <cell r="G405">
            <v>74.968999999999994</v>
          </cell>
        </row>
        <row r="406">
          <cell r="A406">
            <v>42984</v>
          </cell>
          <cell r="G406">
            <v>74.835999999999999</v>
          </cell>
        </row>
        <row r="407">
          <cell r="A407">
            <v>42985</v>
          </cell>
          <cell r="G407">
            <v>74.531999999999996</v>
          </cell>
        </row>
        <row r="408">
          <cell r="A408">
            <v>42986</v>
          </cell>
          <cell r="G408">
            <v>75.712999999999994</v>
          </cell>
        </row>
        <row r="409">
          <cell r="A409">
            <v>42989</v>
          </cell>
          <cell r="G409">
            <v>75.319999999999993</v>
          </cell>
        </row>
        <row r="410">
          <cell r="A410">
            <v>42990</v>
          </cell>
          <cell r="G410">
            <v>76.597999999999999</v>
          </cell>
        </row>
        <row r="411">
          <cell r="A411">
            <v>42991</v>
          </cell>
          <cell r="G411">
            <v>76.572000000000003</v>
          </cell>
        </row>
        <row r="412">
          <cell r="A412">
            <v>42992</v>
          </cell>
          <cell r="G412">
            <v>77.040999999999997</v>
          </cell>
        </row>
        <row r="413">
          <cell r="A413">
            <v>42993</v>
          </cell>
          <cell r="G413">
            <v>78.33</v>
          </cell>
        </row>
        <row r="414">
          <cell r="A414">
            <v>42996</v>
          </cell>
          <cell r="G414">
            <v>78.397000000000006</v>
          </cell>
        </row>
        <row r="415">
          <cell r="A415">
            <v>42997</v>
          </cell>
          <cell r="G415">
            <v>78.5</v>
          </cell>
        </row>
        <row r="416">
          <cell r="A416">
            <v>42998</v>
          </cell>
          <cell r="G416">
            <v>78.619</v>
          </cell>
        </row>
        <row r="417">
          <cell r="A417">
            <v>42999</v>
          </cell>
          <cell r="G417">
            <v>78.724000000000004</v>
          </cell>
        </row>
        <row r="418">
          <cell r="A418">
            <v>43000</v>
          </cell>
          <cell r="G418">
            <v>77.563999999999993</v>
          </cell>
        </row>
        <row r="419">
          <cell r="A419">
            <v>43003</v>
          </cell>
          <cell r="G419">
            <v>77.468999999999994</v>
          </cell>
        </row>
        <row r="420">
          <cell r="A420">
            <v>43004</v>
          </cell>
          <cell r="G420">
            <v>77.870999999999995</v>
          </cell>
        </row>
        <row r="421">
          <cell r="A421">
            <v>43005</v>
          </cell>
          <cell r="G421">
            <v>77.906000000000006</v>
          </cell>
        </row>
        <row r="422">
          <cell r="A422">
            <v>43006</v>
          </cell>
          <cell r="G422">
            <v>77.855999999999995</v>
          </cell>
        </row>
        <row r="423">
          <cell r="A423">
            <v>43007</v>
          </cell>
          <cell r="G423">
            <v>77.105999999999995</v>
          </cell>
        </row>
        <row r="424">
          <cell r="A424">
            <v>43010</v>
          </cell>
          <cell r="G424">
            <v>76.846000000000004</v>
          </cell>
        </row>
        <row r="425">
          <cell r="A425">
            <v>43011</v>
          </cell>
          <cell r="G425">
            <v>76.7</v>
          </cell>
        </row>
        <row r="426">
          <cell r="A426">
            <v>43012</v>
          </cell>
          <cell r="G426">
            <v>76.409000000000006</v>
          </cell>
        </row>
        <row r="427">
          <cell r="A427">
            <v>43013</v>
          </cell>
          <cell r="G427">
            <v>75.728999999999999</v>
          </cell>
        </row>
        <row r="428">
          <cell r="A428">
            <v>43014</v>
          </cell>
          <cell r="G428">
            <v>75.989000000000004</v>
          </cell>
        </row>
        <row r="429">
          <cell r="A429">
            <v>43017</v>
          </cell>
          <cell r="G429">
            <v>76.590999999999994</v>
          </cell>
        </row>
        <row r="430">
          <cell r="A430">
            <v>43018</v>
          </cell>
          <cell r="G430">
            <v>76.524000000000001</v>
          </cell>
        </row>
        <row r="431">
          <cell r="A431">
            <v>43019</v>
          </cell>
          <cell r="G431">
            <v>76.441999999999993</v>
          </cell>
        </row>
        <row r="432">
          <cell r="A432">
            <v>43020</v>
          </cell>
          <cell r="G432">
            <v>76.561000000000007</v>
          </cell>
        </row>
        <row r="433">
          <cell r="A433">
            <v>43021</v>
          </cell>
          <cell r="G433">
            <v>75.965999999999994</v>
          </cell>
        </row>
        <row r="434">
          <cell r="A434">
            <v>43024</v>
          </cell>
          <cell r="G434">
            <v>75.905000000000001</v>
          </cell>
        </row>
        <row r="435">
          <cell r="A435">
            <v>43025</v>
          </cell>
          <cell r="G435">
            <v>75.632000000000005</v>
          </cell>
        </row>
        <row r="436">
          <cell r="A436">
            <v>43026</v>
          </cell>
          <cell r="G436">
            <v>75.876999999999995</v>
          </cell>
        </row>
        <row r="437">
          <cell r="A437">
            <v>43027</v>
          </cell>
          <cell r="G437">
            <v>75.369</v>
          </cell>
        </row>
        <row r="438">
          <cell r="A438">
            <v>43028</v>
          </cell>
          <cell r="G438">
            <v>75.813999999999993</v>
          </cell>
        </row>
        <row r="439">
          <cell r="A439">
            <v>43031</v>
          </cell>
          <cell r="G439">
            <v>75.875</v>
          </cell>
        </row>
        <row r="440">
          <cell r="A440">
            <v>43032</v>
          </cell>
          <cell r="G440">
            <v>75.718000000000004</v>
          </cell>
        </row>
        <row r="441">
          <cell r="A441">
            <v>43033</v>
          </cell>
          <cell r="G441">
            <v>76.613</v>
          </cell>
        </row>
        <row r="442">
          <cell r="A442">
            <v>43034</v>
          </cell>
          <cell r="G442">
            <v>76.126000000000005</v>
          </cell>
        </row>
        <row r="443">
          <cell r="A443">
            <v>43035</v>
          </cell>
          <cell r="G443">
            <v>76.263999999999996</v>
          </cell>
        </row>
        <row r="444">
          <cell r="A444">
            <v>43038</v>
          </cell>
          <cell r="G444">
            <v>76.581999999999994</v>
          </cell>
        </row>
        <row r="445">
          <cell r="A445">
            <v>43039</v>
          </cell>
          <cell r="G445">
            <v>77.495999999999995</v>
          </cell>
        </row>
        <row r="446">
          <cell r="A446">
            <v>43040</v>
          </cell>
          <cell r="G446">
            <v>77.177000000000007</v>
          </cell>
        </row>
        <row r="447">
          <cell r="A447">
            <v>43041</v>
          </cell>
          <cell r="G447">
            <v>76.019000000000005</v>
          </cell>
        </row>
        <row r="448">
          <cell r="A448">
            <v>43042</v>
          </cell>
          <cell r="G448">
            <v>77.22</v>
          </cell>
        </row>
        <row r="449">
          <cell r="A449">
            <v>43045</v>
          </cell>
          <cell r="G449">
            <v>76.765000000000001</v>
          </cell>
        </row>
        <row r="450">
          <cell r="A450">
            <v>43046</v>
          </cell>
          <cell r="G450">
            <v>78.168999999999997</v>
          </cell>
        </row>
        <row r="451">
          <cell r="A451">
            <v>43047</v>
          </cell>
          <cell r="G451">
            <v>77.683999999999997</v>
          </cell>
        </row>
        <row r="452">
          <cell r="A452">
            <v>43048</v>
          </cell>
          <cell r="G452">
            <v>77.92</v>
          </cell>
        </row>
        <row r="453">
          <cell r="A453">
            <v>43049</v>
          </cell>
          <cell r="G453">
            <v>78.070999999999998</v>
          </cell>
        </row>
        <row r="454">
          <cell r="A454">
            <v>43052</v>
          </cell>
          <cell r="G454">
            <v>77.899000000000001</v>
          </cell>
        </row>
        <row r="455">
          <cell r="A455">
            <v>43053</v>
          </cell>
          <cell r="G455">
            <v>79.59</v>
          </cell>
        </row>
        <row r="456">
          <cell r="A456">
            <v>43054</v>
          </cell>
          <cell r="G456">
            <v>79.340999999999994</v>
          </cell>
        </row>
        <row r="457">
          <cell r="A457">
            <v>43055</v>
          </cell>
          <cell r="G457">
            <v>78.778000000000006</v>
          </cell>
        </row>
        <row r="458">
          <cell r="A458">
            <v>43056</v>
          </cell>
          <cell r="G458">
            <v>78.072999999999993</v>
          </cell>
        </row>
        <row r="459">
          <cell r="A459">
            <v>43059</v>
          </cell>
          <cell r="G459">
            <v>78.650000000000006</v>
          </cell>
        </row>
        <row r="460">
          <cell r="A460">
            <v>43060</v>
          </cell>
          <cell r="G460">
            <v>78.311999999999998</v>
          </cell>
        </row>
        <row r="461">
          <cell r="A461">
            <v>43061</v>
          </cell>
          <cell r="G461">
            <v>77.846999999999994</v>
          </cell>
        </row>
        <row r="462">
          <cell r="A462">
            <v>43063</v>
          </cell>
          <cell r="G462">
            <v>77.881</v>
          </cell>
        </row>
        <row r="463">
          <cell r="A463">
            <v>43066</v>
          </cell>
          <cell r="G463">
            <v>77.903999999999996</v>
          </cell>
        </row>
        <row r="464">
          <cell r="A464">
            <v>43067</v>
          </cell>
          <cell r="G464">
            <v>77.926000000000002</v>
          </cell>
        </row>
        <row r="465">
          <cell r="A465">
            <v>43068</v>
          </cell>
          <cell r="G465">
            <v>78.623999999999995</v>
          </cell>
        </row>
        <row r="466">
          <cell r="A466">
            <v>43069</v>
          </cell>
          <cell r="G466">
            <v>79.096999999999994</v>
          </cell>
        </row>
        <row r="467">
          <cell r="A467">
            <v>43070</v>
          </cell>
          <cell r="G467">
            <v>79.346999999999994</v>
          </cell>
        </row>
        <row r="468">
          <cell r="A468">
            <v>43073</v>
          </cell>
          <cell r="G468">
            <v>79.263000000000005</v>
          </cell>
        </row>
        <row r="469">
          <cell r="A469">
            <v>43074</v>
          </cell>
          <cell r="G469">
            <v>78.981999999999999</v>
          </cell>
        </row>
        <row r="470">
          <cell r="A470">
            <v>43075</v>
          </cell>
          <cell r="G470">
            <v>79.272000000000006</v>
          </cell>
        </row>
        <row r="471">
          <cell r="A471">
            <v>43076</v>
          </cell>
          <cell r="G471">
            <v>79.733999999999995</v>
          </cell>
        </row>
        <row r="472">
          <cell r="A472">
            <v>43077</v>
          </cell>
          <cell r="G472">
            <v>79.180999999999997</v>
          </cell>
        </row>
        <row r="473">
          <cell r="A473">
            <v>43080</v>
          </cell>
          <cell r="G473">
            <v>78.61</v>
          </cell>
        </row>
        <row r="474">
          <cell r="A474">
            <v>43081</v>
          </cell>
          <cell r="G474">
            <v>78.882000000000005</v>
          </cell>
        </row>
        <row r="475">
          <cell r="A475">
            <v>43082</v>
          </cell>
          <cell r="G475">
            <v>78.600999999999999</v>
          </cell>
        </row>
        <row r="476">
          <cell r="A476">
            <v>43083</v>
          </cell>
          <cell r="G476">
            <v>79.073999999999998</v>
          </cell>
        </row>
        <row r="477">
          <cell r="A477">
            <v>43084</v>
          </cell>
          <cell r="G477">
            <v>78.388999999999996</v>
          </cell>
        </row>
        <row r="478">
          <cell r="A478">
            <v>43087</v>
          </cell>
          <cell r="G478">
            <v>78.552000000000007</v>
          </cell>
        </row>
        <row r="479">
          <cell r="A479">
            <v>43088</v>
          </cell>
          <cell r="G479">
            <v>78.590999999999994</v>
          </cell>
        </row>
        <row r="480">
          <cell r="A480">
            <v>43089</v>
          </cell>
          <cell r="G480">
            <v>78.528000000000006</v>
          </cell>
        </row>
        <row r="481">
          <cell r="A481">
            <v>43090</v>
          </cell>
          <cell r="G481">
            <v>78.248999999999995</v>
          </cell>
        </row>
        <row r="482">
          <cell r="A482">
            <v>43091</v>
          </cell>
          <cell r="G482">
            <v>77.954999999999998</v>
          </cell>
        </row>
        <row r="483">
          <cell r="A483">
            <v>43095</v>
          </cell>
          <cell r="G483">
            <v>77.144000000000005</v>
          </cell>
        </row>
        <row r="484">
          <cell r="A484">
            <v>43096</v>
          </cell>
          <cell r="G484">
            <v>77.363</v>
          </cell>
        </row>
        <row r="485">
          <cell r="A485">
            <v>43097</v>
          </cell>
          <cell r="G485">
            <v>77.372</v>
          </cell>
        </row>
        <row r="486">
          <cell r="A486">
            <v>43098</v>
          </cell>
          <cell r="G486">
            <v>77.927000000000007</v>
          </cell>
        </row>
        <row r="487">
          <cell r="A487">
            <v>43102</v>
          </cell>
          <cell r="G487">
            <v>78.159000000000006</v>
          </cell>
        </row>
        <row r="488">
          <cell r="A488">
            <v>43103</v>
          </cell>
          <cell r="G488">
            <v>77.215999999999994</v>
          </cell>
        </row>
        <row r="489">
          <cell r="A489">
            <v>43104</v>
          </cell>
          <cell r="G489">
            <v>77.185000000000002</v>
          </cell>
        </row>
        <row r="490">
          <cell r="A490">
            <v>43105</v>
          </cell>
          <cell r="G490">
            <v>77.281000000000006</v>
          </cell>
        </row>
        <row r="491">
          <cell r="A491">
            <v>43108</v>
          </cell>
          <cell r="G491">
            <v>77.504000000000005</v>
          </cell>
        </row>
        <row r="492">
          <cell r="A492">
            <v>43109</v>
          </cell>
          <cell r="G492">
            <v>77.022000000000006</v>
          </cell>
        </row>
        <row r="493">
          <cell r="A493">
            <v>43110</v>
          </cell>
          <cell r="G493">
            <v>77.061000000000007</v>
          </cell>
        </row>
        <row r="494">
          <cell r="A494">
            <v>43111</v>
          </cell>
          <cell r="G494">
            <v>76.438000000000002</v>
          </cell>
        </row>
        <row r="495">
          <cell r="A495">
            <v>43112</v>
          </cell>
          <cell r="G495">
            <v>77.771000000000001</v>
          </cell>
        </row>
        <row r="496">
          <cell r="A496">
            <v>43116</v>
          </cell>
          <cell r="G496">
            <v>77.977999999999994</v>
          </cell>
        </row>
        <row r="497">
          <cell r="A497">
            <v>43117</v>
          </cell>
          <cell r="G497">
            <v>78.614000000000004</v>
          </cell>
        </row>
        <row r="498">
          <cell r="A498">
            <v>43118</v>
          </cell>
          <cell r="G498">
            <v>78.483999999999995</v>
          </cell>
        </row>
        <row r="499">
          <cell r="A499">
            <v>43119</v>
          </cell>
          <cell r="G499">
            <v>78.566999999999993</v>
          </cell>
        </row>
        <row r="500">
          <cell r="A500">
            <v>43122</v>
          </cell>
          <cell r="G500">
            <v>79.012</v>
          </cell>
        </row>
        <row r="501">
          <cell r="A501">
            <v>43123</v>
          </cell>
          <cell r="G501">
            <v>78.914000000000001</v>
          </cell>
        </row>
        <row r="502">
          <cell r="A502">
            <v>43124</v>
          </cell>
          <cell r="G502">
            <v>79.992999999999995</v>
          </cell>
        </row>
        <row r="503">
          <cell r="A503">
            <v>43125</v>
          </cell>
          <cell r="G503">
            <v>79.108000000000004</v>
          </cell>
        </row>
        <row r="504">
          <cell r="A504">
            <v>43126</v>
          </cell>
          <cell r="G504">
            <v>79.709000000000003</v>
          </cell>
        </row>
        <row r="505">
          <cell r="A505">
            <v>43129</v>
          </cell>
          <cell r="G505">
            <v>79.260999999999996</v>
          </cell>
        </row>
        <row r="506">
          <cell r="A506">
            <v>43130</v>
          </cell>
          <cell r="G506">
            <v>79.745999999999995</v>
          </cell>
        </row>
        <row r="507">
          <cell r="A507">
            <v>43131</v>
          </cell>
          <cell r="G507">
            <v>79.754999999999995</v>
          </cell>
        </row>
      </sheetData>
      <sheetData sheetId="2"/>
      <sheetData sheetId="3" refreshError="1"/>
      <sheetData sheetId="4">
        <row r="19">
          <cell r="I19" t="str">
            <v>VAR 1day (widening)</v>
          </cell>
        </row>
        <row r="20">
          <cell r="B20">
            <v>43131</v>
          </cell>
        </row>
        <row r="21">
          <cell r="B21">
            <v>43130</v>
          </cell>
        </row>
        <row r="22">
          <cell r="B22">
            <v>43129</v>
          </cell>
        </row>
        <row r="23">
          <cell r="B23">
            <v>43126</v>
          </cell>
        </row>
        <row r="24">
          <cell r="B24">
            <v>43125</v>
          </cell>
        </row>
        <row r="25">
          <cell r="B25">
            <v>43124</v>
          </cell>
        </row>
        <row r="26">
          <cell r="B26">
            <v>43123</v>
          </cell>
        </row>
        <row r="27">
          <cell r="B27">
            <v>43122</v>
          </cell>
        </row>
        <row r="28">
          <cell r="B28">
            <v>43119</v>
          </cell>
        </row>
        <row r="29">
          <cell r="B29">
            <v>43118</v>
          </cell>
        </row>
        <row r="30">
          <cell r="B30">
            <v>43117</v>
          </cell>
        </row>
        <row r="31">
          <cell r="B31">
            <v>43116</v>
          </cell>
        </row>
        <row r="32">
          <cell r="B32">
            <v>43112</v>
          </cell>
        </row>
        <row r="33">
          <cell r="B33">
            <v>43111</v>
          </cell>
        </row>
        <row r="34">
          <cell r="B34">
            <v>43110</v>
          </cell>
        </row>
        <row r="35">
          <cell r="B35">
            <v>43109</v>
          </cell>
        </row>
        <row r="36">
          <cell r="B36">
            <v>43108</v>
          </cell>
        </row>
        <row r="37">
          <cell r="B37">
            <v>43105</v>
          </cell>
        </row>
        <row r="38">
          <cell r="B38">
            <v>43104</v>
          </cell>
        </row>
        <row r="39">
          <cell r="B39">
            <v>43103</v>
          </cell>
        </row>
        <row r="40">
          <cell r="B40">
            <v>43102</v>
          </cell>
        </row>
        <row r="41">
          <cell r="B41">
            <v>43098</v>
          </cell>
        </row>
        <row r="42">
          <cell r="B42">
            <v>43097</v>
          </cell>
        </row>
        <row r="43">
          <cell r="B43">
            <v>43096</v>
          </cell>
        </row>
        <row r="44">
          <cell r="B44">
            <v>43095</v>
          </cell>
        </row>
        <row r="45">
          <cell r="B45">
            <v>43091</v>
          </cell>
        </row>
        <row r="46">
          <cell r="B46">
            <v>43090</v>
          </cell>
        </row>
        <row r="47">
          <cell r="B47">
            <v>43089</v>
          </cell>
        </row>
        <row r="48">
          <cell r="B48">
            <v>43088</v>
          </cell>
        </row>
        <row r="49">
          <cell r="B49">
            <v>43087</v>
          </cell>
        </row>
        <row r="50">
          <cell r="B50">
            <v>43084</v>
          </cell>
        </row>
        <row r="51">
          <cell r="B51">
            <v>43083</v>
          </cell>
        </row>
        <row r="52">
          <cell r="B52">
            <v>43082</v>
          </cell>
        </row>
        <row r="53">
          <cell r="B53">
            <v>43081</v>
          </cell>
        </row>
        <row r="54">
          <cell r="B54">
            <v>43080</v>
          </cell>
        </row>
        <row r="55">
          <cell r="B55">
            <v>43077</v>
          </cell>
        </row>
        <row r="56">
          <cell r="B56">
            <v>43076</v>
          </cell>
        </row>
        <row r="57">
          <cell r="B57">
            <v>43075</v>
          </cell>
        </row>
        <row r="58">
          <cell r="B58">
            <v>43074</v>
          </cell>
        </row>
        <row r="59">
          <cell r="B59">
            <v>43073</v>
          </cell>
        </row>
        <row r="60">
          <cell r="B60">
            <v>43070</v>
          </cell>
        </row>
        <row r="61">
          <cell r="B61">
            <v>43069</v>
          </cell>
        </row>
        <row r="62">
          <cell r="B62">
            <v>43068</v>
          </cell>
        </row>
        <row r="63">
          <cell r="B63">
            <v>43067</v>
          </cell>
        </row>
        <row r="64">
          <cell r="B64">
            <v>43066</v>
          </cell>
        </row>
        <row r="65">
          <cell r="B65">
            <v>43063</v>
          </cell>
        </row>
        <row r="66">
          <cell r="B66">
            <v>43061</v>
          </cell>
        </row>
        <row r="67">
          <cell r="B67">
            <v>43060</v>
          </cell>
        </row>
        <row r="68">
          <cell r="B68">
            <v>43059</v>
          </cell>
        </row>
        <row r="69">
          <cell r="B69">
            <v>43056</v>
          </cell>
        </row>
        <row r="70">
          <cell r="B70">
            <v>43055</v>
          </cell>
        </row>
        <row r="71">
          <cell r="B71">
            <v>43054</v>
          </cell>
        </row>
        <row r="72">
          <cell r="B72">
            <v>43053</v>
          </cell>
        </row>
        <row r="73">
          <cell r="B73">
            <v>43052</v>
          </cell>
        </row>
        <row r="74">
          <cell r="B74">
            <v>43049</v>
          </cell>
        </row>
        <row r="75">
          <cell r="B75">
            <v>43048</v>
          </cell>
        </row>
        <row r="76">
          <cell r="B76">
            <v>43047</v>
          </cell>
        </row>
        <row r="77">
          <cell r="B77">
            <v>43046</v>
          </cell>
        </row>
        <row r="78">
          <cell r="B78">
            <v>43045</v>
          </cell>
        </row>
        <row r="79">
          <cell r="B79">
            <v>43042</v>
          </cell>
        </row>
        <row r="80">
          <cell r="B80">
            <v>43041</v>
          </cell>
        </row>
        <row r="81">
          <cell r="B81">
            <v>43040</v>
          </cell>
        </row>
        <row r="82">
          <cell r="B82">
            <v>43039</v>
          </cell>
        </row>
        <row r="83">
          <cell r="B83">
            <v>43038</v>
          </cell>
        </row>
        <row r="84">
          <cell r="B84">
            <v>43035</v>
          </cell>
        </row>
        <row r="85">
          <cell r="B85">
            <v>43034</v>
          </cell>
        </row>
        <row r="86">
          <cell r="B86">
            <v>43033</v>
          </cell>
        </row>
        <row r="87">
          <cell r="B87">
            <v>43032</v>
          </cell>
        </row>
        <row r="88">
          <cell r="B88">
            <v>43031</v>
          </cell>
        </row>
        <row r="89">
          <cell r="B89">
            <v>43028</v>
          </cell>
        </row>
        <row r="90">
          <cell r="B90">
            <v>43027</v>
          </cell>
        </row>
        <row r="91">
          <cell r="B91">
            <v>43026</v>
          </cell>
        </row>
        <row r="92">
          <cell r="B92">
            <v>43025</v>
          </cell>
        </row>
        <row r="93">
          <cell r="B93">
            <v>43024</v>
          </cell>
        </row>
        <row r="94">
          <cell r="B94">
            <v>43021</v>
          </cell>
        </row>
        <row r="95">
          <cell r="B95">
            <v>43020</v>
          </cell>
        </row>
        <row r="96">
          <cell r="B96">
            <v>43019</v>
          </cell>
        </row>
        <row r="97">
          <cell r="B97">
            <v>43018</v>
          </cell>
        </row>
        <row r="98">
          <cell r="B98">
            <v>43017</v>
          </cell>
        </row>
        <row r="99">
          <cell r="B99">
            <v>43014</v>
          </cell>
        </row>
        <row r="100">
          <cell r="B100">
            <v>43013</v>
          </cell>
        </row>
        <row r="101">
          <cell r="B101">
            <v>43012</v>
          </cell>
        </row>
        <row r="102">
          <cell r="B102">
            <v>43011</v>
          </cell>
        </row>
        <row r="103">
          <cell r="B103">
            <v>43010</v>
          </cell>
        </row>
        <row r="104">
          <cell r="B104">
            <v>43007</v>
          </cell>
        </row>
        <row r="105">
          <cell r="B105">
            <v>43006</v>
          </cell>
        </row>
        <row r="106">
          <cell r="B106">
            <v>43005</v>
          </cell>
        </row>
        <row r="107">
          <cell r="B107">
            <v>43004</v>
          </cell>
        </row>
        <row r="108">
          <cell r="B108">
            <v>43003</v>
          </cell>
        </row>
        <row r="109">
          <cell r="B109">
            <v>43000</v>
          </cell>
        </row>
        <row r="110">
          <cell r="B110">
            <v>42999</v>
          </cell>
        </row>
        <row r="111">
          <cell r="B111">
            <v>42998</v>
          </cell>
        </row>
        <row r="112">
          <cell r="B112">
            <v>42997</v>
          </cell>
        </row>
        <row r="113">
          <cell r="B113">
            <v>42996</v>
          </cell>
        </row>
        <row r="114">
          <cell r="B114">
            <v>42993</v>
          </cell>
        </row>
        <row r="115">
          <cell r="B115">
            <v>42992</v>
          </cell>
        </row>
        <row r="116">
          <cell r="B116">
            <v>42991</v>
          </cell>
        </row>
        <row r="117">
          <cell r="B117">
            <v>42990</v>
          </cell>
        </row>
        <row r="118">
          <cell r="B118">
            <v>42989</v>
          </cell>
        </row>
        <row r="119">
          <cell r="B119">
            <v>42986</v>
          </cell>
        </row>
        <row r="120">
          <cell r="B120">
            <v>42985</v>
          </cell>
        </row>
        <row r="121">
          <cell r="B121">
            <v>42984</v>
          </cell>
        </row>
        <row r="122">
          <cell r="B122">
            <v>42983</v>
          </cell>
        </row>
        <row r="123">
          <cell r="B123">
            <v>42979</v>
          </cell>
        </row>
        <row r="124">
          <cell r="B124">
            <v>42978</v>
          </cell>
        </row>
        <row r="125">
          <cell r="B125">
            <v>42977</v>
          </cell>
        </row>
        <row r="126">
          <cell r="B126">
            <v>42976</v>
          </cell>
        </row>
        <row r="127">
          <cell r="B127">
            <v>42975</v>
          </cell>
        </row>
        <row r="128">
          <cell r="B128">
            <v>42972</v>
          </cell>
        </row>
        <row r="129">
          <cell r="B129">
            <v>42971</v>
          </cell>
        </row>
        <row r="130">
          <cell r="B130">
            <v>42970</v>
          </cell>
        </row>
        <row r="131">
          <cell r="B131">
            <v>42969</v>
          </cell>
        </row>
        <row r="132">
          <cell r="B132">
            <v>42968</v>
          </cell>
        </row>
        <row r="133">
          <cell r="B133">
            <v>42965</v>
          </cell>
        </row>
        <row r="134">
          <cell r="B134">
            <v>42964</v>
          </cell>
        </row>
        <row r="135">
          <cell r="B135">
            <v>42963</v>
          </cell>
        </row>
        <row r="136">
          <cell r="B136">
            <v>42962</v>
          </cell>
        </row>
        <row r="137">
          <cell r="B137">
            <v>42961</v>
          </cell>
        </row>
        <row r="138">
          <cell r="B138">
            <v>42958</v>
          </cell>
        </row>
        <row r="139">
          <cell r="B139">
            <v>42957</v>
          </cell>
        </row>
        <row r="140">
          <cell r="B140">
            <v>42956</v>
          </cell>
        </row>
        <row r="141">
          <cell r="B141">
            <v>42955</v>
          </cell>
        </row>
        <row r="142">
          <cell r="B142">
            <v>42954</v>
          </cell>
        </row>
        <row r="143">
          <cell r="B143">
            <v>42951</v>
          </cell>
        </row>
        <row r="144">
          <cell r="B144">
            <v>42950</v>
          </cell>
        </row>
        <row r="145">
          <cell r="B145">
            <v>42949</v>
          </cell>
        </row>
        <row r="146">
          <cell r="B146">
            <v>42948</v>
          </cell>
        </row>
        <row r="147">
          <cell r="B147">
            <v>42947</v>
          </cell>
        </row>
        <row r="148">
          <cell r="B148">
            <v>42944</v>
          </cell>
        </row>
        <row r="149">
          <cell r="B149">
            <v>42943</v>
          </cell>
        </row>
        <row r="150">
          <cell r="B150">
            <v>42942</v>
          </cell>
        </row>
        <row r="151">
          <cell r="B151">
            <v>42941</v>
          </cell>
        </row>
        <row r="152">
          <cell r="B152">
            <v>42940</v>
          </cell>
        </row>
        <row r="153">
          <cell r="B153">
            <v>42937</v>
          </cell>
        </row>
        <row r="154">
          <cell r="B154">
            <v>42936</v>
          </cell>
        </row>
        <row r="155">
          <cell r="B155">
            <v>42935</v>
          </cell>
        </row>
        <row r="156">
          <cell r="B156">
            <v>42934</v>
          </cell>
        </row>
        <row r="157">
          <cell r="B157">
            <v>42933</v>
          </cell>
        </row>
        <row r="158">
          <cell r="B158">
            <v>42930</v>
          </cell>
        </row>
        <row r="159">
          <cell r="B159">
            <v>42929</v>
          </cell>
        </row>
        <row r="160">
          <cell r="B160">
            <v>42928</v>
          </cell>
        </row>
        <row r="161">
          <cell r="B161">
            <v>42927</v>
          </cell>
        </row>
        <row r="162">
          <cell r="B162">
            <v>42926</v>
          </cell>
        </row>
        <row r="163">
          <cell r="B163">
            <v>42923</v>
          </cell>
        </row>
        <row r="164">
          <cell r="B164">
            <v>42922</v>
          </cell>
        </row>
        <row r="165">
          <cell r="B165">
            <v>42921</v>
          </cell>
        </row>
        <row r="166">
          <cell r="B166">
            <v>42919</v>
          </cell>
        </row>
        <row r="167">
          <cell r="B167">
            <v>42916</v>
          </cell>
        </row>
        <row r="168">
          <cell r="B168">
            <v>42915</v>
          </cell>
        </row>
        <row r="169">
          <cell r="B169">
            <v>42914</v>
          </cell>
        </row>
        <row r="170">
          <cell r="B170">
            <v>42913</v>
          </cell>
        </row>
        <row r="171">
          <cell r="B171">
            <v>42912</v>
          </cell>
        </row>
        <row r="172">
          <cell r="B172">
            <v>42909</v>
          </cell>
        </row>
        <row r="173">
          <cell r="B173">
            <v>42908</v>
          </cell>
        </row>
        <row r="174">
          <cell r="B174">
            <v>42907</v>
          </cell>
        </row>
        <row r="175">
          <cell r="B175">
            <v>42906</v>
          </cell>
        </row>
        <row r="176">
          <cell r="B176">
            <v>42905</v>
          </cell>
        </row>
        <row r="177">
          <cell r="B177">
            <v>42902</v>
          </cell>
        </row>
        <row r="178">
          <cell r="B178">
            <v>42901</v>
          </cell>
        </row>
        <row r="179">
          <cell r="B179">
            <v>42900</v>
          </cell>
        </row>
        <row r="180">
          <cell r="B180">
            <v>42899</v>
          </cell>
        </row>
        <row r="181">
          <cell r="B181">
            <v>42898</v>
          </cell>
        </row>
        <row r="182">
          <cell r="B182">
            <v>42895</v>
          </cell>
        </row>
        <row r="183">
          <cell r="B183">
            <v>42894</v>
          </cell>
        </row>
        <row r="184">
          <cell r="B184">
            <v>42893</v>
          </cell>
        </row>
        <row r="185">
          <cell r="B185">
            <v>42892</v>
          </cell>
        </row>
        <row r="186">
          <cell r="B186">
            <v>42891</v>
          </cell>
        </row>
        <row r="187">
          <cell r="B187">
            <v>42888</v>
          </cell>
        </row>
        <row r="188">
          <cell r="B188">
            <v>42887</v>
          </cell>
        </row>
        <row r="189">
          <cell r="B189">
            <v>42886</v>
          </cell>
        </row>
        <row r="190">
          <cell r="B190">
            <v>42885</v>
          </cell>
        </row>
        <row r="191">
          <cell r="B191">
            <v>42881</v>
          </cell>
        </row>
        <row r="192">
          <cell r="B192">
            <v>42880</v>
          </cell>
        </row>
        <row r="193">
          <cell r="B193">
            <v>42879</v>
          </cell>
        </row>
        <row r="194">
          <cell r="B194">
            <v>42878</v>
          </cell>
        </row>
        <row r="195">
          <cell r="B195">
            <v>42877</v>
          </cell>
        </row>
        <row r="196">
          <cell r="B196">
            <v>42874</v>
          </cell>
        </row>
        <row r="197">
          <cell r="B197">
            <v>42873</v>
          </cell>
        </row>
        <row r="198">
          <cell r="B198">
            <v>42872</v>
          </cell>
        </row>
        <row r="199">
          <cell r="B199">
            <v>42871</v>
          </cell>
        </row>
        <row r="200">
          <cell r="B200">
            <v>42870</v>
          </cell>
        </row>
        <row r="201">
          <cell r="B201">
            <v>42867</v>
          </cell>
        </row>
        <row r="202">
          <cell r="B202">
            <v>42866</v>
          </cell>
        </row>
        <row r="203">
          <cell r="B203">
            <v>42865</v>
          </cell>
        </row>
        <row r="204">
          <cell r="B204">
            <v>42864</v>
          </cell>
        </row>
        <row r="205">
          <cell r="B205">
            <v>42863</v>
          </cell>
        </row>
        <row r="206">
          <cell r="B206">
            <v>42860</v>
          </cell>
        </row>
        <row r="207">
          <cell r="B207">
            <v>42859</v>
          </cell>
        </row>
        <row r="208">
          <cell r="B208">
            <v>42858</v>
          </cell>
        </row>
        <row r="209">
          <cell r="B209">
            <v>42857</v>
          </cell>
        </row>
        <row r="210">
          <cell r="B210">
            <v>42856</v>
          </cell>
        </row>
        <row r="211">
          <cell r="B211">
            <v>42853</v>
          </cell>
        </row>
        <row r="212">
          <cell r="B212">
            <v>42852</v>
          </cell>
        </row>
        <row r="213">
          <cell r="B213">
            <v>42851</v>
          </cell>
        </row>
        <row r="214">
          <cell r="B214">
            <v>42850</v>
          </cell>
        </row>
        <row r="215">
          <cell r="B215">
            <v>42849</v>
          </cell>
        </row>
        <row r="216">
          <cell r="B216">
            <v>42846</v>
          </cell>
        </row>
        <row r="217">
          <cell r="B217">
            <v>42845</v>
          </cell>
        </row>
        <row r="218">
          <cell r="B218">
            <v>42844</v>
          </cell>
        </row>
        <row r="219">
          <cell r="B219">
            <v>42843</v>
          </cell>
        </row>
        <row r="220">
          <cell r="B220">
            <v>42842</v>
          </cell>
        </row>
        <row r="221">
          <cell r="B221">
            <v>42838</v>
          </cell>
        </row>
        <row r="222">
          <cell r="B222">
            <v>42837</v>
          </cell>
        </row>
        <row r="223">
          <cell r="B223">
            <v>42836</v>
          </cell>
        </row>
        <row r="224">
          <cell r="B224">
            <v>42835</v>
          </cell>
        </row>
        <row r="225">
          <cell r="B225">
            <v>42832</v>
          </cell>
        </row>
        <row r="226">
          <cell r="B226">
            <v>42831</v>
          </cell>
        </row>
        <row r="227">
          <cell r="B227">
            <v>42830</v>
          </cell>
        </row>
        <row r="228">
          <cell r="B228">
            <v>42829</v>
          </cell>
        </row>
        <row r="229">
          <cell r="B229">
            <v>42828</v>
          </cell>
        </row>
        <row r="230">
          <cell r="B230">
            <v>42825</v>
          </cell>
        </row>
        <row r="231">
          <cell r="B231">
            <v>42824</v>
          </cell>
        </row>
        <row r="232">
          <cell r="B232">
            <v>42823</v>
          </cell>
        </row>
        <row r="233">
          <cell r="B233">
            <v>42822</v>
          </cell>
        </row>
        <row r="234">
          <cell r="B234">
            <v>42821</v>
          </cell>
        </row>
        <row r="235">
          <cell r="B235">
            <v>42818</v>
          </cell>
        </row>
        <row r="236">
          <cell r="B236">
            <v>42817</v>
          </cell>
        </row>
        <row r="237">
          <cell r="B237">
            <v>42816</v>
          </cell>
        </row>
        <row r="238">
          <cell r="B238">
            <v>42815</v>
          </cell>
        </row>
        <row r="239">
          <cell r="B239">
            <v>42814</v>
          </cell>
        </row>
        <row r="240">
          <cell r="B240">
            <v>42811</v>
          </cell>
        </row>
        <row r="241">
          <cell r="B241">
            <v>42810</v>
          </cell>
        </row>
        <row r="242">
          <cell r="B242">
            <v>42809</v>
          </cell>
        </row>
        <row r="243">
          <cell r="B243">
            <v>42808</v>
          </cell>
        </row>
        <row r="244">
          <cell r="B244">
            <v>42807</v>
          </cell>
        </row>
        <row r="245">
          <cell r="B245">
            <v>42804</v>
          </cell>
        </row>
        <row r="246">
          <cell r="B246">
            <v>42803</v>
          </cell>
        </row>
        <row r="247">
          <cell r="B247">
            <v>42802</v>
          </cell>
        </row>
        <row r="248">
          <cell r="B248">
            <v>42801</v>
          </cell>
        </row>
        <row r="249">
          <cell r="B249">
            <v>42800</v>
          </cell>
        </row>
        <row r="250">
          <cell r="B250">
            <v>42797</v>
          </cell>
        </row>
        <row r="251">
          <cell r="B251">
            <v>42796</v>
          </cell>
        </row>
        <row r="252">
          <cell r="B252">
            <v>42795</v>
          </cell>
        </row>
        <row r="253">
          <cell r="B253">
            <v>42794</v>
          </cell>
        </row>
        <row r="254">
          <cell r="B254">
            <v>42793</v>
          </cell>
        </row>
        <row r="255">
          <cell r="B255">
            <v>42790</v>
          </cell>
        </row>
        <row r="256">
          <cell r="B256">
            <v>42789</v>
          </cell>
        </row>
        <row r="257">
          <cell r="B257">
            <v>42788</v>
          </cell>
        </row>
        <row r="258">
          <cell r="B258">
            <v>42787</v>
          </cell>
        </row>
        <row r="259">
          <cell r="B259">
            <v>42783</v>
          </cell>
        </row>
        <row r="260">
          <cell r="B260">
            <v>42782</v>
          </cell>
        </row>
        <row r="261">
          <cell r="B261">
            <v>42781</v>
          </cell>
        </row>
        <row r="262">
          <cell r="B262">
            <v>42780</v>
          </cell>
        </row>
        <row r="263">
          <cell r="B263">
            <v>42779</v>
          </cell>
        </row>
        <row r="264">
          <cell r="B264">
            <v>42776</v>
          </cell>
        </row>
        <row r="265">
          <cell r="B265">
            <v>42775</v>
          </cell>
        </row>
        <row r="266">
          <cell r="B266">
            <v>42774</v>
          </cell>
        </row>
        <row r="267">
          <cell r="B267">
            <v>42773</v>
          </cell>
        </row>
        <row r="268">
          <cell r="B268">
            <v>42772</v>
          </cell>
        </row>
        <row r="269">
          <cell r="B269">
            <v>42769</v>
          </cell>
        </row>
        <row r="270">
          <cell r="B270">
            <v>42768</v>
          </cell>
        </row>
        <row r="271">
          <cell r="B271">
            <v>42767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7966-72C3-49FF-97AF-9EA8E47F7FD4}">
  <sheetPr>
    <tabColor rgb="FFFF0000"/>
  </sheetPr>
  <dimension ref="A1:I27"/>
  <sheetViews>
    <sheetView topLeftCell="A14" workbookViewId="0">
      <selection activeCell="G15" sqref="G15"/>
    </sheetView>
  </sheetViews>
  <sheetFormatPr defaultColWidth="8.77734375" defaultRowHeight="14.4" x14ac:dyDescent="0.3"/>
  <cols>
    <col min="3" max="3" width="39" customWidth="1"/>
    <col min="8" max="8" width="38.109375" bestFit="1" customWidth="1"/>
  </cols>
  <sheetData>
    <row r="1" spans="1:3" x14ac:dyDescent="0.3">
      <c r="A1" s="201" t="s">
        <v>66</v>
      </c>
      <c r="B1" s="201"/>
      <c r="C1" s="201"/>
    </row>
    <row r="3" spans="1:3" ht="14.55" customHeight="1" x14ac:dyDescent="0.3">
      <c r="A3" s="200" t="s">
        <v>106</v>
      </c>
      <c r="B3" s="200"/>
      <c r="C3" s="200"/>
    </row>
    <row r="4" spans="1:3" x14ac:dyDescent="0.3">
      <c r="A4" s="200"/>
      <c r="B4" s="200"/>
      <c r="C4" s="200"/>
    </row>
    <row r="5" spans="1:3" x14ac:dyDescent="0.3">
      <c r="A5" s="200"/>
      <c r="B5" s="200"/>
      <c r="C5" s="200"/>
    </row>
    <row r="6" spans="1:3" ht="57.45" customHeight="1" x14ac:dyDescent="0.3">
      <c r="A6" s="200"/>
      <c r="B6" s="200"/>
      <c r="C6" s="200"/>
    </row>
    <row r="7" spans="1:3" ht="14.55" customHeight="1" x14ac:dyDescent="0.3"/>
    <row r="9" spans="1:3" x14ac:dyDescent="0.3">
      <c r="C9" s="194" t="s">
        <v>97</v>
      </c>
    </row>
    <row r="11" spans="1:3" x14ac:dyDescent="0.3">
      <c r="C11" s="194" t="s">
        <v>107</v>
      </c>
    </row>
    <row r="12" spans="1:3" x14ac:dyDescent="0.3">
      <c r="C12" s="194" t="s">
        <v>98</v>
      </c>
    </row>
    <row r="13" spans="1:3" ht="57.6" x14ac:dyDescent="0.3">
      <c r="C13" s="195" t="s">
        <v>99</v>
      </c>
    </row>
    <row r="14" spans="1:3" ht="28.8" x14ac:dyDescent="0.3">
      <c r="C14" s="195" t="s">
        <v>100</v>
      </c>
    </row>
    <row r="15" spans="1:3" ht="43.2" x14ac:dyDescent="0.3">
      <c r="C15" s="139" t="s">
        <v>102</v>
      </c>
    </row>
    <row r="16" spans="1:3" ht="47.55" customHeight="1" x14ac:dyDescent="0.3"/>
    <row r="17" spans="1:9" x14ac:dyDescent="0.3">
      <c r="H17" s="196"/>
    </row>
    <row r="18" spans="1:9" x14ac:dyDescent="0.3">
      <c r="A18" s="149" t="s">
        <v>77</v>
      </c>
      <c r="H18" s="196"/>
    </row>
    <row r="19" spans="1:9" x14ac:dyDescent="0.3">
      <c r="A19" s="199" t="s">
        <v>101</v>
      </c>
      <c r="B19" s="199"/>
      <c r="C19" s="199"/>
      <c r="D19" s="199"/>
      <c r="E19" s="199"/>
      <c r="F19" s="199"/>
      <c r="G19" s="199"/>
      <c r="H19" s="199"/>
      <c r="I19" s="196"/>
    </row>
    <row r="20" spans="1:9" x14ac:dyDescent="0.3">
      <c r="A20" s="199"/>
      <c r="B20" s="199"/>
      <c r="C20" s="199"/>
      <c r="D20" s="199"/>
      <c r="E20" s="199"/>
      <c r="F20" s="199"/>
      <c r="G20" s="199"/>
      <c r="H20" s="199"/>
      <c r="I20" s="196"/>
    </row>
    <row r="21" spans="1:9" ht="52.8" customHeight="1" x14ac:dyDescent="0.3">
      <c r="A21" s="199"/>
      <c r="B21" s="199"/>
      <c r="C21" s="199"/>
      <c r="D21" s="199"/>
      <c r="E21" s="199"/>
      <c r="F21" s="199"/>
      <c r="G21" s="199"/>
      <c r="H21" s="199"/>
      <c r="I21" s="196"/>
    </row>
    <row r="22" spans="1:9" x14ac:dyDescent="0.3">
      <c r="I22" s="196"/>
    </row>
    <row r="23" spans="1:9" x14ac:dyDescent="0.3">
      <c r="I23" s="196"/>
    </row>
    <row r="24" spans="1:9" x14ac:dyDescent="0.3">
      <c r="I24" s="196"/>
    </row>
    <row r="25" spans="1:9" x14ac:dyDescent="0.3">
      <c r="I25" s="196"/>
    </row>
    <row r="26" spans="1:9" x14ac:dyDescent="0.3">
      <c r="I26" s="196"/>
    </row>
    <row r="27" spans="1:9" x14ac:dyDescent="0.3">
      <c r="I27" s="196"/>
    </row>
  </sheetData>
  <mergeCells count="3">
    <mergeCell ref="A19:H21"/>
    <mergeCell ref="A3:C6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5E18-85D8-4D98-A3E2-1CA3580F07B3}">
  <dimension ref="A1:V510"/>
  <sheetViews>
    <sheetView zoomScale="63" zoomScaleNormal="62" workbookViewId="0">
      <selection activeCell="P13" sqref="P13:V13"/>
    </sheetView>
  </sheetViews>
  <sheetFormatPr defaultColWidth="8.77734375" defaultRowHeight="14.4" x14ac:dyDescent="0.3"/>
  <cols>
    <col min="1" max="1" width="20.33203125" customWidth="1"/>
    <col min="2" max="2" width="1.109375" customWidth="1"/>
    <col min="3" max="3" width="1.33203125" customWidth="1"/>
    <col min="4" max="4" width="1.44140625" customWidth="1"/>
    <col min="5" max="5" width="1.109375" customWidth="1"/>
    <col min="6" max="6" width="1.44140625" customWidth="1"/>
    <col min="7" max="7" width="7.33203125" customWidth="1"/>
    <col min="8" max="10" width="13.6640625" bestFit="1" customWidth="1"/>
    <col min="11" max="11" width="13.109375" bestFit="1" customWidth="1"/>
    <col min="12" max="12" width="13.6640625" customWidth="1"/>
    <col min="13" max="13" width="13.6640625" bestFit="1" customWidth="1"/>
    <col min="16" max="16" width="19.6640625" customWidth="1"/>
    <col min="17" max="17" width="16.77734375" bestFit="1" customWidth="1"/>
    <col min="18" max="22" width="12.6640625" bestFit="1" customWidth="1"/>
    <col min="23" max="23" width="10.6640625" bestFit="1" customWidth="1"/>
    <col min="24" max="24" width="7.44140625" bestFit="1" customWidth="1"/>
    <col min="25" max="25" width="16.109375" bestFit="1" customWidth="1"/>
  </cols>
  <sheetData>
    <row r="1" spans="1:22" x14ac:dyDescent="0.3">
      <c r="B1" s="205" t="s">
        <v>0</v>
      </c>
      <c r="C1" s="206"/>
      <c r="D1" s="206"/>
      <c r="E1" s="206"/>
      <c r="F1" s="206"/>
      <c r="G1" s="207"/>
      <c r="H1" s="202" t="s">
        <v>14</v>
      </c>
      <c r="I1" s="203"/>
      <c r="J1" s="203"/>
      <c r="K1" s="203"/>
      <c r="L1" s="203"/>
      <c r="M1" s="204"/>
      <c r="N1" s="66"/>
      <c r="O1" s="67"/>
      <c r="P1" s="67"/>
      <c r="Q1" s="67"/>
      <c r="R1" s="67"/>
      <c r="S1" s="67"/>
    </row>
    <row r="2" spans="1:22" ht="15" thickBot="1" x14ac:dyDescent="0.35">
      <c r="B2" s="29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33" t="s">
        <v>6</v>
      </c>
      <c r="H2" s="36" t="s">
        <v>1</v>
      </c>
      <c r="I2" s="35" t="s">
        <v>2</v>
      </c>
      <c r="J2" s="35" t="s">
        <v>3</v>
      </c>
      <c r="K2" s="35" t="s">
        <v>4</v>
      </c>
      <c r="L2" s="35" t="s">
        <v>5</v>
      </c>
      <c r="M2" s="37" t="s">
        <v>6</v>
      </c>
    </row>
    <row r="3" spans="1:22" ht="15" thickBot="1" x14ac:dyDescent="0.35">
      <c r="A3" s="41" t="s">
        <v>7</v>
      </c>
      <c r="B3" s="30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4" t="s">
        <v>13</v>
      </c>
      <c r="H3" s="38" t="s">
        <v>8</v>
      </c>
      <c r="I3" s="39" t="s">
        <v>9</v>
      </c>
      <c r="J3" s="39" t="s">
        <v>10</v>
      </c>
      <c r="K3" s="39" t="s">
        <v>11</v>
      </c>
      <c r="L3" s="39" t="s">
        <v>12</v>
      </c>
      <c r="M3" s="40" t="s">
        <v>13</v>
      </c>
      <c r="P3" s="68" t="s">
        <v>1</v>
      </c>
      <c r="Q3" s="69" t="s">
        <v>16</v>
      </c>
    </row>
    <row r="4" spans="1:22" x14ac:dyDescent="0.3">
      <c r="A4" s="1">
        <v>42401</v>
      </c>
      <c r="B4">
        <v>89.897827000000007</v>
      </c>
      <c r="C4">
        <v>574.80999799999995</v>
      </c>
      <c r="D4">
        <v>50.316063</v>
      </c>
      <c r="E4">
        <v>94.089995999999999</v>
      </c>
      <c r="F4">
        <v>71.751609999999999</v>
      </c>
      <c r="G4">
        <v>111.46299999999999</v>
      </c>
      <c r="H4" s="24"/>
      <c r="I4" s="25"/>
      <c r="J4" s="25"/>
      <c r="K4" s="25"/>
      <c r="L4" s="25"/>
      <c r="M4" s="25"/>
      <c r="P4" s="70" t="s">
        <v>2</v>
      </c>
      <c r="Q4" s="71" t="s">
        <v>17</v>
      </c>
    </row>
    <row r="5" spans="1:22" x14ac:dyDescent="0.3">
      <c r="A5" s="1">
        <v>42402</v>
      </c>
      <c r="B5">
        <v>88.079926</v>
      </c>
      <c r="C5">
        <v>552.09997599999997</v>
      </c>
      <c r="D5">
        <v>48.743403999999998</v>
      </c>
      <c r="E5">
        <v>91.489998</v>
      </c>
      <c r="F5">
        <v>70.955566000000005</v>
      </c>
      <c r="G5">
        <v>114.991</v>
      </c>
      <c r="H5" s="26">
        <f>LN(B5/B4)</f>
        <v>-2.0429117615248772E-2</v>
      </c>
      <c r="I5" s="27">
        <f t="shared" ref="I5:M20" si="0">LN(C5/C4)</f>
        <v>-4.0310402110116828E-2</v>
      </c>
      <c r="J5" s="27">
        <f t="shared" si="0"/>
        <v>-3.1754484337117479E-2</v>
      </c>
      <c r="K5" s="27">
        <f t="shared" si="0"/>
        <v>-2.8022073675054302E-2</v>
      </c>
      <c r="L5" s="27">
        <f t="shared" si="0"/>
        <v>-1.1156443270924628E-2</v>
      </c>
      <c r="M5" s="27">
        <f t="shared" si="0"/>
        <v>3.1161167166592292E-2</v>
      </c>
      <c r="P5" s="70" t="s">
        <v>3</v>
      </c>
      <c r="Q5" s="71" t="s">
        <v>18</v>
      </c>
    </row>
    <row r="6" spans="1:22" x14ac:dyDescent="0.3">
      <c r="A6" s="1">
        <v>42403</v>
      </c>
      <c r="B6">
        <v>89.823241999999993</v>
      </c>
      <c r="C6">
        <v>531.07000700000003</v>
      </c>
      <c r="D6">
        <v>47.970860000000002</v>
      </c>
      <c r="E6">
        <v>90.739998</v>
      </c>
      <c r="F6">
        <v>71.733909999999995</v>
      </c>
      <c r="G6">
        <v>112.15900000000001</v>
      </c>
      <c r="H6" s="26">
        <f t="shared" ref="H6:L69" si="1">LN(B6/B5)</f>
        <v>1.959910915049945E-2</v>
      </c>
      <c r="I6" s="27">
        <f t="shared" si="0"/>
        <v>-3.8835293343121823E-2</v>
      </c>
      <c r="J6" s="27">
        <f t="shared" si="0"/>
        <v>-1.5976142500679243E-2</v>
      </c>
      <c r="K6" s="27">
        <f t="shared" si="0"/>
        <v>-8.2314026363096982E-3</v>
      </c>
      <c r="L6" s="27">
        <f t="shared" si="0"/>
        <v>1.0909728479219118E-2</v>
      </c>
      <c r="M6" s="27">
        <f t="shared" si="0"/>
        <v>-2.4936357019131588E-2</v>
      </c>
      <c r="P6" s="70" t="s">
        <v>4</v>
      </c>
      <c r="Q6" s="71" t="s">
        <v>19</v>
      </c>
    </row>
    <row r="7" spans="1:22" x14ac:dyDescent="0.3">
      <c r="A7" s="1">
        <v>42404</v>
      </c>
      <c r="B7">
        <v>90.544990999999996</v>
      </c>
      <c r="C7">
        <v>536.26000999999997</v>
      </c>
      <c r="D7">
        <v>47.823718999999997</v>
      </c>
      <c r="E7">
        <v>89.709998999999996</v>
      </c>
      <c r="F7">
        <v>71.380104000000003</v>
      </c>
      <c r="G7">
        <v>111.876</v>
      </c>
      <c r="H7" s="26">
        <f t="shared" si="1"/>
        <v>8.0031038759627113E-3</v>
      </c>
      <c r="I7" s="27">
        <f t="shared" si="0"/>
        <v>9.7252842581829393E-3</v>
      </c>
      <c r="J7" s="27">
        <f t="shared" si="0"/>
        <v>-3.0720134114768575E-3</v>
      </c>
      <c r="K7" s="27">
        <f t="shared" si="0"/>
        <v>-1.1416017770658546E-2</v>
      </c>
      <c r="L7" s="27">
        <f t="shared" si="0"/>
        <v>-4.9444035689573361E-3</v>
      </c>
      <c r="M7" s="27">
        <f t="shared" si="0"/>
        <v>-2.5263923094546461E-3</v>
      </c>
      <c r="P7" s="70" t="s">
        <v>5</v>
      </c>
      <c r="Q7" s="71" t="s">
        <v>20</v>
      </c>
    </row>
    <row r="8" spans="1:22" ht="15" thickBot="1" x14ac:dyDescent="0.35">
      <c r="A8" s="1">
        <v>42405</v>
      </c>
      <c r="B8">
        <v>88.126694000000001</v>
      </c>
      <c r="C8">
        <v>502.13000499999998</v>
      </c>
      <c r="D8">
        <v>46.131495999999999</v>
      </c>
      <c r="E8">
        <v>82.790001000000004</v>
      </c>
      <c r="F8">
        <v>71.822379999999995</v>
      </c>
      <c r="G8">
        <v>112.41200000000001</v>
      </c>
      <c r="H8" s="26">
        <f t="shared" si="1"/>
        <v>-2.7071381652496843E-2</v>
      </c>
      <c r="I8" s="27">
        <f t="shared" si="0"/>
        <v>-6.5760076467363163E-2</v>
      </c>
      <c r="J8" s="27">
        <f t="shared" si="0"/>
        <v>-3.6025802680615358E-2</v>
      </c>
      <c r="K8" s="27">
        <f t="shared" si="0"/>
        <v>-8.0274941194694749E-2</v>
      </c>
      <c r="L8" s="27">
        <f t="shared" si="0"/>
        <v>6.1769515987247867E-3</v>
      </c>
      <c r="M8" s="27">
        <f t="shared" si="0"/>
        <v>4.7795782242596964E-3</v>
      </c>
      <c r="P8" s="72" t="s">
        <v>6</v>
      </c>
      <c r="Q8" s="73" t="s">
        <v>21</v>
      </c>
    </row>
    <row r="9" spans="1:22" x14ac:dyDescent="0.3">
      <c r="A9" s="1">
        <v>42408</v>
      </c>
      <c r="B9">
        <v>89.054657000000006</v>
      </c>
      <c r="C9">
        <v>488.10000600000001</v>
      </c>
      <c r="D9">
        <v>45.441710999999998</v>
      </c>
      <c r="E9">
        <v>83.32</v>
      </c>
      <c r="F9">
        <v>73.078377000000003</v>
      </c>
      <c r="G9">
        <v>112.325</v>
      </c>
      <c r="H9" s="26">
        <f t="shared" si="1"/>
        <v>1.0474821188205224E-2</v>
      </c>
      <c r="I9" s="27">
        <f t="shared" si="0"/>
        <v>-2.8338745081645411E-2</v>
      </c>
      <c r="J9" s="27">
        <f t="shared" si="0"/>
        <v>-1.5065499379468647E-2</v>
      </c>
      <c r="K9" s="27">
        <f t="shared" si="0"/>
        <v>6.381323163303307E-3</v>
      </c>
      <c r="L9" s="27">
        <f t="shared" si="0"/>
        <v>1.7336396074173411E-2</v>
      </c>
      <c r="M9" s="27">
        <f t="shared" si="0"/>
        <v>-7.7423837059298166E-4</v>
      </c>
    </row>
    <row r="10" spans="1:22" ht="15" thickBot="1" x14ac:dyDescent="0.35">
      <c r="A10" s="1">
        <v>42409</v>
      </c>
      <c r="B10">
        <v>89.035904000000002</v>
      </c>
      <c r="C10">
        <v>482.07000699999998</v>
      </c>
      <c r="D10">
        <v>45.322163000000003</v>
      </c>
      <c r="E10">
        <v>86.129997000000003</v>
      </c>
      <c r="F10">
        <v>73.096062000000003</v>
      </c>
      <c r="G10">
        <v>115.42700000000001</v>
      </c>
      <c r="H10" s="26">
        <f t="shared" si="1"/>
        <v>-2.1060071869069484E-4</v>
      </c>
      <c r="I10" s="27">
        <f t="shared" si="0"/>
        <v>-1.2430968943180633E-2</v>
      </c>
      <c r="J10" s="27">
        <f t="shared" si="0"/>
        <v>-2.6342654596727974E-3</v>
      </c>
      <c r="K10" s="27">
        <f t="shared" si="0"/>
        <v>3.3169131577241183E-2</v>
      </c>
      <c r="L10" s="27">
        <f t="shared" si="0"/>
        <v>2.4197117098268936E-4</v>
      </c>
      <c r="M10" s="27">
        <f t="shared" si="0"/>
        <v>2.7241840555502921E-2</v>
      </c>
    </row>
    <row r="11" spans="1:22" x14ac:dyDescent="0.3">
      <c r="A11" s="1">
        <v>42410</v>
      </c>
      <c r="B11">
        <v>88.361023000000003</v>
      </c>
      <c r="C11">
        <v>490.48001099999999</v>
      </c>
      <c r="D11">
        <v>45.717632000000002</v>
      </c>
      <c r="E11">
        <v>88.449996999999996</v>
      </c>
      <c r="F11">
        <v>72.193862999999993</v>
      </c>
      <c r="G11">
        <v>115.51900000000001</v>
      </c>
      <c r="H11" s="26">
        <f t="shared" si="1"/>
        <v>-7.6087479903932083E-3</v>
      </c>
      <c r="I11" s="27">
        <f t="shared" si="0"/>
        <v>1.7295179638958349E-2</v>
      </c>
      <c r="J11" s="27">
        <f t="shared" si="0"/>
        <v>8.6878817658467278E-3</v>
      </c>
      <c r="K11" s="27">
        <f t="shared" si="0"/>
        <v>2.6579638718313703E-2</v>
      </c>
      <c r="L11" s="27">
        <f t="shared" si="0"/>
        <v>-1.2419451609511963E-2</v>
      </c>
      <c r="M11" s="27">
        <f t="shared" si="0"/>
        <v>7.9672308562644782E-4</v>
      </c>
      <c r="P11" s="3" t="s">
        <v>43</v>
      </c>
      <c r="Q11" s="43">
        <f>AVERAGE(H5:H508)</f>
        <v>1.1700521729939358E-3</v>
      </c>
      <c r="R11" s="43">
        <f t="shared" ref="R11:V11" si="2">AVERAGE(I5:I508)</f>
        <v>1.8370890925255557E-3</v>
      </c>
      <c r="S11" s="43">
        <f t="shared" si="2"/>
        <v>1.1926372016643507E-3</v>
      </c>
      <c r="T11" s="43">
        <f t="shared" si="2"/>
        <v>2.0938108737720207E-3</v>
      </c>
      <c r="U11" s="43">
        <f t="shared" si="2"/>
        <v>2.4677371837812678E-4</v>
      </c>
      <c r="V11" s="43">
        <f t="shared" si="2"/>
        <v>-6.6415329690504093E-4</v>
      </c>
    </row>
    <row r="12" spans="1:22" x14ac:dyDescent="0.3">
      <c r="A12" s="1">
        <v>42411</v>
      </c>
      <c r="B12">
        <v>87.826744000000005</v>
      </c>
      <c r="C12">
        <v>503.82000699999998</v>
      </c>
      <c r="D12">
        <v>45.699233999999997</v>
      </c>
      <c r="E12">
        <v>86.349997999999999</v>
      </c>
      <c r="F12">
        <v>70.672493000000003</v>
      </c>
      <c r="G12">
        <v>116.069</v>
      </c>
      <c r="H12" s="26">
        <f t="shared" si="1"/>
        <v>-6.064900495600295E-3</v>
      </c>
      <c r="I12" s="27">
        <f t="shared" si="0"/>
        <v>2.6834549435935134E-2</v>
      </c>
      <c r="J12" s="27">
        <f t="shared" si="0"/>
        <v>-4.025077877510556E-4</v>
      </c>
      <c r="K12" s="27">
        <f t="shared" si="0"/>
        <v>-2.4028605257190687E-2</v>
      </c>
      <c r="L12" s="27">
        <f t="shared" si="0"/>
        <v>-2.129861156762422E-2</v>
      </c>
      <c r="M12" s="27">
        <f t="shared" si="0"/>
        <v>4.7498232554125646E-3</v>
      </c>
      <c r="P12" s="4" t="s">
        <v>22</v>
      </c>
      <c r="Q12" s="44">
        <f>_xlfn.STDEV.S(H5:H508)</f>
        <v>1.2026577701098709E-2</v>
      </c>
      <c r="R12" s="44">
        <f t="shared" ref="R12:V12" si="3">_xlfn.STDEV.S(I5:I508)</f>
        <v>1.4452102582185104E-2</v>
      </c>
      <c r="S12" s="44">
        <f t="shared" si="3"/>
        <v>1.1388645169906651E-2</v>
      </c>
      <c r="T12" s="44">
        <f t="shared" si="3"/>
        <v>2.2656347014768295E-2</v>
      </c>
      <c r="U12" s="44">
        <f t="shared" si="3"/>
        <v>7.7956466966697694E-3</v>
      </c>
      <c r="V12" s="44">
        <f t="shared" si="3"/>
        <v>1.0187598951151032E-2</v>
      </c>
    </row>
    <row r="13" spans="1:22" x14ac:dyDescent="0.3">
      <c r="A13" s="1">
        <v>42412</v>
      </c>
      <c r="B13">
        <v>88.098572000000004</v>
      </c>
      <c r="C13">
        <v>507.07998700000002</v>
      </c>
      <c r="D13">
        <v>46.444186999999999</v>
      </c>
      <c r="E13">
        <v>87.400002000000001</v>
      </c>
      <c r="F13">
        <v>71.636619999999994</v>
      </c>
      <c r="G13">
        <v>113.663</v>
      </c>
      <c r="H13" s="26">
        <f t="shared" si="1"/>
        <v>3.0902683309578373E-3</v>
      </c>
      <c r="I13" s="27">
        <f t="shared" si="0"/>
        <v>6.449681116167707E-3</v>
      </c>
      <c r="J13" s="27">
        <f t="shared" si="0"/>
        <v>1.616977583925451E-2</v>
      </c>
      <c r="K13" s="27">
        <f t="shared" si="0"/>
        <v>1.2086524113649256E-2</v>
      </c>
      <c r="L13" s="27">
        <f t="shared" si="0"/>
        <v>1.3549965014856672E-2</v>
      </c>
      <c r="M13" s="27">
        <f t="shared" si="0"/>
        <v>-2.094691182217719E-2</v>
      </c>
      <c r="P13" s="4" t="s">
        <v>23</v>
      </c>
      <c r="Q13" s="45">
        <f t="shared" ref="Q13:V13" si="4">_xlfn.T.INV(97.5%,503)</f>
        <v>1.9646914053628484</v>
      </c>
      <c r="R13" s="45">
        <f t="shared" si="4"/>
        <v>1.9646914053628484</v>
      </c>
      <c r="S13" s="45">
        <f t="shared" si="4"/>
        <v>1.9646914053628484</v>
      </c>
      <c r="T13" s="45">
        <f t="shared" si="4"/>
        <v>1.9646914053628484</v>
      </c>
      <c r="U13" s="48">
        <f t="shared" si="4"/>
        <v>1.9646914053628484</v>
      </c>
      <c r="V13" s="45">
        <f t="shared" si="4"/>
        <v>1.9646914053628484</v>
      </c>
    </row>
    <row r="14" spans="1:22" x14ac:dyDescent="0.3">
      <c r="A14" s="1">
        <v>42416</v>
      </c>
      <c r="B14">
        <v>90.582465999999997</v>
      </c>
      <c r="C14">
        <v>521.09997599999997</v>
      </c>
      <c r="D14">
        <v>47.324162000000001</v>
      </c>
      <c r="E14">
        <v>89.050003000000004</v>
      </c>
      <c r="F14">
        <v>72.061171999999999</v>
      </c>
      <c r="G14">
        <v>111.376</v>
      </c>
      <c r="H14" s="26">
        <f t="shared" si="1"/>
        <v>2.7804338353174262E-2</v>
      </c>
      <c r="I14" s="27">
        <f t="shared" si="0"/>
        <v>2.7273159425203392E-2</v>
      </c>
      <c r="J14" s="27">
        <f t="shared" si="0"/>
        <v>1.8769677484794516E-2</v>
      </c>
      <c r="K14" s="27">
        <f t="shared" si="0"/>
        <v>1.8702737879824179E-2</v>
      </c>
      <c r="L14" s="27">
        <f t="shared" si="0"/>
        <v>5.9089736786356447E-3</v>
      </c>
      <c r="M14" s="27">
        <f t="shared" si="0"/>
        <v>-2.0326065604277663E-2</v>
      </c>
      <c r="P14" s="4" t="s">
        <v>24</v>
      </c>
      <c r="Q14" s="45">
        <f t="shared" ref="Q14:V14" si="5">CORREL(H5:H507,H6:H508)</f>
        <v>9.5158827695227655E-2</v>
      </c>
      <c r="R14" s="45">
        <f t="shared" si="5"/>
        <v>9.4789032345076268E-2</v>
      </c>
      <c r="S14" s="45">
        <f t="shared" si="5"/>
        <v>-7.396506615882871E-2</v>
      </c>
      <c r="T14" s="45">
        <f t="shared" si="5"/>
        <v>4.0704583222307445E-4</v>
      </c>
      <c r="U14" s="48">
        <f t="shared" si="5"/>
        <v>-4.5859672375008147E-2</v>
      </c>
      <c r="V14" s="45">
        <f t="shared" si="5"/>
        <v>-2.5596871793760721E-2</v>
      </c>
    </row>
    <row r="15" spans="1:22" x14ac:dyDescent="0.3">
      <c r="A15" s="1">
        <v>42417</v>
      </c>
      <c r="B15">
        <v>91.969711000000004</v>
      </c>
      <c r="C15">
        <v>534.09997599999997</v>
      </c>
      <c r="D15">
        <v>48.556125999999999</v>
      </c>
      <c r="E15">
        <v>94.760002</v>
      </c>
      <c r="F15">
        <v>72.928000999999995</v>
      </c>
      <c r="G15">
        <v>107.285</v>
      </c>
      <c r="H15" s="26">
        <f t="shared" si="1"/>
        <v>1.5198632270281126E-2</v>
      </c>
      <c r="I15" s="27">
        <f t="shared" si="0"/>
        <v>2.4641126551569567E-2</v>
      </c>
      <c r="J15" s="27">
        <f t="shared" si="0"/>
        <v>2.5699376378345323E-2</v>
      </c>
      <c r="K15" s="27">
        <f t="shared" si="0"/>
        <v>6.2149356971927375E-2</v>
      </c>
      <c r="L15" s="27">
        <f t="shared" si="0"/>
        <v>1.1957297363484267E-2</v>
      </c>
      <c r="M15" s="27">
        <f t="shared" si="0"/>
        <v>-3.7423019529266299E-2</v>
      </c>
      <c r="P15" s="4" t="s">
        <v>25</v>
      </c>
      <c r="Q15" s="44">
        <f t="shared" ref="Q15:V15" si="6">0+Q12*_xlfn.NORM.S.INV(1%)</f>
        <v>-2.7978003466937962E-2</v>
      </c>
      <c r="R15" s="44">
        <f t="shared" si="6"/>
        <v>-3.3620618117486463E-2</v>
      </c>
      <c r="S15" s="44">
        <f t="shared" si="6"/>
        <v>-2.6493950479217827E-2</v>
      </c>
      <c r="T15" s="44">
        <f t="shared" si="6"/>
        <v>-5.2706544711337767E-2</v>
      </c>
      <c r="U15" s="47">
        <f t="shared" si="6"/>
        <v>-1.8135386119571221E-2</v>
      </c>
      <c r="V15" s="44">
        <f t="shared" si="6"/>
        <v>-2.3699899161590904E-2</v>
      </c>
    </row>
    <row r="16" spans="1:22" x14ac:dyDescent="0.3">
      <c r="A16" s="1">
        <v>42418</v>
      </c>
      <c r="B16">
        <v>90.226287999999997</v>
      </c>
      <c r="C16">
        <v>525</v>
      </c>
      <c r="D16">
        <v>48.343074999999999</v>
      </c>
      <c r="E16">
        <v>90.489998</v>
      </c>
      <c r="F16">
        <v>72.512282999999996</v>
      </c>
      <c r="G16">
        <v>109.925</v>
      </c>
      <c r="H16" s="26">
        <f t="shared" si="1"/>
        <v>-1.9138468731134759E-2</v>
      </c>
      <c r="I16" s="27">
        <f t="shared" si="0"/>
        <v>-1.7184779818694446E-2</v>
      </c>
      <c r="J16" s="27">
        <f t="shared" si="0"/>
        <v>-4.3973808063303647E-3</v>
      </c>
      <c r="K16" s="27">
        <f t="shared" si="0"/>
        <v>-4.6108075135384466E-2</v>
      </c>
      <c r="L16" s="27">
        <f t="shared" si="0"/>
        <v>-5.7166985752081312E-3</v>
      </c>
      <c r="M16" s="27">
        <f t="shared" si="0"/>
        <v>2.4309470169829404E-2</v>
      </c>
      <c r="P16" s="4" t="s">
        <v>26</v>
      </c>
      <c r="Q16" s="44">
        <f t="shared" ref="Q16:V16" si="7">Q15*SQRT(10)</f>
        <v>-8.847421533961139E-2</v>
      </c>
      <c r="R16" s="44">
        <f t="shared" si="7"/>
        <v>-0.10631772959397973</v>
      </c>
      <c r="S16" s="44">
        <f t="shared" si="7"/>
        <v>-8.3781227730037863E-2</v>
      </c>
      <c r="T16" s="44">
        <f t="shared" si="7"/>
        <v>-0.16667272888532927</v>
      </c>
      <c r="U16" s="47">
        <f t="shared" si="7"/>
        <v>-5.7349126384447786E-2</v>
      </c>
      <c r="V16" s="44">
        <f t="shared" si="7"/>
        <v>-7.494566166694222E-2</v>
      </c>
    </row>
    <row r="17" spans="1:22" x14ac:dyDescent="0.3">
      <c r="A17" s="1">
        <v>42419</v>
      </c>
      <c r="B17">
        <v>90.020072999999996</v>
      </c>
      <c r="C17">
        <v>534.90002400000003</v>
      </c>
      <c r="D17">
        <v>48.000340000000001</v>
      </c>
      <c r="E17">
        <v>89.230002999999996</v>
      </c>
      <c r="F17">
        <v>72.344238000000004</v>
      </c>
      <c r="G17">
        <v>110.98</v>
      </c>
      <c r="H17" s="26">
        <f t="shared" si="1"/>
        <v>-2.2881470541520105E-3</v>
      </c>
      <c r="I17" s="27">
        <f t="shared" si="0"/>
        <v>1.8681595813779352E-2</v>
      </c>
      <c r="J17" s="27">
        <f t="shared" si="0"/>
        <v>-7.1148909516451017E-3</v>
      </c>
      <c r="K17" s="27">
        <f t="shared" si="0"/>
        <v>-1.4021985728112963E-2</v>
      </c>
      <c r="L17" s="27">
        <f t="shared" si="0"/>
        <v>-2.3201589300090144E-3</v>
      </c>
      <c r="M17" s="27">
        <f t="shared" si="0"/>
        <v>9.5516898308813936E-3</v>
      </c>
      <c r="P17" s="4" t="s">
        <v>41</v>
      </c>
      <c r="Q17" s="44">
        <f t="shared" ref="Q17:V17" si="8">-1*Q12/SQRT(2*PI())*EXP(-1*(NORMSINV(1%))^2/2)/1%</f>
        <v>-3.2053405911062073E-2</v>
      </c>
      <c r="R17" s="44">
        <f t="shared" si="8"/>
        <v>-3.8517949315936106E-2</v>
      </c>
      <c r="S17" s="44">
        <f t="shared" si="8"/>
        <v>-3.0353179057307809E-2</v>
      </c>
      <c r="T17" s="44">
        <f t="shared" si="8"/>
        <v>-6.0384018244849763E-2</v>
      </c>
      <c r="U17" s="47">
        <f t="shared" si="8"/>
        <v>-2.0777068432756091E-2</v>
      </c>
      <c r="V17" s="44">
        <f t="shared" si="8"/>
        <v>-2.7152133595787772E-2</v>
      </c>
    </row>
    <row r="18" spans="1:22" x14ac:dyDescent="0.3">
      <c r="A18" s="1">
        <v>42422</v>
      </c>
      <c r="B18">
        <v>90.807411000000002</v>
      </c>
      <c r="C18">
        <v>559.5</v>
      </c>
      <c r="D18">
        <v>48.769173000000002</v>
      </c>
      <c r="E18">
        <v>91.93</v>
      </c>
      <c r="F18">
        <v>72.644965999999997</v>
      </c>
      <c r="G18">
        <v>106.107</v>
      </c>
      <c r="H18" s="26">
        <f t="shared" si="1"/>
        <v>8.7082224239720951E-3</v>
      </c>
      <c r="I18" s="27">
        <f t="shared" si="0"/>
        <v>4.4963669346576841E-2</v>
      </c>
      <c r="J18" s="27">
        <f t="shared" si="0"/>
        <v>1.589031821626324E-2</v>
      </c>
      <c r="K18" s="27">
        <f t="shared" si="0"/>
        <v>2.981007834262437E-2</v>
      </c>
      <c r="L18" s="27">
        <f t="shared" si="0"/>
        <v>4.1482872235234156E-3</v>
      </c>
      <c r="M18" s="27">
        <f t="shared" si="0"/>
        <v>-4.49019859592888E-2</v>
      </c>
      <c r="P18" s="4" t="s">
        <v>42</v>
      </c>
      <c r="Q18" s="44">
        <f>Q17*SQRT(10)</f>
        <v>-0.10136176944486068</v>
      </c>
      <c r="R18" s="44">
        <f t="shared" ref="R18:V18" si="9">R17*SQRT(10)</f>
        <v>-0.12180445063728267</v>
      </c>
      <c r="S18" s="44">
        <f t="shared" si="9"/>
        <v>-9.5985180048015192E-2</v>
      </c>
      <c r="T18" s="44">
        <f t="shared" si="9"/>
        <v>-0.19095103192688825</v>
      </c>
      <c r="U18" s="47">
        <f t="shared" si="9"/>
        <v>-6.5702859348694229E-2</v>
      </c>
      <c r="V18" s="44">
        <f t="shared" si="9"/>
        <v>-8.5862585495867005E-2</v>
      </c>
    </row>
    <row r="19" spans="1:22" x14ac:dyDescent="0.3">
      <c r="A19" s="1">
        <v>42423</v>
      </c>
      <c r="B19">
        <v>88.754677000000001</v>
      </c>
      <c r="C19">
        <v>552.94000200000005</v>
      </c>
      <c r="D19">
        <v>47.407524000000002</v>
      </c>
      <c r="E19">
        <v>89.120002999999997</v>
      </c>
      <c r="F19">
        <v>72.361915999999994</v>
      </c>
      <c r="G19">
        <v>106.944</v>
      </c>
      <c r="H19" s="26">
        <f t="shared" si="1"/>
        <v>-2.2864775660781791E-2</v>
      </c>
      <c r="I19" s="27">
        <f t="shared" si="0"/>
        <v>-1.179402759490957E-2</v>
      </c>
      <c r="J19" s="27">
        <f t="shared" si="0"/>
        <v>-2.8317462151091363E-2</v>
      </c>
      <c r="K19" s="27">
        <f t="shared" si="0"/>
        <v>-3.1043608034212553E-2</v>
      </c>
      <c r="L19" s="27">
        <f t="shared" si="0"/>
        <v>-3.9039575996715355E-3</v>
      </c>
      <c r="M19" s="27">
        <f t="shared" si="0"/>
        <v>7.8573140344621924E-3</v>
      </c>
      <c r="P19" s="4" t="s">
        <v>27</v>
      </c>
      <c r="Q19" s="44">
        <f t="shared" ref="Q19:V19" si="10">MIN(H5:H508)</f>
        <v>-6.4621475196972311E-2</v>
      </c>
      <c r="R19" s="44">
        <f t="shared" si="10"/>
        <v>-6.5760076467363163E-2</v>
      </c>
      <c r="S19" s="44">
        <f t="shared" si="10"/>
        <v>-7.4411442397984112E-2</v>
      </c>
      <c r="T19" s="44">
        <f t="shared" si="10"/>
        <v>-0.14071374224188538</v>
      </c>
      <c r="U19" s="47">
        <f t="shared" si="10"/>
        <v>-3.7148412541931894E-2</v>
      </c>
      <c r="V19" s="44">
        <f t="shared" si="10"/>
        <v>-6.3098846615212395E-2</v>
      </c>
    </row>
    <row r="20" spans="1:22" x14ac:dyDescent="0.3">
      <c r="A20" s="1">
        <v>42424</v>
      </c>
      <c r="B20">
        <v>90.076308999999995</v>
      </c>
      <c r="C20">
        <v>554.03997800000002</v>
      </c>
      <c r="D20">
        <v>47.574257000000003</v>
      </c>
      <c r="E20">
        <v>91.610000999999997</v>
      </c>
      <c r="F20">
        <v>72.140793000000002</v>
      </c>
      <c r="G20">
        <v>105.56</v>
      </c>
      <c r="H20" s="26">
        <f t="shared" si="1"/>
        <v>1.4781063304177057E-2</v>
      </c>
      <c r="I20" s="27">
        <f t="shared" si="0"/>
        <v>1.9873464415024007E-3</v>
      </c>
      <c r="J20" s="27">
        <f t="shared" si="0"/>
        <v>3.5108453328123639E-3</v>
      </c>
      <c r="K20" s="27">
        <f t="shared" si="0"/>
        <v>2.755663710150531E-2</v>
      </c>
      <c r="L20" s="27">
        <f t="shared" si="0"/>
        <v>-3.0604709645320289E-3</v>
      </c>
      <c r="M20" s="27">
        <f t="shared" si="0"/>
        <v>-1.3025821337805188E-2</v>
      </c>
      <c r="P20" s="4" t="s">
        <v>28</v>
      </c>
      <c r="Q20" s="44">
        <f t="shared" ref="Q20:V20" si="11">MAX(H5:H508)</f>
        <v>6.2940030549145029E-2</v>
      </c>
      <c r="R20" s="44">
        <f t="shared" si="11"/>
        <v>0.12413059165472826</v>
      </c>
      <c r="S20" s="44">
        <f t="shared" si="11"/>
        <v>6.2147098317109045E-2</v>
      </c>
      <c r="T20" s="44">
        <f t="shared" si="11"/>
        <v>0.1741890233421271</v>
      </c>
      <c r="U20" s="47">
        <f t="shared" si="11"/>
        <v>3.6432499573806655E-2</v>
      </c>
      <c r="V20" s="44">
        <f t="shared" si="11"/>
        <v>4.0064971760037371E-2</v>
      </c>
    </row>
    <row r="21" spans="1:22" x14ac:dyDescent="0.3">
      <c r="A21" s="1">
        <v>42425</v>
      </c>
      <c r="B21">
        <v>90.694946000000002</v>
      </c>
      <c r="C21">
        <v>555.15002400000003</v>
      </c>
      <c r="D21">
        <v>48.259720000000002</v>
      </c>
      <c r="E21">
        <v>94.529999000000004</v>
      </c>
      <c r="F21">
        <v>72.830710999999994</v>
      </c>
      <c r="G21">
        <v>105.127</v>
      </c>
      <c r="H21" s="26">
        <f t="shared" si="1"/>
        <v>6.844444544853911E-3</v>
      </c>
      <c r="I21" s="27">
        <f t="shared" si="1"/>
        <v>2.0015441332600996E-3</v>
      </c>
      <c r="J21" s="27">
        <f t="shared" si="1"/>
        <v>1.4305462659591844E-2</v>
      </c>
      <c r="K21" s="27">
        <f t="shared" si="1"/>
        <v>3.1376786915684497E-2</v>
      </c>
      <c r="L21" s="27">
        <f t="shared" si="1"/>
        <v>9.5180527131649151E-3</v>
      </c>
      <c r="M21" s="27">
        <f t="shared" ref="M21:M84" si="12">LN(G21/G20)</f>
        <v>-4.1103685527102687E-3</v>
      </c>
      <c r="P21" s="4" t="s">
        <v>29</v>
      </c>
      <c r="Q21" s="45">
        <f t="shared" ref="Q21:V21" si="13">_xlfn.PERCENTILE.EXC(H5:H508,5%)</f>
        <v>-1.9323595689601285E-2</v>
      </c>
      <c r="R21" s="45">
        <f t="shared" si="13"/>
        <v>-1.8086880529586132E-2</v>
      </c>
      <c r="S21" s="45">
        <f t="shared" si="13"/>
        <v>-1.5937101959378863E-2</v>
      </c>
      <c r="T21" s="45">
        <f t="shared" si="13"/>
        <v>-2.9826240442356405E-2</v>
      </c>
      <c r="U21" s="48">
        <f t="shared" si="13"/>
        <v>-1.244245994078688E-2</v>
      </c>
      <c r="V21" s="45">
        <f t="shared" si="13"/>
        <v>-1.5718147090142232E-2</v>
      </c>
    </row>
    <row r="22" spans="1:22" x14ac:dyDescent="0.3">
      <c r="A22" s="1">
        <v>42426</v>
      </c>
      <c r="B22">
        <v>90.835548000000003</v>
      </c>
      <c r="C22">
        <v>555.22997999999995</v>
      </c>
      <c r="D22">
        <v>47.518673</v>
      </c>
      <c r="E22">
        <v>94.790001000000004</v>
      </c>
      <c r="F22">
        <v>71.733909999999995</v>
      </c>
      <c r="G22">
        <v>105.773</v>
      </c>
      <c r="H22" s="26">
        <f t="shared" si="1"/>
        <v>1.5490733817542933E-3</v>
      </c>
      <c r="I22" s="27">
        <f t="shared" si="1"/>
        <v>1.4401556196990312E-4</v>
      </c>
      <c r="J22" s="27">
        <f t="shared" si="1"/>
        <v>-1.5474508693411999E-2</v>
      </c>
      <c r="K22" s="27">
        <f t="shared" si="1"/>
        <v>2.7466951559457311E-3</v>
      </c>
      <c r="L22" s="27">
        <f t="shared" si="1"/>
        <v>-1.5174142022031713E-2</v>
      </c>
      <c r="M22" s="27">
        <f t="shared" si="12"/>
        <v>6.126145285397953E-3</v>
      </c>
      <c r="P22" s="4" t="s">
        <v>30</v>
      </c>
      <c r="Q22" s="45">
        <f t="shared" ref="Q22:V22" si="14">_xlfn.PERCENTILE.EXC(H5:H508,95%)</f>
        <v>1.8375113310136425E-2</v>
      </c>
      <c r="R22" s="45">
        <f t="shared" si="14"/>
        <v>2.2245165854731005E-2</v>
      </c>
      <c r="S22" s="45">
        <f t="shared" si="14"/>
        <v>1.878915893002962E-2</v>
      </c>
      <c r="T22" s="45">
        <f t="shared" si="14"/>
        <v>3.3560113615168488E-2</v>
      </c>
      <c r="U22" s="48">
        <f t="shared" si="14"/>
        <v>1.1470343094380877E-2</v>
      </c>
      <c r="V22" s="45">
        <f t="shared" si="14"/>
        <v>1.5809686678565048E-2</v>
      </c>
    </row>
    <row r="23" spans="1:22" x14ac:dyDescent="0.3">
      <c r="A23" s="1">
        <v>42429</v>
      </c>
      <c r="B23">
        <v>90.629340999999997</v>
      </c>
      <c r="C23">
        <v>552.52002000000005</v>
      </c>
      <c r="D23">
        <v>47.129641999999997</v>
      </c>
      <c r="E23">
        <v>93.410004000000001</v>
      </c>
      <c r="F23">
        <v>71.017464000000004</v>
      </c>
      <c r="G23">
        <v>104.72499999999999</v>
      </c>
      <c r="H23" s="26">
        <f t="shared" si="1"/>
        <v>-2.272694072045031E-3</v>
      </c>
      <c r="I23" s="27">
        <f t="shared" si="1"/>
        <v>-4.8927382642595645E-3</v>
      </c>
      <c r="J23" s="27">
        <f t="shared" si="1"/>
        <v>-8.2206046845456557E-3</v>
      </c>
      <c r="K23" s="27">
        <f t="shared" si="1"/>
        <v>-1.4665480307862133E-2</v>
      </c>
      <c r="L23" s="27">
        <f t="shared" si="1"/>
        <v>-1.0037759994473655E-2</v>
      </c>
      <c r="M23" s="27">
        <f t="shared" si="12"/>
        <v>-9.9574215347126138E-3</v>
      </c>
      <c r="P23" s="4" t="s">
        <v>31</v>
      </c>
      <c r="Q23" s="45">
        <f t="shared" ref="Q23:V23" si="15">SKEW(H5:H508)</f>
        <v>0.13945850195936429</v>
      </c>
      <c r="R23" s="45">
        <f t="shared" si="15"/>
        <v>1.2835156317166339</v>
      </c>
      <c r="S23" s="45">
        <f t="shared" si="15"/>
        <v>-0.26083877029208463</v>
      </c>
      <c r="T23" s="45">
        <f t="shared" si="15"/>
        <v>0.26977560092336833</v>
      </c>
      <c r="U23" s="48">
        <f t="shared" si="15"/>
        <v>-0.26355186578605377</v>
      </c>
      <c r="V23" s="45">
        <f t="shared" si="15"/>
        <v>-0.44971505244598581</v>
      </c>
    </row>
    <row r="24" spans="1:22" ht="15" thickBot="1" x14ac:dyDescent="0.35">
      <c r="A24" s="1">
        <v>42430</v>
      </c>
      <c r="B24">
        <v>94.228645</v>
      </c>
      <c r="C24">
        <v>579.03997800000002</v>
      </c>
      <c r="D24">
        <v>48.704338</v>
      </c>
      <c r="E24">
        <v>98.300003000000004</v>
      </c>
      <c r="F24">
        <v>71.848906999999997</v>
      </c>
      <c r="G24">
        <v>102.38800000000001</v>
      </c>
      <c r="H24" s="26">
        <f t="shared" si="1"/>
        <v>3.8946209688761203E-2</v>
      </c>
      <c r="I24" s="27">
        <f t="shared" si="1"/>
        <v>4.6881853791967368E-2</v>
      </c>
      <c r="J24" s="27">
        <f t="shared" si="1"/>
        <v>3.2865957201118103E-2</v>
      </c>
      <c r="K24" s="27">
        <f t="shared" si="1"/>
        <v>5.1025608965216254E-2</v>
      </c>
      <c r="L24" s="27">
        <f t="shared" si="1"/>
        <v>1.1639581535397884E-2</v>
      </c>
      <c r="M24" s="27">
        <f t="shared" si="12"/>
        <v>-2.2568348594682642E-2</v>
      </c>
      <c r="P24" s="5" t="s">
        <v>32</v>
      </c>
      <c r="Q24" s="46">
        <f t="shared" ref="Q24:V24" si="16">KURT(H5:H508)</f>
        <v>4.6141790416922488</v>
      </c>
      <c r="R24" s="46">
        <f t="shared" si="16"/>
        <v>13.831361996045764</v>
      </c>
      <c r="S24" s="46">
        <f t="shared" si="16"/>
        <v>6.5399309572912303</v>
      </c>
      <c r="T24" s="46">
        <f t="shared" si="16"/>
        <v>14.199036518359652</v>
      </c>
      <c r="U24" s="49">
        <f t="shared" si="16"/>
        <v>4.0642078613018953</v>
      </c>
      <c r="V24" s="46">
        <f t="shared" si="16"/>
        <v>3.8806819895971536</v>
      </c>
    </row>
    <row r="25" spans="1:22" ht="15" thickBot="1" x14ac:dyDescent="0.35">
      <c r="A25" s="1">
        <v>42431</v>
      </c>
      <c r="B25">
        <v>94.434853000000004</v>
      </c>
      <c r="C25">
        <v>580.21002199999998</v>
      </c>
      <c r="D25">
        <v>49.047066000000001</v>
      </c>
      <c r="E25">
        <v>97.610000999999997</v>
      </c>
      <c r="F25">
        <v>73.016448999999994</v>
      </c>
      <c r="G25">
        <v>103.333</v>
      </c>
      <c r="H25" s="26">
        <f t="shared" si="1"/>
        <v>2.18598811429326E-3</v>
      </c>
      <c r="I25" s="27">
        <f t="shared" si="1"/>
        <v>2.0186230706262633E-3</v>
      </c>
      <c r="J25" s="27">
        <f t="shared" si="1"/>
        <v>7.0122656116572511E-3</v>
      </c>
      <c r="K25" s="27">
        <f t="shared" si="1"/>
        <v>-7.0441002402147511E-3</v>
      </c>
      <c r="L25" s="27">
        <f t="shared" si="1"/>
        <v>1.6119344371212416E-2</v>
      </c>
      <c r="M25" s="27">
        <f t="shared" si="12"/>
        <v>9.1872647610118027E-3</v>
      </c>
      <c r="P25" s="6"/>
      <c r="Q25" s="7"/>
      <c r="R25" s="7"/>
      <c r="S25" s="7"/>
      <c r="T25" s="7"/>
      <c r="U25" s="7"/>
      <c r="V25" s="8"/>
    </row>
    <row r="26" spans="1:22" ht="15" thickBot="1" x14ac:dyDescent="0.35">
      <c r="A26" s="1">
        <v>42432</v>
      </c>
      <c r="B26">
        <v>95.137848000000005</v>
      </c>
      <c r="C26">
        <v>577.48999000000003</v>
      </c>
      <c r="D26">
        <v>48.491283000000003</v>
      </c>
      <c r="E26">
        <v>97.93</v>
      </c>
      <c r="F26">
        <v>73.272964000000002</v>
      </c>
      <c r="G26">
        <v>103.45399999999999</v>
      </c>
      <c r="H26" s="26">
        <f t="shared" si="1"/>
        <v>7.4166609300914893E-3</v>
      </c>
      <c r="I26" s="27">
        <f t="shared" si="1"/>
        <v>-4.6990359797454383E-3</v>
      </c>
      <c r="J26" s="27">
        <f t="shared" si="1"/>
        <v>-1.1396317877581009E-2</v>
      </c>
      <c r="K26" s="27">
        <f t="shared" si="1"/>
        <v>3.2729803009775632E-3</v>
      </c>
      <c r="L26" s="27">
        <f t="shared" si="1"/>
        <v>3.5069559394690069E-3</v>
      </c>
      <c r="M26" s="27">
        <f t="shared" si="12"/>
        <v>1.1702864668458961E-3</v>
      </c>
      <c r="P26" s="9" t="s">
        <v>33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38</v>
      </c>
      <c r="V26" s="20" t="s">
        <v>39</v>
      </c>
    </row>
    <row r="27" spans="1:22" x14ac:dyDescent="0.3">
      <c r="A27" s="1">
        <v>42433</v>
      </c>
      <c r="B27">
        <v>96.553184999999999</v>
      </c>
      <c r="C27">
        <v>575.14001499999995</v>
      </c>
      <c r="D27">
        <v>48.194870000000002</v>
      </c>
      <c r="E27">
        <v>101.58000199999999</v>
      </c>
      <c r="F27">
        <v>73.847892999999999</v>
      </c>
      <c r="G27">
        <v>102.331</v>
      </c>
      <c r="H27" s="26">
        <f t="shared" si="1"/>
        <v>1.476712496906297E-2</v>
      </c>
      <c r="I27" s="27">
        <f t="shared" si="1"/>
        <v>-4.0775934095866849E-3</v>
      </c>
      <c r="J27" s="27">
        <f t="shared" si="1"/>
        <v>-6.1314659739033677E-3</v>
      </c>
      <c r="K27" s="27">
        <f t="shared" si="1"/>
        <v>3.6593747329310727E-2</v>
      </c>
      <c r="L27" s="27">
        <f t="shared" si="1"/>
        <v>7.8157772924207572E-3</v>
      </c>
      <c r="M27" s="27">
        <f t="shared" si="12"/>
        <v>-1.0914412110071294E-2</v>
      </c>
      <c r="P27" s="11" t="s">
        <v>34</v>
      </c>
      <c r="Q27" s="59" t="e" cm="1">
        <f t="array" aca="1" ref="Q27" ca="1">MMULT('Stock (domestic)'!Y45ТРАНСП(H5:M508),H5:M508)/(COUNT(A5:A508)-1)</f>
        <v>#NAME?</v>
      </c>
      <c r="R27" s="61"/>
      <c r="S27" s="61"/>
      <c r="T27" s="61"/>
      <c r="U27" s="61"/>
      <c r="V27" s="62"/>
    </row>
    <row r="28" spans="1:22" x14ac:dyDescent="0.3">
      <c r="A28" s="1">
        <v>42436</v>
      </c>
      <c r="B28">
        <v>95.484656999999999</v>
      </c>
      <c r="C28">
        <v>562.79998799999998</v>
      </c>
      <c r="D28">
        <v>47.268580999999998</v>
      </c>
      <c r="E28">
        <v>95.489998</v>
      </c>
      <c r="F28">
        <v>73.502930000000006</v>
      </c>
      <c r="G28">
        <v>101.995</v>
      </c>
      <c r="H28" s="26">
        <f t="shared" si="1"/>
        <v>-1.1128421525830483E-2</v>
      </c>
      <c r="I28" s="27">
        <f t="shared" si="1"/>
        <v>-2.1689211584532506E-2</v>
      </c>
      <c r="J28" s="27">
        <f t="shared" si="1"/>
        <v>-1.940675854204265E-2</v>
      </c>
      <c r="K28" s="27">
        <f t="shared" si="1"/>
        <v>-6.1825176044504368E-2</v>
      </c>
      <c r="L28" s="27">
        <f t="shared" si="1"/>
        <v>-4.6822083948670941E-3</v>
      </c>
      <c r="M28" s="27">
        <f t="shared" si="12"/>
        <v>-3.2888648812745063E-3</v>
      </c>
      <c r="P28" s="12" t="s">
        <v>35</v>
      </c>
      <c r="Q28" s="60"/>
      <c r="R28" s="61"/>
      <c r="S28" s="61"/>
      <c r="T28" s="61"/>
      <c r="U28" s="61"/>
      <c r="V28" s="62"/>
    </row>
    <row r="29" spans="1:22" x14ac:dyDescent="0.3">
      <c r="A29" s="1">
        <v>42437</v>
      </c>
      <c r="B29">
        <v>94.697304000000003</v>
      </c>
      <c r="C29">
        <v>560.26000999999997</v>
      </c>
      <c r="D29">
        <v>47.842880000000001</v>
      </c>
      <c r="E29">
        <v>96.230002999999996</v>
      </c>
      <c r="F29">
        <v>73.467567000000003</v>
      </c>
      <c r="G29">
        <v>103.75700000000001</v>
      </c>
      <c r="H29" s="26">
        <f t="shared" si="1"/>
        <v>-8.2800439558804537E-3</v>
      </c>
      <c r="I29" s="27">
        <f t="shared" si="1"/>
        <v>-4.5233243731989739E-3</v>
      </c>
      <c r="J29" s="27">
        <f t="shared" si="1"/>
        <v>1.2076483184280604E-2</v>
      </c>
      <c r="K29" s="27">
        <f t="shared" si="1"/>
        <v>7.7196815261086722E-3</v>
      </c>
      <c r="L29" s="27">
        <f t="shared" si="1"/>
        <v>-4.8122584333978077E-4</v>
      </c>
      <c r="M29" s="27">
        <f t="shared" si="12"/>
        <v>1.7127834239408064E-2</v>
      </c>
      <c r="P29" s="12" t="s">
        <v>36</v>
      </c>
      <c r="Q29" s="60"/>
      <c r="R29" s="61"/>
      <c r="S29" s="61"/>
      <c r="T29" s="61"/>
      <c r="U29" s="61"/>
      <c r="V29" s="62"/>
    </row>
    <row r="30" spans="1:22" x14ac:dyDescent="0.3">
      <c r="A30" s="1">
        <v>42438</v>
      </c>
      <c r="B30">
        <v>94.781654000000003</v>
      </c>
      <c r="C30">
        <v>559.46997099999999</v>
      </c>
      <c r="D30">
        <v>48.945174999999999</v>
      </c>
      <c r="E30">
        <v>98</v>
      </c>
      <c r="F30">
        <v>73.379112000000006</v>
      </c>
      <c r="G30">
        <v>101.07</v>
      </c>
      <c r="H30" s="26">
        <f t="shared" si="1"/>
        <v>8.9033638840267811E-4</v>
      </c>
      <c r="I30" s="27">
        <f t="shared" si="1"/>
        <v>-1.4111243683820136E-3</v>
      </c>
      <c r="J30" s="27">
        <f t="shared" si="1"/>
        <v>2.2778485649539042E-2</v>
      </c>
      <c r="K30" s="27">
        <f t="shared" si="1"/>
        <v>1.8226288126953722E-2</v>
      </c>
      <c r="L30" s="27">
        <f t="shared" si="1"/>
        <v>-1.2047260625944768E-3</v>
      </c>
      <c r="M30" s="27">
        <f t="shared" si="12"/>
        <v>-2.623828062776476E-2</v>
      </c>
      <c r="P30" s="12" t="s">
        <v>37</v>
      </c>
      <c r="Q30" s="60"/>
      <c r="R30" s="61"/>
      <c r="S30" s="61"/>
      <c r="T30" s="61"/>
      <c r="U30" s="61"/>
      <c r="V30" s="62"/>
    </row>
    <row r="31" spans="1:22" x14ac:dyDescent="0.3">
      <c r="A31" s="1">
        <v>42439</v>
      </c>
      <c r="B31">
        <v>94.828529000000003</v>
      </c>
      <c r="C31">
        <v>558.92999299999997</v>
      </c>
      <c r="D31">
        <v>48.213405999999999</v>
      </c>
      <c r="E31">
        <v>97.360000999999997</v>
      </c>
      <c r="F31">
        <v>72.777634000000006</v>
      </c>
      <c r="G31">
        <v>102.14700000000001</v>
      </c>
      <c r="H31" s="26">
        <f t="shared" si="1"/>
        <v>4.9443548034490122E-4</v>
      </c>
      <c r="I31" s="27">
        <f t="shared" si="1"/>
        <v>-9.6562600024871471E-4</v>
      </c>
      <c r="J31" s="27">
        <f t="shared" si="1"/>
        <v>-1.5063678983937869E-2</v>
      </c>
      <c r="K31" s="27">
        <f t="shared" si="1"/>
        <v>-6.5520197201416729E-3</v>
      </c>
      <c r="L31" s="27">
        <f t="shared" si="1"/>
        <v>-8.2306347393270359E-3</v>
      </c>
      <c r="M31" s="27">
        <f t="shared" si="12"/>
        <v>1.0599606170170809E-2</v>
      </c>
      <c r="P31" s="12" t="s">
        <v>38</v>
      </c>
      <c r="Q31" s="60"/>
      <c r="R31" s="61"/>
      <c r="S31" s="61"/>
      <c r="T31" s="61"/>
      <c r="U31" s="61"/>
      <c r="V31" s="62"/>
    </row>
    <row r="32" spans="1:22" ht="15" thickBot="1" x14ac:dyDescent="0.35">
      <c r="A32" s="1">
        <v>42440</v>
      </c>
      <c r="B32">
        <v>95.850196999999994</v>
      </c>
      <c r="C32">
        <v>569.60998500000005</v>
      </c>
      <c r="D32">
        <v>49.158211000000001</v>
      </c>
      <c r="E32">
        <v>97.660004000000001</v>
      </c>
      <c r="F32">
        <v>72.308852999999999</v>
      </c>
      <c r="G32">
        <v>100.60899999999999</v>
      </c>
      <c r="H32" s="26">
        <f t="shared" si="1"/>
        <v>1.0716221977734631E-2</v>
      </c>
      <c r="I32" s="27">
        <f t="shared" si="1"/>
        <v>1.8927660613183465E-2</v>
      </c>
      <c r="J32" s="27">
        <f t="shared" si="1"/>
        <v>1.9406777495663809E-2</v>
      </c>
      <c r="K32" s="27">
        <f t="shared" si="1"/>
        <v>3.0766406415102363E-3</v>
      </c>
      <c r="L32" s="27">
        <f t="shared" si="1"/>
        <v>-6.46211292322371E-3</v>
      </c>
      <c r="M32" s="27">
        <f t="shared" si="12"/>
        <v>-1.517123537202247E-2</v>
      </c>
      <c r="P32" s="13" t="s">
        <v>39</v>
      </c>
      <c r="Q32" s="63"/>
      <c r="R32" s="64"/>
      <c r="S32" s="64"/>
      <c r="T32" s="64"/>
      <c r="U32" s="64"/>
      <c r="V32" s="65"/>
    </row>
    <row r="33" spans="1:22" x14ac:dyDescent="0.3">
      <c r="A33" s="1">
        <v>42443</v>
      </c>
      <c r="B33">
        <v>96.093909999999994</v>
      </c>
      <c r="C33">
        <v>573.36999500000002</v>
      </c>
      <c r="D33">
        <v>49.250838999999999</v>
      </c>
      <c r="E33">
        <v>98.129997000000003</v>
      </c>
      <c r="F33">
        <v>71.795829999999995</v>
      </c>
      <c r="G33">
        <v>100.068</v>
      </c>
      <c r="H33" s="26">
        <f t="shared" si="1"/>
        <v>2.5394176958831913E-3</v>
      </c>
      <c r="I33" s="27">
        <f t="shared" si="1"/>
        <v>6.5793340728256605E-3</v>
      </c>
      <c r="J33" s="27">
        <f t="shared" si="1"/>
        <v>1.8825103454395121E-3</v>
      </c>
      <c r="K33" s="27">
        <f t="shared" si="1"/>
        <v>4.801000054770627E-3</v>
      </c>
      <c r="L33" s="27">
        <f t="shared" si="1"/>
        <v>-7.1201734281809963E-3</v>
      </c>
      <c r="M33" s="27">
        <f t="shared" si="12"/>
        <v>-5.3917619918709232E-3</v>
      </c>
      <c r="P33" s="14"/>
      <c r="Q33" s="15"/>
      <c r="R33" s="15"/>
      <c r="S33" s="15"/>
      <c r="T33" s="15"/>
      <c r="U33" s="15"/>
      <c r="V33" s="15"/>
    </row>
    <row r="34" spans="1:22" ht="15" thickBot="1" x14ac:dyDescent="0.35">
      <c r="A34" s="1">
        <v>42444</v>
      </c>
      <c r="B34">
        <v>98.024780000000007</v>
      </c>
      <c r="C34">
        <v>577.02002000000005</v>
      </c>
      <c r="D34">
        <v>49.639876999999998</v>
      </c>
      <c r="E34">
        <v>97.860000999999997</v>
      </c>
      <c r="F34">
        <v>71.919662000000002</v>
      </c>
      <c r="G34">
        <v>100.309</v>
      </c>
      <c r="H34" s="26">
        <f t="shared" si="1"/>
        <v>1.9894361370293802E-2</v>
      </c>
      <c r="I34" s="27">
        <f t="shared" si="1"/>
        <v>6.345738750837133E-3</v>
      </c>
      <c r="J34" s="27">
        <f t="shared" si="1"/>
        <v>7.8680794868955101E-3</v>
      </c>
      <c r="K34" s="27">
        <f t="shared" si="1"/>
        <v>-2.7552035670540178E-3</v>
      </c>
      <c r="L34" s="27">
        <f t="shared" si="1"/>
        <v>1.7232941128679947E-3</v>
      </c>
      <c r="M34" s="27">
        <f t="shared" si="12"/>
        <v>2.4054668570502886E-3</v>
      </c>
      <c r="P34" s="16"/>
      <c r="Q34" s="17"/>
      <c r="R34" s="17"/>
      <c r="S34" s="17"/>
      <c r="T34" s="17"/>
      <c r="U34" s="17"/>
      <c r="V34" s="17"/>
    </row>
    <row r="35" spans="1:22" ht="15" thickBot="1" x14ac:dyDescent="0.35">
      <c r="A35" s="1">
        <v>42445</v>
      </c>
      <c r="B35">
        <v>99.327659999999995</v>
      </c>
      <c r="C35">
        <v>574.27002000000005</v>
      </c>
      <c r="D35">
        <v>50.343864000000004</v>
      </c>
      <c r="E35">
        <v>99.349997999999999</v>
      </c>
      <c r="F35">
        <v>71.946197999999995</v>
      </c>
      <c r="G35">
        <v>98.727999999999994</v>
      </c>
      <c r="H35" s="26">
        <f t="shared" si="1"/>
        <v>1.3203778261813279E-2</v>
      </c>
      <c r="I35" s="27">
        <f t="shared" si="1"/>
        <v>-4.7772587871704152E-3</v>
      </c>
      <c r="J35" s="27">
        <f t="shared" si="1"/>
        <v>1.4082262313828465E-2</v>
      </c>
      <c r="K35" s="27">
        <f t="shared" si="1"/>
        <v>1.5111052787317919E-2</v>
      </c>
      <c r="L35" s="27">
        <f t="shared" si="1"/>
        <v>3.6889919958680006E-4</v>
      </c>
      <c r="M35" s="27">
        <f t="shared" si="12"/>
        <v>-1.5886827599016613E-2</v>
      </c>
      <c r="P35" s="18" t="s">
        <v>40</v>
      </c>
      <c r="Q35" s="19" t="s">
        <v>34</v>
      </c>
      <c r="R35" s="10" t="s">
        <v>35</v>
      </c>
      <c r="S35" s="10" t="s">
        <v>36</v>
      </c>
      <c r="T35" s="10" t="s">
        <v>37</v>
      </c>
      <c r="U35" s="10" t="s">
        <v>38</v>
      </c>
      <c r="V35" s="20" t="s">
        <v>39</v>
      </c>
    </row>
    <row r="36" spans="1:22" x14ac:dyDescent="0.3">
      <c r="A36" s="1">
        <v>42446</v>
      </c>
      <c r="B36">
        <v>99.168296999999995</v>
      </c>
      <c r="C36">
        <v>559.44000200000005</v>
      </c>
      <c r="D36">
        <v>50.631011999999998</v>
      </c>
      <c r="E36">
        <v>99.720000999999996</v>
      </c>
      <c r="F36">
        <v>73.193366999999995</v>
      </c>
      <c r="G36">
        <v>98.721000000000004</v>
      </c>
      <c r="H36" s="26">
        <f t="shared" si="1"/>
        <v>-1.6057055936947353E-3</v>
      </c>
      <c r="I36" s="27">
        <f t="shared" si="1"/>
        <v>-2.6163416855503187E-2</v>
      </c>
      <c r="J36" s="27">
        <f t="shared" si="1"/>
        <v>5.6875291246620665E-3</v>
      </c>
      <c r="K36" s="27">
        <f t="shared" si="1"/>
        <v>3.7173198164605812E-3</v>
      </c>
      <c r="L36" s="27">
        <f t="shared" si="1"/>
        <v>1.7186212421790272E-2</v>
      </c>
      <c r="M36" s="27">
        <f t="shared" si="12"/>
        <v>-7.0904385465888074E-5</v>
      </c>
      <c r="P36" s="21" t="s">
        <v>34</v>
      </c>
      <c r="Q36" s="50">
        <v>1</v>
      </c>
      <c r="R36" s="53"/>
      <c r="S36" s="53"/>
      <c r="T36" s="53"/>
      <c r="U36" s="53"/>
      <c r="V36" s="55"/>
    </row>
    <row r="37" spans="1:22" x14ac:dyDescent="0.3">
      <c r="A37" s="1">
        <v>42447</v>
      </c>
      <c r="B37">
        <v>99.280777</v>
      </c>
      <c r="C37">
        <v>552.080017</v>
      </c>
      <c r="D37">
        <v>49.547252999999998</v>
      </c>
      <c r="E37">
        <v>101.120003</v>
      </c>
      <c r="F37">
        <v>73.547165000000007</v>
      </c>
      <c r="G37">
        <v>99.191000000000003</v>
      </c>
      <c r="H37" s="26">
        <f t="shared" si="1"/>
        <v>1.1335906968758123E-3</v>
      </c>
      <c r="I37" s="27">
        <f t="shared" si="1"/>
        <v>-1.3243292865630403E-2</v>
      </c>
      <c r="J37" s="27">
        <f t="shared" si="1"/>
        <v>-2.1637453642729433E-2</v>
      </c>
      <c r="K37" s="27">
        <f t="shared" si="1"/>
        <v>1.394169138283261E-2</v>
      </c>
      <c r="L37" s="27">
        <f t="shared" si="1"/>
        <v>4.8220989898164722E-3</v>
      </c>
      <c r="M37" s="27">
        <f t="shared" si="12"/>
        <v>4.7495946031240023E-3</v>
      </c>
      <c r="P37" s="22" t="s">
        <v>35</v>
      </c>
      <c r="Q37" s="51">
        <f>CORREL(H5:H508, I5:I508)</f>
        <v>0.40685083375051923</v>
      </c>
      <c r="R37" s="54">
        <v>1</v>
      </c>
      <c r="S37" s="45"/>
      <c r="T37" s="45"/>
      <c r="U37" s="45"/>
      <c r="V37" s="56"/>
    </row>
    <row r="38" spans="1:22" x14ac:dyDescent="0.3">
      <c r="A38" s="1">
        <v>42450</v>
      </c>
      <c r="B38">
        <v>99.271407999999994</v>
      </c>
      <c r="C38">
        <v>553.97997999999995</v>
      </c>
      <c r="D38">
        <v>49.889980000000001</v>
      </c>
      <c r="E38">
        <v>101.05999799999999</v>
      </c>
      <c r="F38">
        <v>73.697533000000007</v>
      </c>
      <c r="G38">
        <v>97.462000000000003</v>
      </c>
      <c r="H38" s="26">
        <f t="shared" si="1"/>
        <v>-9.43731745581753E-5</v>
      </c>
      <c r="I38" s="27">
        <f t="shared" si="1"/>
        <v>3.4355548052197047E-3</v>
      </c>
      <c r="J38" s="27">
        <f t="shared" si="1"/>
        <v>6.8933607022788959E-3</v>
      </c>
      <c r="K38" s="27">
        <f t="shared" si="1"/>
        <v>-5.9357999272966291E-4</v>
      </c>
      <c r="L38" s="27">
        <f t="shared" si="1"/>
        <v>2.042423996436415E-3</v>
      </c>
      <c r="M38" s="27">
        <f t="shared" si="12"/>
        <v>-1.7584725924255341E-2</v>
      </c>
      <c r="P38" s="22" t="s">
        <v>36</v>
      </c>
      <c r="Q38" s="51">
        <f>CORREL(H5:H508, J5:J508)</f>
        <v>0.41537345912285367</v>
      </c>
      <c r="R38" s="51">
        <f>CORREL(I5:I508, J5:J508)</f>
        <v>0.58894741385089933</v>
      </c>
      <c r="S38" s="54">
        <v>1</v>
      </c>
      <c r="T38" s="45"/>
      <c r="U38" s="45"/>
      <c r="V38" s="56"/>
    </row>
    <row r="39" spans="1:22" x14ac:dyDescent="0.3">
      <c r="A39" s="1">
        <v>42451</v>
      </c>
      <c r="B39">
        <v>100.030655</v>
      </c>
      <c r="C39">
        <v>560.47997999999995</v>
      </c>
      <c r="D39">
        <v>50.084502999999998</v>
      </c>
      <c r="E39">
        <v>99.839995999999999</v>
      </c>
      <c r="F39">
        <v>73.184509000000006</v>
      </c>
      <c r="G39">
        <v>95.599000000000004</v>
      </c>
      <c r="H39" s="26">
        <f t="shared" si="1"/>
        <v>7.6190949703545596E-3</v>
      </c>
      <c r="I39" s="27">
        <f t="shared" si="1"/>
        <v>1.1664974855271792E-2</v>
      </c>
      <c r="J39" s="27">
        <f t="shared" si="1"/>
        <v>3.8914578928896711E-3</v>
      </c>
      <c r="K39" s="27">
        <f t="shared" si="1"/>
        <v>-1.214551551652452E-2</v>
      </c>
      <c r="L39" s="27">
        <f t="shared" si="1"/>
        <v>-6.9855522053243061E-3</v>
      </c>
      <c r="M39" s="27">
        <f t="shared" si="12"/>
        <v>-1.9300198692684456E-2</v>
      </c>
      <c r="P39" s="22" t="s">
        <v>37</v>
      </c>
      <c r="Q39" s="51">
        <f>CORREL(H5:H508, K5:K508)</f>
        <v>0.30245849751819476</v>
      </c>
      <c r="R39" s="51">
        <f>CORREL(I5:I508, K5:K508)</f>
        <v>0.37598051541183497</v>
      </c>
      <c r="S39" s="51">
        <f>CORREL(J5:J508, K5:K508)</f>
        <v>0.37895403583916748</v>
      </c>
      <c r="T39" s="54">
        <v>1</v>
      </c>
      <c r="U39" s="45"/>
      <c r="V39" s="56"/>
    </row>
    <row r="40" spans="1:22" x14ac:dyDescent="0.3">
      <c r="A40" s="1">
        <v>42452</v>
      </c>
      <c r="B40">
        <v>99.477622999999994</v>
      </c>
      <c r="C40">
        <v>569.63000499999998</v>
      </c>
      <c r="D40">
        <v>49.991878999999997</v>
      </c>
      <c r="E40">
        <v>99.589995999999999</v>
      </c>
      <c r="F40">
        <v>73.255279999999999</v>
      </c>
      <c r="G40">
        <v>96.933999999999997</v>
      </c>
      <c r="H40" s="26">
        <f t="shared" si="1"/>
        <v>-5.5439646116091802E-3</v>
      </c>
      <c r="I40" s="27">
        <f t="shared" si="1"/>
        <v>1.6193512262304373E-2</v>
      </c>
      <c r="J40" s="27">
        <f t="shared" si="1"/>
        <v>-1.8510666472256489E-3</v>
      </c>
      <c r="K40" s="27">
        <f t="shared" si="1"/>
        <v>-2.5071467781419285E-3</v>
      </c>
      <c r="L40" s="27">
        <f t="shared" si="1"/>
        <v>9.6655432233202858E-4</v>
      </c>
      <c r="M40" s="27">
        <f t="shared" si="12"/>
        <v>1.38679747950956E-2</v>
      </c>
      <c r="P40" s="22" t="s">
        <v>38</v>
      </c>
      <c r="Q40" s="51">
        <f>CORREL(H5:H508, L5:L508)</f>
        <v>0.16952830647398129</v>
      </c>
      <c r="R40" s="51">
        <f>CORREL(I5:I508, L5:L508)</f>
        <v>0.14721217010068466</v>
      </c>
      <c r="S40" s="51">
        <f>CORREL(J5:J508, L5:L508)</f>
        <v>0.23297490914595603</v>
      </c>
      <c r="T40" s="51">
        <f>CORREL(K5:K508, L5:L508)</f>
        <v>0.10849485670181486</v>
      </c>
      <c r="U40" s="54">
        <v>1</v>
      </c>
      <c r="V40" s="56"/>
    </row>
    <row r="41" spans="1:22" ht="15" thickBot="1" x14ac:dyDescent="0.35">
      <c r="A41" s="1">
        <v>42453</v>
      </c>
      <c r="B41">
        <v>99.046454999999995</v>
      </c>
      <c r="C41">
        <v>582.95001200000002</v>
      </c>
      <c r="D41">
        <v>50.214188</v>
      </c>
      <c r="E41">
        <v>98.360000999999997</v>
      </c>
      <c r="F41">
        <v>73.317183999999997</v>
      </c>
      <c r="G41">
        <v>97.549000000000007</v>
      </c>
      <c r="H41" s="26">
        <f t="shared" si="1"/>
        <v>-4.3437419005967559E-3</v>
      </c>
      <c r="I41" s="27">
        <f t="shared" si="1"/>
        <v>2.3114403936475438E-2</v>
      </c>
      <c r="J41" s="27">
        <f t="shared" si="1"/>
        <v>4.4370440109774804E-3</v>
      </c>
      <c r="K41" s="27">
        <f t="shared" si="1"/>
        <v>-1.2427490264145963E-2</v>
      </c>
      <c r="L41" s="27">
        <f t="shared" si="1"/>
        <v>8.4468804018589304E-4</v>
      </c>
      <c r="M41" s="27">
        <f t="shared" si="12"/>
        <v>6.3244813166258504E-3</v>
      </c>
      <c r="P41" s="23" t="s">
        <v>39</v>
      </c>
      <c r="Q41" s="52">
        <f>CORREL(H6:H508, M6:M508)</f>
        <v>-0.10749188657506194</v>
      </c>
      <c r="R41" s="52">
        <f>CORREL(I6:I508, M6:M508)</f>
        <v>-0.12500521213681426</v>
      </c>
      <c r="S41" s="52">
        <f>CORREL(J6:J508, M6:M508)</f>
        <v>-0.14205769715088626</v>
      </c>
      <c r="T41" s="52">
        <f>CORREL(K6:K508, M6:M508)</f>
        <v>-0.10182843789233784</v>
      </c>
      <c r="U41" s="52">
        <f>CORREL(L6:L508, M6:M508)</f>
        <v>-0.11276516049978222</v>
      </c>
      <c r="V41" s="58">
        <v>1</v>
      </c>
    </row>
    <row r="42" spans="1:22" x14ac:dyDescent="0.3">
      <c r="A42" s="1">
        <v>42457</v>
      </c>
      <c r="B42">
        <v>98.596549999999993</v>
      </c>
      <c r="C42">
        <v>579.86999500000002</v>
      </c>
      <c r="D42">
        <v>49.593563000000003</v>
      </c>
      <c r="E42">
        <v>101.209999</v>
      </c>
      <c r="F42">
        <v>73.078377000000003</v>
      </c>
      <c r="G42">
        <v>98.006</v>
      </c>
      <c r="H42" s="26">
        <f t="shared" si="1"/>
        <v>-4.5527113606163259E-3</v>
      </c>
      <c r="I42" s="27">
        <f t="shared" si="1"/>
        <v>-5.297508100107884E-3</v>
      </c>
      <c r="J42" s="27">
        <f t="shared" si="1"/>
        <v>-1.2436569164414211E-2</v>
      </c>
      <c r="K42" s="27">
        <f t="shared" si="1"/>
        <v>2.856332880563707E-2</v>
      </c>
      <c r="L42" s="27">
        <f t="shared" si="1"/>
        <v>-3.2624925262444366E-3</v>
      </c>
      <c r="M42" s="27">
        <f t="shared" si="12"/>
        <v>4.6738854229032272E-3</v>
      </c>
    </row>
    <row r="43" spans="1:22" x14ac:dyDescent="0.3">
      <c r="A43" s="1">
        <v>42458</v>
      </c>
      <c r="B43">
        <v>100.930466</v>
      </c>
      <c r="C43">
        <v>593.85998500000005</v>
      </c>
      <c r="D43">
        <v>50.677326000000001</v>
      </c>
      <c r="E43">
        <v>104.129997</v>
      </c>
      <c r="F43">
        <v>73.237594999999999</v>
      </c>
      <c r="G43">
        <v>98.307000000000002</v>
      </c>
      <c r="H43" s="26">
        <f t="shared" si="1"/>
        <v>2.3395553163021037E-2</v>
      </c>
      <c r="I43" s="27">
        <f t="shared" si="1"/>
        <v>2.3839644225019309E-2</v>
      </c>
      <c r="J43" s="27">
        <f t="shared" si="1"/>
        <v>2.1617544546860264E-2</v>
      </c>
      <c r="K43" s="27">
        <f t="shared" si="1"/>
        <v>2.8442533411299997E-2</v>
      </c>
      <c r="L43" s="27">
        <f t="shared" si="1"/>
        <v>2.1763592951451346E-3</v>
      </c>
      <c r="M43" s="27">
        <f t="shared" si="12"/>
        <v>3.0665339114003304E-3</v>
      </c>
    </row>
    <row r="44" spans="1:22" x14ac:dyDescent="0.3">
      <c r="A44" s="1">
        <v>42459</v>
      </c>
      <c r="B44">
        <v>102.69261899999999</v>
      </c>
      <c r="C44">
        <v>598.69000200000005</v>
      </c>
      <c r="D44">
        <v>50.992271000000002</v>
      </c>
      <c r="E44">
        <v>102.19000200000001</v>
      </c>
      <c r="F44">
        <v>73.131454000000005</v>
      </c>
      <c r="G44">
        <v>98.215000000000003</v>
      </c>
      <c r="H44" s="26">
        <f t="shared" si="1"/>
        <v>1.7308420527453176E-2</v>
      </c>
      <c r="I44" s="27">
        <f t="shared" si="1"/>
        <v>8.1003621870833747E-3</v>
      </c>
      <c r="J44" s="27">
        <f t="shared" si="1"/>
        <v>6.1954805899919509E-3</v>
      </c>
      <c r="K44" s="27">
        <f t="shared" si="1"/>
        <v>-1.8806244536158839E-2</v>
      </c>
      <c r="L44" s="27">
        <f t="shared" si="1"/>
        <v>-1.4503205333390597E-3</v>
      </c>
      <c r="M44" s="27">
        <f t="shared" si="12"/>
        <v>-9.3628201138586575E-4</v>
      </c>
    </row>
    <row r="45" spans="1:22" x14ac:dyDescent="0.3">
      <c r="A45" s="1">
        <v>42460</v>
      </c>
      <c r="B45">
        <v>102.158356</v>
      </c>
      <c r="C45">
        <v>593.64001499999995</v>
      </c>
      <c r="D45">
        <v>51.158993000000002</v>
      </c>
      <c r="E45">
        <v>102.230003</v>
      </c>
      <c r="F45">
        <v>72.804175999999998</v>
      </c>
      <c r="G45">
        <v>96.221000000000004</v>
      </c>
      <c r="H45" s="26">
        <f t="shared" si="1"/>
        <v>-5.2161256381647843E-3</v>
      </c>
      <c r="I45" s="27">
        <f t="shared" si="1"/>
        <v>-8.4708379807945568E-3</v>
      </c>
      <c r="J45" s="27">
        <f t="shared" si="1"/>
        <v>3.26422095055301E-3</v>
      </c>
      <c r="K45" s="27">
        <f t="shared" si="1"/>
        <v>3.9136091901124102E-4</v>
      </c>
      <c r="L45" s="27">
        <f t="shared" si="1"/>
        <v>-4.4852452915811782E-3</v>
      </c>
      <c r="M45" s="27">
        <f t="shared" si="12"/>
        <v>-2.0511324119217886E-2</v>
      </c>
    </row>
    <row r="46" spans="1:22" x14ac:dyDescent="0.3">
      <c r="A46" s="1">
        <v>42461</v>
      </c>
      <c r="B46">
        <v>103.095665</v>
      </c>
      <c r="C46">
        <v>598.5</v>
      </c>
      <c r="D46">
        <v>51.473945999999998</v>
      </c>
      <c r="E46">
        <v>105.699997</v>
      </c>
      <c r="F46">
        <v>73.883278000000004</v>
      </c>
      <c r="G46">
        <v>96.278000000000006</v>
      </c>
      <c r="H46" s="26">
        <f t="shared" si="1"/>
        <v>9.1332243914642661E-3</v>
      </c>
      <c r="I46" s="27">
        <f t="shared" si="1"/>
        <v>8.1534247025716131E-3</v>
      </c>
      <c r="J46" s="27">
        <f t="shared" si="1"/>
        <v>6.1374835744563063E-3</v>
      </c>
      <c r="K46" s="27">
        <f t="shared" si="1"/>
        <v>3.3379658379462121E-2</v>
      </c>
      <c r="L46" s="27">
        <f t="shared" si="1"/>
        <v>1.4713207399351828E-2</v>
      </c>
      <c r="M46" s="27">
        <f t="shared" si="12"/>
        <v>5.9221088593605501E-4</v>
      </c>
    </row>
    <row r="47" spans="1:22" x14ac:dyDescent="0.3">
      <c r="A47" s="1">
        <v>42464</v>
      </c>
      <c r="B47">
        <v>104.154839</v>
      </c>
      <c r="C47">
        <v>593.19000200000005</v>
      </c>
      <c r="D47">
        <v>51.344265</v>
      </c>
      <c r="E47">
        <v>104.349998</v>
      </c>
      <c r="F47">
        <v>73.600243000000006</v>
      </c>
      <c r="G47">
        <v>97.816000000000003</v>
      </c>
      <c r="H47" s="26">
        <f t="shared" si="1"/>
        <v>1.0221284879364811E-2</v>
      </c>
      <c r="I47" s="27">
        <f t="shared" si="1"/>
        <v>-8.9117692255788732E-3</v>
      </c>
      <c r="J47" s="27">
        <f t="shared" si="1"/>
        <v>-2.522531125640872E-3</v>
      </c>
      <c r="K47" s="27">
        <f t="shared" si="1"/>
        <v>-1.2854250137035454E-2</v>
      </c>
      <c r="L47" s="27">
        <f t="shared" si="1"/>
        <v>-3.8381962343665759E-3</v>
      </c>
      <c r="M47" s="27">
        <f t="shared" si="12"/>
        <v>1.5848322888931128E-2</v>
      </c>
    </row>
    <row r="48" spans="1:22" x14ac:dyDescent="0.3">
      <c r="A48" s="1">
        <v>42465</v>
      </c>
      <c r="B48">
        <v>102.926964</v>
      </c>
      <c r="C48">
        <v>586.14001499999995</v>
      </c>
      <c r="D48">
        <v>50.538390999999997</v>
      </c>
      <c r="E48">
        <v>104.94000200000001</v>
      </c>
      <c r="F48">
        <v>73.555999999999997</v>
      </c>
      <c r="G48">
        <v>97.069000000000003</v>
      </c>
      <c r="H48" s="26">
        <f t="shared" si="1"/>
        <v>-1.1858979131924519E-2</v>
      </c>
      <c r="I48" s="27">
        <f t="shared" si="1"/>
        <v>-1.195606128838754E-2</v>
      </c>
      <c r="J48" s="27">
        <f t="shared" si="1"/>
        <v>-1.5819980335477723E-2</v>
      </c>
      <c r="K48" s="27">
        <f t="shared" si="1"/>
        <v>5.6381629601329223E-3</v>
      </c>
      <c r="L48" s="27">
        <f t="shared" si="1"/>
        <v>-6.0130648120837829E-4</v>
      </c>
      <c r="M48" s="27">
        <f t="shared" si="12"/>
        <v>-7.6660970148484031E-3</v>
      </c>
    </row>
    <row r="49" spans="1:13" x14ac:dyDescent="0.3">
      <c r="A49" s="1">
        <v>42466</v>
      </c>
      <c r="B49">
        <v>104.00485999999999</v>
      </c>
      <c r="C49">
        <v>602.080017</v>
      </c>
      <c r="D49">
        <v>51.057102</v>
      </c>
      <c r="E49">
        <v>104.83000199999999</v>
      </c>
      <c r="F49">
        <v>74.130943000000002</v>
      </c>
      <c r="G49">
        <v>95.65</v>
      </c>
      <c r="H49" s="26">
        <f t="shared" si="1"/>
        <v>1.041797948912266E-2</v>
      </c>
      <c r="I49" s="27">
        <f t="shared" si="1"/>
        <v>2.6831660596515615E-2</v>
      </c>
      <c r="J49" s="27">
        <f t="shared" si="1"/>
        <v>1.0211388161959581E-2</v>
      </c>
      <c r="K49" s="27">
        <f t="shared" si="1"/>
        <v>-1.048767774086061E-3</v>
      </c>
      <c r="L49" s="27">
        <f t="shared" si="1"/>
        <v>7.7860086048355207E-3</v>
      </c>
      <c r="M49" s="27">
        <f t="shared" si="12"/>
        <v>-1.4726369940778536E-2</v>
      </c>
    </row>
    <row r="50" spans="1:13" x14ac:dyDescent="0.3">
      <c r="A50" s="1">
        <v>42467</v>
      </c>
      <c r="B50">
        <v>101.736557</v>
      </c>
      <c r="C50">
        <v>591.42999299999997</v>
      </c>
      <c r="D50">
        <v>50.445762999999999</v>
      </c>
      <c r="E50">
        <v>104.449997</v>
      </c>
      <c r="F50">
        <v>73.626784999999998</v>
      </c>
      <c r="G50">
        <v>95.823999999999998</v>
      </c>
      <c r="H50" s="26">
        <f t="shared" si="1"/>
        <v>-2.2050931160511857E-2</v>
      </c>
      <c r="I50" s="27">
        <f t="shared" si="1"/>
        <v>-1.7847033696230766E-2</v>
      </c>
      <c r="J50" s="27">
        <f t="shared" si="1"/>
        <v>-1.2045894315818513E-2</v>
      </c>
      <c r="K50" s="27">
        <f t="shared" si="1"/>
        <v>-3.6315502622912481E-3</v>
      </c>
      <c r="L50" s="27">
        <f t="shared" si="1"/>
        <v>-6.8241433234110084E-3</v>
      </c>
      <c r="M50" s="27">
        <f t="shared" si="12"/>
        <v>1.8174796358446294E-3</v>
      </c>
    </row>
    <row r="51" spans="1:13" x14ac:dyDescent="0.3">
      <c r="A51" s="1">
        <v>42468</v>
      </c>
      <c r="B51">
        <v>101.849045</v>
      </c>
      <c r="C51">
        <v>594.59997599999997</v>
      </c>
      <c r="D51">
        <v>50.408707</v>
      </c>
      <c r="E51">
        <v>103.80999799999999</v>
      </c>
      <c r="F51">
        <v>73.591376999999994</v>
      </c>
      <c r="G51">
        <v>94.837000000000003</v>
      </c>
      <c r="H51" s="26">
        <f t="shared" si="1"/>
        <v>1.1050684364928896E-3</v>
      </c>
      <c r="I51" s="27">
        <f t="shared" si="1"/>
        <v>5.3455488163805694E-3</v>
      </c>
      <c r="J51" s="27">
        <f t="shared" si="1"/>
        <v>-7.3484103713979132E-4</v>
      </c>
      <c r="K51" s="27">
        <f t="shared" si="1"/>
        <v>-6.1461733415106874E-3</v>
      </c>
      <c r="L51" s="27">
        <f t="shared" si="1"/>
        <v>-4.810276150948336E-4</v>
      </c>
      <c r="M51" s="27">
        <f t="shared" si="12"/>
        <v>-1.035354704790194E-2</v>
      </c>
    </row>
    <row r="52" spans="1:13" x14ac:dyDescent="0.3">
      <c r="A52" s="1">
        <v>42471</v>
      </c>
      <c r="B52">
        <v>102.18647</v>
      </c>
      <c r="C52">
        <v>595.92999299999997</v>
      </c>
      <c r="D52">
        <v>50.306815999999998</v>
      </c>
      <c r="E52">
        <v>102.68</v>
      </c>
      <c r="F52">
        <v>73.175674000000001</v>
      </c>
      <c r="G52">
        <v>94.915999999999997</v>
      </c>
      <c r="H52" s="26">
        <f t="shared" si="1"/>
        <v>3.3075154353343949E-3</v>
      </c>
      <c r="I52" s="27">
        <f t="shared" si="1"/>
        <v>2.2343285560951043E-3</v>
      </c>
      <c r="J52" s="27">
        <f t="shared" si="1"/>
        <v>-2.0233432091915828E-3</v>
      </c>
      <c r="K52" s="27">
        <f t="shared" si="1"/>
        <v>-1.0944929936247419E-2</v>
      </c>
      <c r="L52" s="27">
        <f t="shared" si="1"/>
        <v>-5.6648152133690769E-3</v>
      </c>
      <c r="M52" s="27">
        <f t="shared" si="12"/>
        <v>8.326614553063658E-4</v>
      </c>
    </row>
    <row r="53" spans="1:13" x14ac:dyDescent="0.3">
      <c r="A53" s="1">
        <v>42472</v>
      </c>
      <c r="B53">
        <v>103.517471</v>
      </c>
      <c r="C53">
        <v>603.169983</v>
      </c>
      <c r="D53">
        <v>50.621754000000003</v>
      </c>
      <c r="E53">
        <v>106.980003</v>
      </c>
      <c r="F53">
        <v>73.264114000000006</v>
      </c>
      <c r="G53">
        <v>93.721000000000004</v>
      </c>
      <c r="H53" s="26">
        <f t="shared" si="1"/>
        <v>1.2941118862277336E-2</v>
      </c>
      <c r="I53" s="27">
        <f t="shared" si="1"/>
        <v>1.2075853767673941E-2</v>
      </c>
      <c r="J53" s="27">
        <f t="shared" si="1"/>
        <v>6.2408299687991952E-3</v>
      </c>
      <c r="K53" s="27">
        <f t="shared" si="1"/>
        <v>4.1024573142788699E-2</v>
      </c>
      <c r="L53" s="27">
        <f t="shared" si="1"/>
        <v>1.207868598559233E-3</v>
      </c>
      <c r="M53" s="27">
        <f t="shared" si="12"/>
        <v>-1.2670006265748397E-2</v>
      </c>
    </row>
    <row r="54" spans="1:13" x14ac:dyDescent="0.3">
      <c r="A54" s="1">
        <v>42473</v>
      </c>
      <c r="B54">
        <v>105.017174</v>
      </c>
      <c r="C54">
        <v>614.82000700000003</v>
      </c>
      <c r="D54">
        <v>51.270149000000004</v>
      </c>
      <c r="E54">
        <v>109.650002</v>
      </c>
      <c r="F54">
        <v>72.936858999999998</v>
      </c>
      <c r="G54">
        <v>94.052000000000007</v>
      </c>
      <c r="H54" s="26">
        <f t="shared" si="1"/>
        <v>1.4383498295147458E-2</v>
      </c>
      <c r="I54" s="27">
        <f t="shared" si="1"/>
        <v>1.9130500900631543E-2</v>
      </c>
      <c r="J54" s="27">
        <f t="shared" si="1"/>
        <v>1.2727287121834725E-2</v>
      </c>
      <c r="K54" s="27">
        <f t="shared" si="1"/>
        <v>2.4651563958022812E-2</v>
      </c>
      <c r="L54" s="27">
        <f t="shared" si="1"/>
        <v>-4.4767902681564116E-3</v>
      </c>
      <c r="M54" s="27">
        <f t="shared" si="12"/>
        <v>3.5255371415970978E-3</v>
      </c>
    </row>
    <row r="55" spans="1:13" x14ac:dyDescent="0.3">
      <c r="A55" s="1">
        <v>42474</v>
      </c>
      <c r="B55">
        <v>105.07341</v>
      </c>
      <c r="C55">
        <v>620.75</v>
      </c>
      <c r="D55">
        <v>51.279415</v>
      </c>
      <c r="E55">
        <v>110.41999800000001</v>
      </c>
      <c r="F55">
        <v>73.132606999999993</v>
      </c>
      <c r="G55">
        <v>93.375</v>
      </c>
      <c r="H55" s="26">
        <f t="shared" si="1"/>
        <v>5.3535004065765723E-4</v>
      </c>
      <c r="I55" s="27">
        <f t="shared" si="1"/>
        <v>9.5988709631482042E-3</v>
      </c>
      <c r="J55" s="27">
        <f t="shared" si="1"/>
        <v>1.8071261668581466E-4</v>
      </c>
      <c r="K55" s="27">
        <f t="shared" si="1"/>
        <v>6.9977656394865353E-3</v>
      </c>
      <c r="L55" s="27">
        <f t="shared" si="1"/>
        <v>2.6802058300080512E-3</v>
      </c>
      <c r="M55" s="27">
        <f t="shared" si="12"/>
        <v>-7.2241773523783305E-3</v>
      </c>
    </row>
    <row r="56" spans="1:13" x14ac:dyDescent="0.3">
      <c r="A56" s="1">
        <v>42475</v>
      </c>
      <c r="B56">
        <v>102.96444700000001</v>
      </c>
      <c r="C56">
        <v>625.89001499999995</v>
      </c>
      <c r="D56">
        <v>51.548042000000002</v>
      </c>
      <c r="E56">
        <v>111.510002</v>
      </c>
      <c r="F56">
        <v>73.391197000000005</v>
      </c>
      <c r="G56">
        <v>94.358999999999995</v>
      </c>
      <c r="H56" s="26">
        <f t="shared" si="1"/>
        <v>-2.0275494842317499E-2</v>
      </c>
      <c r="I56" s="27">
        <f t="shared" si="1"/>
        <v>8.2462363874885661E-3</v>
      </c>
      <c r="J56" s="27">
        <f t="shared" si="1"/>
        <v>5.2248226093667329E-3</v>
      </c>
      <c r="K56" s="27">
        <f t="shared" si="1"/>
        <v>9.8230321696438049E-3</v>
      </c>
      <c r="L56" s="27">
        <f t="shared" si="1"/>
        <v>3.529669055979668E-3</v>
      </c>
      <c r="M56" s="27">
        <f t="shared" si="12"/>
        <v>1.048301331944233E-2</v>
      </c>
    </row>
    <row r="57" spans="1:13" x14ac:dyDescent="0.3">
      <c r="A57" s="1">
        <v>42478</v>
      </c>
      <c r="B57">
        <v>100.74299600000001</v>
      </c>
      <c r="C57">
        <v>635.34997599999997</v>
      </c>
      <c r="D57">
        <v>52.298335999999999</v>
      </c>
      <c r="E57">
        <v>108.400002</v>
      </c>
      <c r="F57">
        <v>73.863822999999996</v>
      </c>
      <c r="G57">
        <v>94.497</v>
      </c>
      <c r="H57" s="26">
        <f t="shared" si="1"/>
        <v>-2.1811074085995561E-2</v>
      </c>
      <c r="I57" s="27">
        <f t="shared" si="1"/>
        <v>1.5001329600323063E-2</v>
      </c>
      <c r="J57" s="27">
        <f t="shared" si="1"/>
        <v>1.4450326920736856E-2</v>
      </c>
      <c r="K57" s="27">
        <f t="shared" si="1"/>
        <v>-2.8286183457151337E-2</v>
      </c>
      <c r="L57" s="27">
        <f t="shared" si="1"/>
        <v>6.4191716236025789E-3</v>
      </c>
      <c r="M57" s="27">
        <f t="shared" si="12"/>
        <v>1.4614311916113806E-3</v>
      </c>
    </row>
    <row r="58" spans="1:13" x14ac:dyDescent="0.3">
      <c r="A58" s="1">
        <v>42479</v>
      </c>
      <c r="B58">
        <v>100.20874000000001</v>
      </c>
      <c r="C58">
        <v>627.90002400000003</v>
      </c>
      <c r="D58">
        <v>52.233494</v>
      </c>
      <c r="E58">
        <v>94.339995999999999</v>
      </c>
      <c r="F58">
        <v>74.265120999999994</v>
      </c>
      <c r="G58">
        <v>94.816999999999993</v>
      </c>
      <c r="H58" s="26">
        <f t="shared" si="1"/>
        <v>-5.317269404100349E-3</v>
      </c>
      <c r="I58" s="27">
        <f t="shared" si="1"/>
        <v>-1.1795034033377597E-2</v>
      </c>
      <c r="J58" s="27">
        <f t="shared" si="1"/>
        <v>-1.2406174907049132E-3</v>
      </c>
      <c r="K58" s="27">
        <f t="shared" si="1"/>
        <v>-0.13892287199944592</v>
      </c>
      <c r="L58" s="27">
        <f t="shared" si="1"/>
        <v>5.4182386090861605E-3</v>
      </c>
      <c r="M58" s="27">
        <f t="shared" si="12"/>
        <v>3.3806301146686642E-3</v>
      </c>
    </row>
    <row r="59" spans="1:13" x14ac:dyDescent="0.3">
      <c r="A59" s="1">
        <v>42480</v>
      </c>
      <c r="B59">
        <v>100.414948</v>
      </c>
      <c r="C59">
        <v>632.98999000000003</v>
      </c>
      <c r="D59">
        <v>51.492466</v>
      </c>
      <c r="E59">
        <v>96.769997000000004</v>
      </c>
      <c r="F59">
        <v>72.722381999999996</v>
      </c>
      <c r="G59">
        <v>93.337000000000003</v>
      </c>
      <c r="H59" s="26">
        <f t="shared" si="1"/>
        <v>2.0556702418488542E-3</v>
      </c>
      <c r="I59" s="27">
        <f t="shared" si="1"/>
        <v>8.0736520903322978E-3</v>
      </c>
      <c r="J59" s="27">
        <f t="shared" si="1"/>
        <v>-1.4288430924479692E-2</v>
      </c>
      <c r="K59" s="27">
        <f t="shared" si="1"/>
        <v>2.5431762435222931E-2</v>
      </c>
      <c r="L59" s="27">
        <f t="shared" si="1"/>
        <v>-2.0992201672304485E-2</v>
      </c>
      <c r="M59" s="27">
        <f t="shared" si="12"/>
        <v>-1.5732118634941721E-2</v>
      </c>
    </row>
    <row r="60" spans="1:13" x14ac:dyDescent="0.3">
      <c r="A60" s="1">
        <v>42481</v>
      </c>
      <c r="B60">
        <v>99.327659999999995</v>
      </c>
      <c r="C60">
        <v>631</v>
      </c>
      <c r="D60">
        <v>51.668461000000001</v>
      </c>
      <c r="E60">
        <v>94.980002999999996</v>
      </c>
      <c r="F60">
        <v>72.053573999999998</v>
      </c>
      <c r="G60">
        <v>95.703999999999994</v>
      </c>
      <c r="H60" s="26">
        <f t="shared" si="1"/>
        <v>-1.0886998525325644E-2</v>
      </c>
      <c r="I60" s="27">
        <f t="shared" si="1"/>
        <v>-3.1487458918290894E-3</v>
      </c>
      <c r="J60" s="27">
        <f t="shared" si="1"/>
        <v>3.4120509744119841E-3</v>
      </c>
      <c r="K60" s="27">
        <f t="shared" si="1"/>
        <v>-1.8670623184935051E-2</v>
      </c>
      <c r="L60" s="27">
        <f t="shared" si="1"/>
        <v>-9.2392794517106216E-3</v>
      </c>
      <c r="M60" s="27">
        <f t="shared" si="12"/>
        <v>2.5043495424840828E-2</v>
      </c>
    </row>
    <row r="61" spans="1:13" x14ac:dyDescent="0.3">
      <c r="A61" s="1">
        <v>42482</v>
      </c>
      <c r="B61">
        <v>99.055831999999995</v>
      </c>
      <c r="C61">
        <v>620.5</v>
      </c>
      <c r="D61">
        <v>47.963298999999999</v>
      </c>
      <c r="E61">
        <v>95.900002000000001</v>
      </c>
      <c r="F61">
        <v>72.187325000000001</v>
      </c>
      <c r="G61">
        <v>95.596999999999994</v>
      </c>
      <c r="H61" s="26">
        <f t="shared" si="1"/>
        <v>-2.7404313471625311E-3</v>
      </c>
      <c r="I61" s="27">
        <f t="shared" si="1"/>
        <v>-1.6780257896551229E-2</v>
      </c>
      <c r="J61" s="27">
        <f t="shared" si="1"/>
        <v>-7.4411442397984112E-2</v>
      </c>
      <c r="K61" s="27">
        <f t="shared" si="1"/>
        <v>9.6396280378773756E-3</v>
      </c>
      <c r="L61" s="27">
        <f t="shared" si="1"/>
        <v>1.8545508141183122E-3</v>
      </c>
      <c r="M61" s="27">
        <f t="shared" si="12"/>
        <v>-1.1186560567716182E-3</v>
      </c>
    </row>
    <row r="62" spans="1:13" x14ac:dyDescent="0.3">
      <c r="A62" s="1">
        <v>42485</v>
      </c>
      <c r="B62">
        <v>98.493446000000006</v>
      </c>
      <c r="C62">
        <v>626.20001200000002</v>
      </c>
      <c r="D62">
        <v>48.268977999999997</v>
      </c>
      <c r="E62">
        <v>93.559997999999993</v>
      </c>
      <c r="F62">
        <v>72.597542000000004</v>
      </c>
      <c r="G62">
        <v>96.391999999999996</v>
      </c>
      <c r="H62" s="26">
        <f t="shared" si="1"/>
        <v>-5.6936428718788786E-3</v>
      </c>
      <c r="I62" s="27">
        <f t="shared" si="1"/>
        <v>9.1442234108498905E-3</v>
      </c>
      <c r="J62" s="27">
        <f t="shared" si="1"/>
        <v>6.3529625949324065E-3</v>
      </c>
      <c r="K62" s="27">
        <f t="shared" si="1"/>
        <v>-2.4703082405128449E-2</v>
      </c>
      <c r="L62" s="27">
        <f t="shared" si="1"/>
        <v>5.6665880375364394E-3</v>
      </c>
      <c r="M62" s="27">
        <f t="shared" si="12"/>
        <v>8.2817718091439309E-3</v>
      </c>
    </row>
    <row r="63" spans="1:13" x14ac:dyDescent="0.3">
      <c r="A63" s="1">
        <v>42486</v>
      </c>
      <c r="B63">
        <v>97.809196</v>
      </c>
      <c r="C63">
        <v>616.88000499999998</v>
      </c>
      <c r="D63">
        <v>47.648361000000001</v>
      </c>
      <c r="E63">
        <v>92.43</v>
      </c>
      <c r="F63">
        <v>70.938873000000001</v>
      </c>
      <c r="G63">
        <v>95.147000000000006</v>
      </c>
      <c r="H63" s="26">
        <f t="shared" si="1"/>
        <v>-6.9714066430075902E-3</v>
      </c>
      <c r="I63" s="27">
        <f t="shared" si="1"/>
        <v>-1.4995304425502582E-2</v>
      </c>
      <c r="J63" s="27">
        <f t="shared" si="1"/>
        <v>-1.2940844010853879E-2</v>
      </c>
      <c r="K63" s="27">
        <f t="shared" si="1"/>
        <v>-1.215131906263498E-2</v>
      </c>
      <c r="L63" s="27">
        <f t="shared" si="1"/>
        <v>-2.3112501953792296E-2</v>
      </c>
      <c r="M63" s="27">
        <f t="shared" si="12"/>
        <v>-1.3000146540348376E-2</v>
      </c>
    </row>
    <row r="64" spans="1:13" x14ac:dyDescent="0.3">
      <c r="A64" s="1">
        <v>42487</v>
      </c>
      <c r="B64">
        <v>91.688514999999995</v>
      </c>
      <c r="C64">
        <v>606.57000700000003</v>
      </c>
      <c r="D64">
        <v>47.185214999999999</v>
      </c>
      <c r="E64">
        <v>91.040001000000004</v>
      </c>
      <c r="F64">
        <v>71.242087999999995</v>
      </c>
      <c r="G64">
        <v>94.856999999999999</v>
      </c>
      <c r="H64" s="26">
        <f t="shared" si="1"/>
        <v>-6.4621475196972311E-2</v>
      </c>
      <c r="I64" s="27">
        <f t="shared" si="1"/>
        <v>-1.6854374042389746E-2</v>
      </c>
      <c r="J64" s="27">
        <f t="shared" si="1"/>
        <v>-9.7676308707387426E-3</v>
      </c>
      <c r="K64" s="27">
        <f t="shared" si="1"/>
        <v>-1.5152619914482758E-2</v>
      </c>
      <c r="L64" s="27">
        <f t="shared" si="1"/>
        <v>4.2652048142098288E-3</v>
      </c>
      <c r="M64" s="27">
        <f t="shared" si="12"/>
        <v>-3.05256968473681E-3</v>
      </c>
    </row>
    <row r="65" spans="1:13" x14ac:dyDescent="0.3">
      <c r="A65" s="1">
        <v>42488</v>
      </c>
      <c r="B65">
        <v>88.885932999999994</v>
      </c>
      <c r="C65">
        <v>602</v>
      </c>
      <c r="D65">
        <v>46.221874</v>
      </c>
      <c r="E65">
        <v>90.279999000000004</v>
      </c>
      <c r="F65">
        <v>71.126159999999999</v>
      </c>
      <c r="G65">
        <v>94.614999999999995</v>
      </c>
      <c r="H65" s="26">
        <f t="shared" si="1"/>
        <v>-3.1043230024452001E-2</v>
      </c>
      <c r="I65" s="27">
        <f t="shared" si="1"/>
        <v>-7.562704278798512E-3</v>
      </c>
      <c r="J65" s="27">
        <f t="shared" si="1"/>
        <v>-2.0627452752892229E-2</v>
      </c>
      <c r="K65" s="27">
        <f t="shared" si="1"/>
        <v>-8.383040489519069E-3</v>
      </c>
      <c r="L65" s="27">
        <f t="shared" ref="L65:M128" si="17">LN(F65/F64)</f>
        <v>-1.6285657406175827E-3</v>
      </c>
      <c r="M65" s="27">
        <f t="shared" si="12"/>
        <v>-2.5544685398764008E-3</v>
      </c>
    </row>
    <row r="66" spans="1:13" x14ac:dyDescent="0.3">
      <c r="A66" s="1">
        <v>42489</v>
      </c>
      <c r="B66">
        <v>87.864234999999994</v>
      </c>
      <c r="C66">
        <v>659.59002699999996</v>
      </c>
      <c r="D66">
        <v>46.19408</v>
      </c>
      <c r="E66">
        <v>90.029999000000004</v>
      </c>
      <c r="F66">
        <v>71.447188999999995</v>
      </c>
      <c r="G66">
        <v>94.542000000000002</v>
      </c>
      <c r="H66" s="26">
        <f t="shared" si="1"/>
        <v>-1.1561056958322069E-2</v>
      </c>
      <c r="I66" s="27">
        <f t="shared" si="1"/>
        <v>9.1361025492760664E-2</v>
      </c>
      <c r="J66" s="27">
        <f t="shared" si="1"/>
        <v>-6.0149789370757181E-4</v>
      </c>
      <c r="K66" s="27">
        <f t="shared" si="1"/>
        <v>-2.7730038597077135E-3</v>
      </c>
      <c r="L66" s="27">
        <f t="shared" si="17"/>
        <v>4.5033597765245185E-3</v>
      </c>
      <c r="M66" s="27">
        <f t="shared" si="12"/>
        <v>-7.7184564805013553E-4</v>
      </c>
    </row>
    <row r="67" spans="1:13" x14ac:dyDescent="0.3">
      <c r="A67" s="1">
        <v>42492</v>
      </c>
      <c r="B67">
        <v>87.770515000000003</v>
      </c>
      <c r="C67">
        <v>683.84997599999997</v>
      </c>
      <c r="D67">
        <v>46.879542999999998</v>
      </c>
      <c r="E67">
        <v>93.110000999999997</v>
      </c>
      <c r="F67">
        <v>72.205169999999995</v>
      </c>
      <c r="G67">
        <v>95.625</v>
      </c>
      <c r="H67" s="26">
        <f t="shared" si="1"/>
        <v>-1.0672148751334114E-3</v>
      </c>
      <c r="I67" s="27">
        <f t="shared" si="1"/>
        <v>3.6120089430562149E-2</v>
      </c>
      <c r="J67" s="27">
        <f t="shared" si="1"/>
        <v>1.4729745578614725E-2</v>
      </c>
      <c r="K67" s="27">
        <f t="shared" si="1"/>
        <v>3.3638663627446594E-2</v>
      </c>
      <c r="L67" s="27">
        <f t="shared" si="17"/>
        <v>1.0553088578735352E-2</v>
      </c>
      <c r="M67" s="27">
        <f t="shared" si="12"/>
        <v>1.1390111938736383E-2</v>
      </c>
    </row>
    <row r="68" spans="1:13" x14ac:dyDescent="0.3">
      <c r="A68" s="1">
        <v>42493</v>
      </c>
      <c r="B68">
        <v>89.213973999999993</v>
      </c>
      <c r="C68">
        <v>671.32000700000003</v>
      </c>
      <c r="D68">
        <v>46.110717999999999</v>
      </c>
      <c r="E68">
        <v>91.540001000000004</v>
      </c>
      <c r="F68">
        <v>72.321098000000006</v>
      </c>
      <c r="G68">
        <v>96.581000000000003</v>
      </c>
      <c r="H68" s="26">
        <f t="shared" si="1"/>
        <v>1.6312062313684615E-2</v>
      </c>
      <c r="I68" s="27">
        <f t="shared" si="1"/>
        <v>-1.849262636494732E-2</v>
      </c>
      <c r="J68" s="27">
        <f t="shared" si="1"/>
        <v>-1.6535979370793395E-2</v>
      </c>
      <c r="K68" s="27">
        <f t="shared" si="1"/>
        <v>-1.700555449074119E-2</v>
      </c>
      <c r="L68" s="27">
        <f t="shared" si="17"/>
        <v>1.6042485074454957E-3</v>
      </c>
      <c r="M68" s="27">
        <f t="shared" si="12"/>
        <v>9.9477423556743726E-3</v>
      </c>
    </row>
    <row r="69" spans="1:13" x14ac:dyDescent="0.3">
      <c r="A69" s="1">
        <v>42494</v>
      </c>
      <c r="B69">
        <v>88.286034000000001</v>
      </c>
      <c r="C69">
        <v>670.90002400000003</v>
      </c>
      <c r="D69">
        <v>46.19408</v>
      </c>
      <c r="E69">
        <v>90.790001000000004</v>
      </c>
      <c r="F69">
        <v>72.766968000000006</v>
      </c>
      <c r="G69">
        <v>96.588999999999999</v>
      </c>
      <c r="H69" s="26">
        <f t="shared" si="1"/>
        <v>-1.0455756753975146E-2</v>
      </c>
      <c r="I69" s="27">
        <f t="shared" si="1"/>
        <v>-6.2580352551222355E-4</v>
      </c>
      <c r="J69" s="27">
        <f t="shared" si="1"/>
        <v>1.8062337921786256E-3</v>
      </c>
      <c r="K69" s="27">
        <f t="shared" si="1"/>
        <v>-8.2268877515874802E-3</v>
      </c>
      <c r="L69" s="27">
        <f t="shared" si="17"/>
        <v>6.1462174786653554E-3</v>
      </c>
      <c r="M69" s="27">
        <f t="shared" si="12"/>
        <v>8.2828596620290471E-5</v>
      </c>
    </row>
    <row r="70" spans="1:13" x14ac:dyDescent="0.3">
      <c r="A70" s="1">
        <v>42495</v>
      </c>
      <c r="B70">
        <v>87.927695999999997</v>
      </c>
      <c r="C70">
        <v>659.09002699999996</v>
      </c>
      <c r="D70">
        <v>46.258923000000003</v>
      </c>
      <c r="E70">
        <v>89.370002999999997</v>
      </c>
      <c r="F70">
        <v>72.499450999999993</v>
      </c>
      <c r="G70">
        <v>95.433000000000007</v>
      </c>
      <c r="H70" s="26">
        <f t="shared" ref="H70:K133" si="18">LN(B70/B69)</f>
        <v>-4.0670893686364706E-3</v>
      </c>
      <c r="I70" s="27">
        <f t="shared" si="18"/>
        <v>-1.7759993637057523E-2</v>
      </c>
      <c r="J70" s="27">
        <f t="shared" si="18"/>
        <v>1.4027237305049337E-3</v>
      </c>
      <c r="K70" s="27">
        <f t="shared" si="18"/>
        <v>-1.5764069436483175E-2</v>
      </c>
      <c r="L70" s="27">
        <f t="shared" si="17"/>
        <v>-3.6831265512920169E-3</v>
      </c>
      <c r="M70" s="27">
        <f t="shared" si="12"/>
        <v>-1.2040432508813452E-2</v>
      </c>
    </row>
    <row r="71" spans="1:13" x14ac:dyDescent="0.3">
      <c r="A71" s="1">
        <v>42496</v>
      </c>
      <c r="B71">
        <v>87.437325000000001</v>
      </c>
      <c r="C71">
        <v>673.95001200000002</v>
      </c>
      <c r="D71">
        <v>46.675755000000002</v>
      </c>
      <c r="E71">
        <v>90.839995999999999</v>
      </c>
      <c r="F71">
        <v>73.239600999999993</v>
      </c>
      <c r="G71">
        <v>95.031000000000006</v>
      </c>
      <c r="H71" s="26">
        <f t="shared" si="18"/>
        <v>-5.5925893923027279E-3</v>
      </c>
      <c r="I71" s="27">
        <f t="shared" si="18"/>
        <v>2.229580528512692E-2</v>
      </c>
      <c r="J71" s="27">
        <f t="shared" si="18"/>
        <v>8.9704899002581908E-3</v>
      </c>
      <c r="K71" s="27">
        <f t="shared" si="18"/>
        <v>1.6314584242279707E-2</v>
      </c>
      <c r="L71" s="27">
        <f t="shared" si="17"/>
        <v>1.0157282530596305E-2</v>
      </c>
      <c r="M71" s="27">
        <f t="shared" si="12"/>
        <v>-4.2212764295843277E-3</v>
      </c>
    </row>
    <row r="72" spans="1:13" x14ac:dyDescent="0.3">
      <c r="A72" s="1">
        <v>42499</v>
      </c>
      <c r="B72">
        <v>87.503319000000005</v>
      </c>
      <c r="C72">
        <v>679.75</v>
      </c>
      <c r="D72">
        <v>46.379345000000001</v>
      </c>
      <c r="E72">
        <v>90.540001000000004</v>
      </c>
      <c r="F72">
        <v>73.230682000000002</v>
      </c>
      <c r="G72">
        <v>95.927999999999997</v>
      </c>
      <c r="H72" s="26">
        <f t="shared" si="18"/>
        <v>7.544730786571694E-4</v>
      </c>
      <c r="I72" s="27">
        <f t="shared" si="18"/>
        <v>8.5691415228263679E-3</v>
      </c>
      <c r="J72" s="27">
        <f t="shared" si="18"/>
        <v>-6.3706557187930063E-3</v>
      </c>
      <c r="K72" s="27">
        <f t="shared" si="18"/>
        <v>-3.3079201512366853E-3</v>
      </c>
      <c r="L72" s="27">
        <f t="shared" si="17"/>
        <v>-1.2178579611287804E-4</v>
      </c>
      <c r="M72" s="27">
        <f t="shared" si="12"/>
        <v>9.3947559165352829E-3</v>
      </c>
    </row>
    <row r="73" spans="1:13" x14ac:dyDescent="0.3">
      <c r="A73" s="1">
        <v>42500</v>
      </c>
      <c r="B73">
        <v>88.097426999999996</v>
      </c>
      <c r="C73">
        <v>703.07000700000003</v>
      </c>
      <c r="D73">
        <v>47.259318999999998</v>
      </c>
      <c r="E73">
        <v>92.889999000000003</v>
      </c>
      <c r="F73">
        <v>73.551704000000001</v>
      </c>
      <c r="G73">
        <v>95.576999999999998</v>
      </c>
      <c r="H73" s="26">
        <f t="shared" si="18"/>
        <v>6.7666029945304676E-3</v>
      </c>
      <c r="I73" s="27">
        <f t="shared" si="18"/>
        <v>3.3731386554799361E-2</v>
      </c>
      <c r="J73" s="27">
        <f t="shared" si="18"/>
        <v>1.8795652745107989E-2</v>
      </c>
      <c r="K73" s="27">
        <f t="shared" si="18"/>
        <v>2.5624233581353354E-2</v>
      </c>
      <c r="L73" s="27">
        <f t="shared" si="17"/>
        <v>4.3741285394104405E-3</v>
      </c>
      <c r="M73" s="27">
        <f t="shared" si="12"/>
        <v>-3.6657047392350795E-3</v>
      </c>
    </row>
    <row r="74" spans="1:13" x14ac:dyDescent="0.3">
      <c r="A74" s="1">
        <v>42501</v>
      </c>
      <c r="B74">
        <v>87.239272999999997</v>
      </c>
      <c r="C74">
        <v>713.22997999999995</v>
      </c>
      <c r="D74">
        <v>47.287109000000001</v>
      </c>
      <c r="E74">
        <v>90.019997000000004</v>
      </c>
      <c r="F74">
        <v>73.257446000000002</v>
      </c>
      <c r="G74">
        <v>93.734999999999999</v>
      </c>
      <c r="H74" s="26">
        <f t="shared" si="18"/>
        <v>-9.7887191019196754E-3</v>
      </c>
      <c r="I74" s="27">
        <f t="shared" si="18"/>
        <v>1.4347450932682056E-2</v>
      </c>
      <c r="J74" s="27">
        <f t="shared" si="18"/>
        <v>5.8785934885470124E-4</v>
      </c>
      <c r="K74" s="27">
        <f t="shared" si="18"/>
        <v>-3.1384152095149415E-2</v>
      </c>
      <c r="L74" s="27">
        <f t="shared" si="17"/>
        <v>-4.0087200839510617E-3</v>
      </c>
      <c r="M74" s="27">
        <f t="shared" si="12"/>
        <v>-1.9460553288742299E-2</v>
      </c>
    </row>
    <row r="75" spans="1:13" x14ac:dyDescent="0.3">
      <c r="A75" s="1">
        <v>42502</v>
      </c>
      <c r="B75">
        <v>85.192909</v>
      </c>
      <c r="C75">
        <v>717.92999299999997</v>
      </c>
      <c r="D75">
        <v>47.713200000000001</v>
      </c>
      <c r="E75">
        <v>87.739998</v>
      </c>
      <c r="F75">
        <v>73.489311000000001</v>
      </c>
      <c r="G75">
        <v>93.513999999999996</v>
      </c>
      <c r="H75" s="26">
        <f t="shared" si="18"/>
        <v>-2.3736405293250211E-2</v>
      </c>
      <c r="I75" s="27">
        <f t="shared" si="18"/>
        <v>6.5681405089416337E-3</v>
      </c>
      <c r="J75" s="27">
        <f t="shared" si="18"/>
        <v>8.9703678164369041E-3</v>
      </c>
      <c r="K75" s="27">
        <f t="shared" si="18"/>
        <v>-2.5653961595411414E-2</v>
      </c>
      <c r="L75" s="27">
        <f t="shared" si="17"/>
        <v>3.1600724634945425E-3</v>
      </c>
      <c r="M75" s="27">
        <f t="shared" si="12"/>
        <v>-2.3604943430024484E-3</v>
      </c>
    </row>
    <row r="76" spans="1:13" x14ac:dyDescent="0.3">
      <c r="A76" s="1">
        <v>42503</v>
      </c>
      <c r="B76">
        <v>85.362656000000001</v>
      </c>
      <c r="C76">
        <v>709.919983</v>
      </c>
      <c r="D76">
        <v>47.314903000000001</v>
      </c>
      <c r="E76">
        <v>87.879997000000003</v>
      </c>
      <c r="F76">
        <v>72.437027</v>
      </c>
      <c r="G76">
        <v>94.114000000000004</v>
      </c>
      <c r="H76" s="26">
        <f t="shared" si="18"/>
        <v>1.9905191137814656E-3</v>
      </c>
      <c r="I76" s="27">
        <f t="shared" si="18"/>
        <v>-1.1219797824764314E-2</v>
      </c>
      <c r="J76" s="27">
        <f t="shared" si="18"/>
        <v>-8.3827693032107343E-3</v>
      </c>
      <c r="K76" s="27">
        <f t="shared" si="18"/>
        <v>1.5943404355014644E-3</v>
      </c>
      <c r="L76" s="27">
        <f t="shared" si="17"/>
        <v>-1.4422375759991427E-2</v>
      </c>
      <c r="M76" s="27">
        <f t="shared" si="12"/>
        <v>6.3956557147038335E-3</v>
      </c>
    </row>
    <row r="77" spans="1:13" x14ac:dyDescent="0.3">
      <c r="A77" s="1">
        <v>42506</v>
      </c>
      <c r="B77">
        <v>88.531227000000001</v>
      </c>
      <c r="C77">
        <v>710.65997300000004</v>
      </c>
      <c r="D77">
        <v>48.009616999999999</v>
      </c>
      <c r="E77">
        <v>89.120002999999997</v>
      </c>
      <c r="F77">
        <v>72.793732000000006</v>
      </c>
      <c r="G77">
        <v>93.492000000000004</v>
      </c>
      <c r="H77" s="26">
        <f t="shared" si="18"/>
        <v>3.6446615449582331E-2</v>
      </c>
      <c r="I77" s="27">
        <f t="shared" si="18"/>
        <v>1.0418140334942064E-3</v>
      </c>
      <c r="J77" s="27">
        <f t="shared" si="18"/>
        <v>1.4576025138070815E-2</v>
      </c>
      <c r="K77" s="27">
        <f t="shared" si="18"/>
        <v>1.4011596462502199E-2</v>
      </c>
      <c r="L77" s="27">
        <f t="shared" si="17"/>
        <v>4.9122612832074308E-3</v>
      </c>
      <c r="M77" s="27">
        <f t="shared" si="12"/>
        <v>-6.6309422841344416E-3</v>
      </c>
    </row>
    <row r="78" spans="1:13" x14ac:dyDescent="0.3">
      <c r="A78" s="1">
        <v>42507</v>
      </c>
      <c r="B78">
        <v>88.163444999999996</v>
      </c>
      <c r="C78">
        <v>695.27002000000005</v>
      </c>
      <c r="D78">
        <v>47.114151</v>
      </c>
      <c r="E78">
        <v>88.629997000000003</v>
      </c>
      <c r="F78">
        <v>71.893058999999994</v>
      </c>
      <c r="G78">
        <v>93.709000000000003</v>
      </c>
      <c r="H78" s="26">
        <f t="shared" si="18"/>
        <v>-4.1629159155895431E-3</v>
      </c>
      <c r="I78" s="27">
        <f t="shared" si="18"/>
        <v>-2.1893789620899197E-2</v>
      </c>
      <c r="J78" s="27">
        <f t="shared" si="18"/>
        <v>-1.8827943248916488E-2</v>
      </c>
      <c r="K78" s="27">
        <f t="shared" si="18"/>
        <v>-5.5134429397287474E-3</v>
      </c>
      <c r="L78" s="27">
        <f t="shared" si="17"/>
        <v>-1.2450129384545186E-2</v>
      </c>
      <c r="M78" s="27">
        <f t="shared" si="12"/>
        <v>2.3183647223525886E-3</v>
      </c>
    </row>
    <row r="79" spans="1:13" x14ac:dyDescent="0.3">
      <c r="A79" s="1">
        <v>42508</v>
      </c>
      <c r="B79">
        <v>89.172477999999998</v>
      </c>
      <c r="C79">
        <v>697.45001200000002</v>
      </c>
      <c r="D79">
        <v>47.393982000000001</v>
      </c>
      <c r="E79">
        <v>90.5</v>
      </c>
      <c r="F79">
        <v>71.206406000000001</v>
      </c>
      <c r="G79">
        <v>96.334999999999994</v>
      </c>
      <c r="H79" s="26">
        <f t="shared" si="18"/>
        <v>1.1380028056108571E-2</v>
      </c>
      <c r="I79" s="27">
        <f t="shared" si="18"/>
        <v>3.1305556469446122E-3</v>
      </c>
      <c r="J79" s="27">
        <f t="shared" si="18"/>
        <v>5.9218568579288301E-3</v>
      </c>
      <c r="K79" s="27">
        <f t="shared" si="18"/>
        <v>2.0879483804158442E-2</v>
      </c>
      <c r="L79" s="27">
        <f t="shared" si="17"/>
        <v>-9.5969369294603025E-3</v>
      </c>
      <c r="M79" s="27">
        <f t="shared" si="12"/>
        <v>2.7637464473649499E-2</v>
      </c>
    </row>
    <row r="80" spans="1:13" x14ac:dyDescent="0.3">
      <c r="A80" s="1">
        <v>42509</v>
      </c>
      <c r="B80">
        <v>88.832984999999994</v>
      </c>
      <c r="C80">
        <v>698.52002000000005</v>
      </c>
      <c r="D80">
        <v>46.936923999999998</v>
      </c>
      <c r="E80">
        <v>89.550003000000004</v>
      </c>
      <c r="F80">
        <v>71.509613000000002</v>
      </c>
      <c r="G80">
        <v>97.534999999999997</v>
      </c>
      <c r="H80" s="26">
        <f t="shared" si="18"/>
        <v>-3.8144156466542265E-3</v>
      </c>
      <c r="I80" s="27">
        <f t="shared" si="18"/>
        <v>1.5329959598303646E-3</v>
      </c>
      <c r="J80" s="27">
        <f t="shared" si="18"/>
        <v>-9.6906008041141543E-3</v>
      </c>
      <c r="K80" s="27">
        <f t="shared" si="18"/>
        <v>-1.0552688698322628E-2</v>
      </c>
      <c r="L80" s="27">
        <f t="shared" si="17"/>
        <v>4.2491019343345333E-3</v>
      </c>
      <c r="M80" s="27">
        <f t="shared" si="12"/>
        <v>1.2379587614172393E-2</v>
      </c>
    </row>
    <row r="81" spans="1:13" x14ac:dyDescent="0.3">
      <c r="A81" s="1">
        <v>42510</v>
      </c>
      <c r="B81">
        <v>89.794867999999994</v>
      </c>
      <c r="C81">
        <v>702.79998799999998</v>
      </c>
      <c r="D81">
        <v>47.216754999999999</v>
      </c>
      <c r="E81">
        <v>92.489998</v>
      </c>
      <c r="F81">
        <v>71.358001999999999</v>
      </c>
      <c r="G81">
        <v>96.914000000000001</v>
      </c>
      <c r="H81" s="26">
        <f t="shared" si="18"/>
        <v>1.0769790725233904E-2</v>
      </c>
      <c r="I81" s="27">
        <f t="shared" si="18"/>
        <v>6.1084995347743054E-3</v>
      </c>
      <c r="J81" s="27">
        <f t="shared" si="18"/>
        <v>5.944150603756285E-3</v>
      </c>
      <c r="K81" s="27">
        <f t="shared" si="18"/>
        <v>3.2303346934651353E-2</v>
      </c>
      <c r="L81" s="27">
        <f t="shared" si="17"/>
        <v>-2.1223992142932035E-3</v>
      </c>
      <c r="M81" s="27">
        <f t="shared" si="12"/>
        <v>-6.3873006420691681E-3</v>
      </c>
    </row>
    <row r="82" spans="1:13" x14ac:dyDescent="0.3">
      <c r="A82" s="1">
        <v>42513</v>
      </c>
      <c r="B82">
        <v>90.935935999999998</v>
      </c>
      <c r="C82">
        <v>696.75</v>
      </c>
      <c r="D82">
        <v>46.666435</v>
      </c>
      <c r="E82">
        <v>94.889999000000003</v>
      </c>
      <c r="F82">
        <v>71.518508999999995</v>
      </c>
      <c r="G82">
        <v>96.811000000000007</v>
      </c>
      <c r="H82" s="26">
        <f t="shared" si="18"/>
        <v>1.2627434137899175E-2</v>
      </c>
      <c r="I82" s="27">
        <f t="shared" si="18"/>
        <v>-8.6456728763255036E-3</v>
      </c>
      <c r="J82" s="27">
        <f t="shared" si="18"/>
        <v>-1.1723638771838109E-2</v>
      </c>
      <c r="K82" s="27">
        <f t="shared" si="18"/>
        <v>2.5617806504939691E-2</v>
      </c>
      <c r="L82" s="27">
        <f t="shared" si="17"/>
        <v>2.2467943316598514E-3</v>
      </c>
      <c r="M82" s="27">
        <f t="shared" si="12"/>
        <v>-1.0633631147814518E-3</v>
      </c>
    </row>
    <row r="83" spans="1:13" x14ac:dyDescent="0.3">
      <c r="A83" s="1">
        <v>42514</v>
      </c>
      <c r="B83">
        <v>92.322188999999995</v>
      </c>
      <c r="C83">
        <v>704.20001200000002</v>
      </c>
      <c r="D83">
        <v>48.121552000000001</v>
      </c>
      <c r="E83">
        <v>97.889999000000003</v>
      </c>
      <c r="F83">
        <v>72.205169999999995</v>
      </c>
      <c r="G83">
        <v>96.563999999999993</v>
      </c>
      <c r="H83" s="26">
        <f t="shared" si="18"/>
        <v>1.5129254891403323E-2</v>
      </c>
      <c r="I83" s="27">
        <f t="shared" si="18"/>
        <v>1.0635757399507806E-2</v>
      </c>
      <c r="J83" s="27">
        <f t="shared" si="18"/>
        <v>3.0704973644792227E-2</v>
      </c>
      <c r="K83" s="27">
        <f t="shared" si="18"/>
        <v>3.1126073610641992E-2</v>
      </c>
      <c r="L83" s="27">
        <f t="shared" si="17"/>
        <v>9.5553666508320836E-3</v>
      </c>
      <c r="M83" s="27">
        <f t="shared" si="12"/>
        <v>-2.5546232380493036E-3</v>
      </c>
    </row>
    <row r="84" spans="1:13" x14ac:dyDescent="0.3">
      <c r="A84" s="1">
        <v>42515</v>
      </c>
      <c r="B84">
        <v>93.944205999999994</v>
      </c>
      <c r="C84">
        <v>708.34997599999997</v>
      </c>
      <c r="D84">
        <v>48.615912999999999</v>
      </c>
      <c r="E84">
        <v>100.199997</v>
      </c>
      <c r="F84">
        <v>72.659965999999997</v>
      </c>
      <c r="G84">
        <v>96.132000000000005</v>
      </c>
      <c r="H84" s="26">
        <f t="shared" si="18"/>
        <v>1.7416539372196609E-2</v>
      </c>
      <c r="I84" s="27">
        <f t="shared" si="18"/>
        <v>5.8758641822381653E-3</v>
      </c>
      <c r="J84" s="27">
        <f t="shared" si="18"/>
        <v>1.0220762009192735E-2</v>
      </c>
      <c r="K84" s="27">
        <f t="shared" si="18"/>
        <v>2.3323769652853349E-2</v>
      </c>
      <c r="L84" s="27">
        <f t="shared" si="17"/>
        <v>6.2789088767621921E-3</v>
      </c>
      <c r="M84" s="27">
        <f t="shared" si="12"/>
        <v>-4.4837539310159536E-3</v>
      </c>
    </row>
    <row r="85" spans="1:13" x14ac:dyDescent="0.3">
      <c r="A85" s="1">
        <v>42516</v>
      </c>
      <c r="B85">
        <v>94.689177999999998</v>
      </c>
      <c r="C85">
        <v>714.90997300000004</v>
      </c>
      <c r="D85">
        <v>48.401370999999997</v>
      </c>
      <c r="E85">
        <v>102.80999799999999</v>
      </c>
      <c r="F85">
        <v>72.428107999999995</v>
      </c>
      <c r="G85">
        <v>96.631</v>
      </c>
      <c r="H85" s="26">
        <f t="shared" si="18"/>
        <v>7.8986641427265681E-3</v>
      </c>
      <c r="I85" s="27">
        <f t="shared" si="18"/>
        <v>9.2183349345248931E-3</v>
      </c>
      <c r="J85" s="27">
        <f t="shared" si="18"/>
        <v>-4.4227655294624343E-3</v>
      </c>
      <c r="K85" s="27">
        <f t="shared" si="18"/>
        <v>2.5714446390622051E-2</v>
      </c>
      <c r="L85" s="27">
        <f t="shared" si="17"/>
        <v>-3.1961027667994062E-3</v>
      </c>
      <c r="M85" s="27">
        <f t="shared" si="17"/>
        <v>5.1773536896643551E-3</v>
      </c>
    </row>
    <row r="86" spans="1:13" x14ac:dyDescent="0.3">
      <c r="A86" s="1">
        <v>42517</v>
      </c>
      <c r="B86">
        <v>94.632598999999999</v>
      </c>
      <c r="C86">
        <v>712.23999000000003</v>
      </c>
      <c r="D86">
        <v>48.802470999999997</v>
      </c>
      <c r="E86">
        <v>103.300003</v>
      </c>
      <c r="F86">
        <v>72.615371999999994</v>
      </c>
      <c r="G86">
        <v>96.262</v>
      </c>
      <c r="H86" s="26">
        <f t="shared" si="18"/>
        <v>-5.9770199267027483E-4</v>
      </c>
      <c r="I86" s="27">
        <f t="shared" si="18"/>
        <v>-3.7417036531240283E-3</v>
      </c>
      <c r="J86" s="27">
        <f t="shared" si="18"/>
        <v>8.252807055401476E-3</v>
      </c>
      <c r="K86" s="27">
        <f t="shared" si="18"/>
        <v>4.7548000659524466E-3</v>
      </c>
      <c r="L86" s="27">
        <f t="shared" si="17"/>
        <v>2.5821788618260646E-3</v>
      </c>
      <c r="M86" s="27">
        <f t="shared" si="17"/>
        <v>-3.8259599893978886E-3</v>
      </c>
    </row>
    <row r="87" spans="1:13" x14ac:dyDescent="0.3">
      <c r="A87" s="1">
        <v>42521</v>
      </c>
      <c r="B87">
        <v>94.170524999999998</v>
      </c>
      <c r="C87">
        <v>722.78997800000002</v>
      </c>
      <c r="D87">
        <v>49.43676</v>
      </c>
      <c r="E87">
        <v>102.57</v>
      </c>
      <c r="F87">
        <v>72.267593000000005</v>
      </c>
      <c r="G87">
        <v>96.656000000000006</v>
      </c>
      <c r="H87" s="26">
        <f t="shared" si="18"/>
        <v>-4.8947804758156729E-3</v>
      </c>
      <c r="I87" s="27">
        <f t="shared" si="18"/>
        <v>1.4703773873775342E-2</v>
      </c>
      <c r="J87" s="27">
        <f t="shared" si="18"/>
        <v>1.2913330198325404E-2</v>
      </c>
      <c r="K87" s="27">
        <f t="shared" si="18"/>
        <v>-7.0919128478992817E-3</v>
      </c>
      <c r="L87" s="27">
        <f t="shared" si="17"/>
        <v>-4.800835874224349E-3</v>
      </c>
      <c r="M87" s="27">
        <f t="shared" si="17"/>
        <v>4.0846426751388679E-3</v>
      </c>
    </row>
    <row r="88" spans="1:13" x14ac:dyDescent="0.3">
      <c r="A88" s="1">
        <v>42522</v>
      </c>
      <c r="B88">
        <v>92.850273000000001</v>
      </c>
      <c r="C88">
        <v>719.44000200000005</v>
      </c>
      <c r="D88">
        <v>49.296829000000002</v>
      </c>
      <c r="E88">
        <v>101.510002</v>
      </c>
      <c r="F88">
        <v>72.936417000000006</v>
      </c>
      <c r="G88">
        <v>96.546000000000006</v>
      </c>
      <c r="H88" s="26">
        <f t="shared" si="18"/>
        <v>-1.4119006509760779E-2</v>
      </c>
      <c r="I88" s="27">
        <f t="shared" si="18"/>
        <v>-4.6455587127798986E-3</v>
      </c>
      <c r="J88" s="27">
        <f t="shared" si="18"/>
        <v>-2.8345185282298716E-3</v>
      </c>
      <c r="K88" s="27">
        <f t="shared" si="18"/>
        <v>-1.0388156820487675E-2</v>
      </c>
      <c r="L88" s="27">
        <f t="shared" si="17"/>
        <v>9.2122625265776033E-3</v>
      </c>
      <c r="M88" s="27">
        <f t="shared" si="17"/>
        <v>-1.1387046913172664E-3</v>
      </c>
    </row>
    <row r="89" spans="1:13" x14ac:dyDescent="0.3">
      <c r="A89" s="1">
        <v>42523</v>
      </c>
      <c r="B89">
        <v>92.152457999999996</v>
      </c>
      <c r="C89">
        <v>728.23999000000003</v>
      </c>
      <c r="D89">
        <v>48.951720999999999</v>
      </c>
      <c r="E89">
        <v>101.25</v>
      </c>
      <c r="F89">
        <v>73.079070999999999</v>
      </c>
      <c r="G89">
        <v>96.531000000000006</v>
      </c>
      <c r="H89" s="26">
        <f t="shared" si="18"/>
        <v>-7.5438703592256027E-3</v>
      </c>
      <c r="I89" s="27">
        <f t="shared" si="18"/>
        <v>1.2157516079096443E-2</v>
      </c>
      <c r="J89" s="27">
        <f t="shared" si="18"/>
        <v>-7.0252318098765962E-3</v>
      </c>
      <c r="K89" s="27">
        <f t="shared" si="18"/>
        <v>-2.564629512183341E-3</v>
      </c>
      <c r="L89" s="27">
        <f t="shared" si="17"/>
        <v>1.9539577251853637E-3</v>
      </c>
      <c r="M89" s="27">
        <f t="shared" si="17"/>
        <v>-1.5537842446459004E-4</v>
      </c>
    </row>
    <row r="90" spans="1:13" x14ac:dyDescent="0.3">
      <c r="A90" s="1">
        <v>42524</v>
      </c>
      <c r="B90">
        <v>92.341048999999998</v>
      </c>
      <c r="C90">
        <v>725.53997800000002</v>
      </c>
      <c r="D90">
        <v>48.308093999999997</v>
      </c>
      <c r="E90">
        <v>99.589995999999999</v>
      </c>
      <c r="F90">
        <v>73.542793000000003</v>
      </c>
      <c r="G90">
        <v>95.272999999999996</v>
      </c>
      <c r="H90" s="26">
        <f t="shared" si="18"/>
        <v>2.0444195435782757E-3</v>
      </c>
      <c r="I90" s="27">
        <f t="shared" si="18"/>
        <v>-3.7144755930659423E-3</v>
      </c>
      <c r="J90" s="27">
        <f t="shared" si="18"/>
        <v>-1.3235402424586963E-2</v>
      </c>
      <c r="K90" s="27">
        <f t="shared" si="18"/>
        <v>-1.6530988207776313E-2</v>
      </c>
      <c r="L90" s="27">
        <f t="shared" si="17"/>
        <v>6.3254351502321209E-3</v>
      </c>
      <c r="M90" s="27">
        <f t="shared" si="17"/>
        <v>-1.3117745606664096E-2</v>
      </c>
    </row>
    <row r="91" spans="1:13" x14ac:dyDescent="0.3">
      <c r="A91" s="1">
        <v>42527</v>
      </c>
      <c r="B91">
        <v>93.010589999999993</v>
      </c>
      <c r="C91">
        <v>726.72997999999995</v>
      </c>
      <c r="D91">
        <v>48.625252000000003</v>
      </c>
      <c r="E91">
        <v>100.739998</v>
      </c>
      <c r="F91">
        <v>73.810326000000003</v>
      </c>
      <c r="G91">
        <v>94.263999999999996</v>
      </c>
      <c r="H91" s="26">
        <f t="shared" si="18"/>
        <v>7.2245804332749719E-3</v>
      </c>
      <c r="I91" s="27">
        <f t="shared" si="18"/>
        <v>1.6388168876993578E-3</v>
      </c>
      <c r="J91" s="27">
        <f t="shared" si="18"/>
        <v>6.5438601857471454E-3</v>
      </c>
      <c r="K91" s="27">
        <f t="shared" si="18"/>
        <v>1.1481202685544804E-2</v>
      </c>
      <c r="L91" s="27">
        <f t="shared" si="17"/>
        <v>3.6311860349998713E-3</v>
      </c>
      <c r="M91" s="27">
        <f t="shared" si="17"/>
        <v>-1.0647098262899932E-2</v>
      </c>
    </row>
    <row r="92" spans="1:13" x14ac:dyDescent="0.3">
      <c r="A92" s="1">
        <v>42528</v>
      </c>
      <c r="B92">
        <v>93.387810000000002</v>
      </c>
      <c r="C92">
        <v>723.73999000000003</v>
      </c>
      <c r="D92">
        <v>48.597262999999998</v>
      </c>
      <c r="E92">
        <v>99.889999000000003</v>
      </c>
      <c r="F92">
        <v>73.409041999999999</v>
      </c>
      <c r="G92">
        <v>94.027000000000001</v>
      </c>
      <c r="H92" s="26">
        <f t="shared" si="18"/>
        <v>4.0474651602935762E-3</v>
      </c>
      <c r="I92" s="27">
        <f t="shared" si="18"/>
        <v>-4.1227937110301779E-3</v>
      </c>
      <c r="J92" s="27">
        <f t="shared" si="18"/>
        <v>-5.7577199629593007E-4</v>
      </c>
      <c r="K92" s="27">
        <f t="shared" si="18"/>
        <v>-8.473349931370824E-3</v>
      </c>
      <c r="L92" s="27">
        <f t="shared" si="17"/>
        <v>-5.4515244735564928E-3</v>
      </c>
      <c r="M92" s="27">
        <f t="shared" si="17"/>
        <v>-2.5173813422824424E-3</v>
      </c>
    </row>
    <row r="93" spans="1:13" x14ac:dyDescent="0.3">
      <c r="A93" s="1">
        <v>42529</v>
      </c>
      <c r="B93">
        <v>93.302932999999996</v>
      </c>
      <c r="C93">
        <v>726.64001499999995</v>
      </c>
      <c r="D93">
        <v>48.541285999999999</v>
      </c>
      <c r="E93">
        <v>97.860000999999997</v>
      </c>
      <c r="F93">
        <v>73.703331000000006</v>
      </c>
      <c r="G93">
        <v>92.281999999999996</v>
      </c>
      <c r="H93" s="26">
        <f t="shared" si="18"/>
        <v>-9.0927921207048588E-4</v>
      </c>
      <c r="I93" s="27">
        <f t="shared" si="18"/>
        <v>3.998991788017576E-3</v>
      </c>
      <c r="J93" s="27">
        <f t="shared" si="18"/>
        <v>-1.1525188871450748E-3</v>
      </c>
      <c r="K93" s="27">
        <f t="shared" si="18"/>
        <v>-2.053167445338908E-2</v>
      </c>
      <c r="L93" s="27">
        <f t="shared" si="17"/>
        <v>4.0008788731548343E-3</v>
      </c>
      <c r="M93" s="27">
        <f t="shared" si="17"/>
        <v>-1.8732868829446681E-2</v>
      </c>
    </row>
    <row r="94" spans="1:13" x14ac:dyDescent="0.3">
      <c r="A94" s="1">
        <v>42530</v>
      </c>
      <c r="B94">
        <v>93.972481000000002</v>
      </c>
      <c r="C94">
        <v>727.65002400000003</v>
      </c>
      <c r="D94">
        <v>48.149521</v>
      </c>
      <c r="E94">
        <v>97.089995999999999</v>
      </c>
      <c r="F94">
        <v>74.167045999999999</v>
      </c>
      <c r="G94">
        <v>92.992999999999995</v>
      </c>
      <c r="H94" s="26">
        <f t="shared" si="18"/>
        <v>7.1504405032369149E-3</v>
      </c>
      <c r="I94" s="27">
        <f t="shared" si="18"/>
        <v>1.3890065053076613E-3</v>
      </c>
      <c r="J94" s="27">
        <f t="shared" si="18"/>
        <v>-8.1035034452882713E-3</v>
      </c>
      <c r="K94" s="27">
        <f t="shared" si="18"/>
        <v>-7.8995538964921203E-3</v>
      </c>
      <c r="L94" s="27">
        <f t="shared" si="17"/>
        <v>6.27193261434338E-3</v>
      </c>
      <c r="M94" s="27">
        <f t="shared" si="17"/>
        <v>7.6751152639015609E-3</v>
      </c>
    </row>
    <row r="95" spans="1:13" x14ac:dyDescent="0.3">
      <c r="A95" s="1">
        <v>42531</v>
      </c>
      <c r="B95">
        <v>93.199211000000005</v>
      </c>
      <c r="C95">
        <v>717.90997300000004</v>
      </c>
      <c r="D95">
        <v>48.018940000000001</v>
      </c>
      <c r="E95">
        <v>93.75</v>
      </c>
      <c r="F95">
        <v>74.193779000000006</v>
      </c>
      <c r="G95">
        <v>93.058000000000007</v>
      </c>
      <c r="H95" s="26">
        <f t="shared" si="18"/>
        <v>-8.2627280991755311E-3</v>
      </c>
      <c r="I95" s="27">
        <f t="shared" si="18"/>
        <v>-1.3476020949328246E-2</v>
      </c>
      <c r="J95" s="27">
        <f t="shared" si="18"/>
        <v>-2.7156737020389175E-3</v>
      </c>
      <c r="K95" s="27">
        <f t="shared" si="18"/>
        <v>-3.5006677332644794E-2</v>
      </c>
      <c r="L95" s="27">
        <f t="shared" si="17"/>
        <v>3.6037815628670684E-4</v>
      </c>
      <c r="M95" s="27">
        <f t="shared" si="17"/>
        <v>6.9873317149140928E-4</v>
      </c>
    </row>
    <row r="96" spans="1:13" x14ac:dyDescent="0.3">
      <c r="A96" s="1">
        <v>42534</v>
      </c>
      <c r="B96">
        <v>91.794083000000001</v>
      </c>
      <c r="C96">
        <v>715.23999000000003</v>
      </c>
      <c r="D96">
        <v>46.769024000000002</v>
      </c>
      <c r="E96">
        <v>93.849997999999999</v>
      </c>
      <c r="F96">
        <v>73.631973000000002</v>
      </c>
      <c r="G96">
        <v>93.631</v>
      </c>
      <c r="H96" s="26">
        <f t="shared" si="18"/>
        <v>-1.5191415779055976E-2</v>
      </c>
      <c r="I96" s="27">
        <f t="shared" si="18"/>
        <v>-3.7260386672153356E-3</v>
      </c>
      <c r="J96" s="27">
        <f t="shared" si="18"/>
        <v>-2.6374412971467271E-2</v>
      </c>
      <c r="K96" s="27">
        <f t="shared" si="18"/>
        <v>1.0660768713952713E-3</v>
      </c>
      <c r="L96" s="27">
        <f t="shared" si="17"/>
        <v>-7.6009585236419628E-3</v>
      </c>
      <c r="M96" s="27">
        <f t="shared" si="17"/>
        <v>6.1385705565585921E-3</v>
      </c>
    </row>
    <row r="97" spans="1:13" x14ac:dyDescent="0.3">
      <c r="A97" s="1">
        <v>42535</v>
      </c>
      <c r="B97">
        <v>91.907257000000001</v>
      </c>
      <c r="C97">
        <v>719.29998799999998</v>
      </c>
      <c r="D97">
        <v>46.479874000000002</v>
      </c>
      <c r="E97">
        <v>94.120002999999997</v>
      </c>
      <c r="F97">
        <v>74.327545000000001</v>
      </c>
      <c r="G97">
        <v>93.254000000000005</v>
      </c>
      <c r="H97" s="26">
        <f t="shared" si="18"/>
        <v>1.2321523002325468E-3</v>
      </c>
      <c r="I97" s="27">
        <f t="shared" si="18"/>
        <v>5.6603634647429827E-3</v>
      </c>
      <c r="J97" s="27">
        <f t="shared" si="18"/>
        <v>-6.2017017456178014E-3</v>
      </c>
      <c r="K97" s="27">
        <f t="shared" si="18"/>
        <v>2.8728540114488356E-3</v>
      </c>
      <c r="L97" s="27">
        <f t="shared" si="17"/>
        <v>9.4022626403379474E-3</v>
      </c>
      <c r="M97" s="27">
        <f t="shared" si="17"/>
        <v>-4.0345721849609677E-3</v>
      </c>
    </row>
    <row r="98" spans="1:13" x14ac:dyDescent="0.3">
      <c r="A98" s="1">
        <v>42536</v>
      </c>
      <c r="B98">
        <v>91.605484000000004</v>
      </c>
      <c r="C98">
        <v>714.26000999999997</v>
      </c>
      <c r="D98">
        <v>46.349285000000002</v>
      </c>
      <c r="E98">
        <v>94.290001000000004</v>
      </c>
      <c r="F98">
        <v>73.970832999999999</v>
      </c>
      <c r="G98">
        <v>93.070999999999998</v>
      </c>
      <c r="H98" s="26">
        <f t="shared" si="18"/>
        <v>-3.2888536280110234E-3</v>
      </c>
      <c r="I98" s="27">
        <f t="shared" si="18"/>
        <v>-7.0314444770118428E-3</v>
      </c>
      <c r="J98" s="27">
        <f t="shared" si="18"/>
        <v>-2.813535909444778E-3</v>
      </c>
      <c r="K98" s="27">
        <f t="shared" si="18"/>
        <v>1.8045543498001427E-3</v>
      </c>
      <c r="L98" s="27">
        <f t="shared" si="17"/>
        <v>-4.8107429463040479E-3</v>
      </c>
      <c r="M98" s="27">
        <f t="shared" si="17"/>
        <v>-1.964310305566719E-3</v>
      </c>
    </row>
    <row r="99" spans="1:13" x14ac:dyDescent="0.3">
      <c r="A99" s="1">
        <v>42537</v>
      </c>
      <c r="B99">
        <v>91.992148999999998</v>
      </c>
      <c r="C99">
        <v>717.51000999999997</v>
      </c>
      <c r="D99">
        <v>47.002223999999998</v>
      </c>
      <c r="E99">
        <v>95.440002000000007</v>
      </c>
      <c r="F99">
        <v>74.381065000000007</v>
      </c>
      <c r="G99">
        <v>93.38</v>
      </c>
      <c r="H99" s="26">
        <f t="shared" si="18"/>
        <v>4.2120975674722061E-3</v>
      </c>
      <c r="I99" s="27">
        <f t="shared" si="18"/>
        <v>4.5398430425586207E-3</v>
      </c>
      <c r="J99" s="27">
        <f t="shared" si="18"/>
        <v>1.3989053952315877E-2</v>
      </c>
      <c r="K99" s="27">
        <f t="shared" si="18"/>
        <v>1.2122648662070367E-2</v>
      </c>
      <c r="L99" s="27">
        <f t="shared" si="17"/>
        <v>5.5305399010434656E-3</v>
      </c>
      <c r="M99" s="27">
        <f t="shared" si="17"/>
        <v>3.3145468020564501E-3</v>
      </c>
    </row>
    <row r="100" spans="1:13" x14ac:dyDescent="0.3">
      <c r="A100" s="1">
        <v>42538</v>
      </c>
      <c r="B100">
        <v>89.898605000000003</v>
      </c>
      <c r="C100">
        <v>706.39001499999995</v>
      </c>
      <c r="D100">
        <v>46.759704999999997</v>
      </c>
      <c r="E100">
        <v>94.449996999999996</v>
      </c>
      <c r="F100">
        <v>74.131339999999994</v>
      </c>
      <c r="G100">
        <v>92.965000000000003</v>
      </c>
      <c r="H100" s="26">
        <f t="shared" si="18"/>
        <v>-2.3020812335311662E-2</v>
      </c>
      <c r="I100" s="27">
        <f t="shared" si="18"/>
        <v>-1.5619384617084137E-2</v>
      </c>
      <c r="J100" s="27">
        <f t="shared" si="18"/>
        <v>-5.1730919664616862E-3</v>
      </c>
      <c r="K100" s="27">
        <f t="shared" si="18"/>
        <v>-1.0427236560554195E-2</v>
      </c>
      <c r="L100" s="27">
        <f t="shared" si="17"/>
        <v>-3.3630219019622283E-3</v>
      </c>
      <c r="M100" s="27">
        <f t="shared" si="17"/>
        <v>-4.4541113107648654E-3</v>
      </c>
    </row>
    <row r="101" spans="1:13" x14ac:dyDescent="0.3">
      <c r="A101" s="1">
        <v>42541</v>
      </c>
      <c r="B101">
        <v>89.681717000000006</v>
      </c>
      <c r="C101">
        <v>714.01000999999997</v>
      </c>
      <c r="D101">
        <v>46.703743000000003</v>
      </c>
      <c r="E101">
        <v>93.800003000000004</v>
      </c>
      <c r="F101">
        <v>74.051102</v>
      </c>
      <c r="G101">
        <v>94.376999999999995</v>
      </c>
      <c r="H101" s="26">
        <f t="shared" si="18"/>
        <v>-2.4154996832587267E-3</v>
      </c>
      <c r="I101" s="27">
        <f t="shared" si="18"/>
        <v>1.0729467710266925E-2</v>
      </c>
      <c r="J101" s="27">
        <f t="shared" si="18"/>
        <v>-1.1975164170631382E-3</v>
      </c>
      <c r="K101" s="27">
        <f t="shared" si="18"/>
        <v>-6.9056741895596133E-3</v>
      </c>
      <c r="L101" s="27">
        <f t="shared" si="17"/>
        <v>-1.0829624179357748E-3</v>
      </c>
      <c r="M101" s="27">
        <f t="shared" si="17"/>
        <v>1.507432116559443E-2</v>
      </c>
    </row>
    <row r="102" spans="1:13" x14ac:dyDescent="0.3">
      <c r="A102" s="1">
        <v>42542</v>
      </c>
      <c r="B102">
        <v>90.445556999999994</v>
      </c>
      <c r="C102">
        <v>715.82000700000003</v>
      </c>
      <c r="D102">
        <v>47.748435999999998</v>
      </c>
      <c r="E102">
        <v>90.989998</v>
      </c>
      <c r="F102">
        <v>74.381065000000007</v>
      </c>
      <c r="G102">
        <v>93.593000000000004</v>
      </c>
      <c r="H102" s="26">
        <f t="shared" si="18"/>
        <v>8.481165140922297E-3</v>
      </c>
      <c r="I102" s="27">
        <f t="shared" si="18"/>
        <v>2.5317666370075374E-3</v>
      </c>
      <c r="J102" s="27">
        <f t="shared" si="18"/>
        <v>2.2122001107661764E-2</v>
      </c>
      <c r="K102" s="27">
        <f t="shared" si="18"/>
        <v>-3.0415299606959201E-2</v>
      </c>
      <c r="L102" s="27">
        <f t="shared" si="17"/>
        <v>4.4459843198978799E-3</v>
      </c>
      <c r="M102" s="27">
        <f t="shared" si="17"/>
        <v>-8.3418050354970609E-3</v>
      </c>
    </row>
    <row r="103" spans="1:13" x14ac:dyDescent="0.3">
      <c r="A103" s="1">
        <v>42543</v>
      </c>
      <c r="B103">
        <v>90.106093999999999</v>
      </c>
      <c r="C103">
        <v>710.59997599999997</v>
      </c>
      <c r="D103">
        <v>47.561892999999998</v>
      </c>
      <c r="E103">
        <v>90.010002</v>
      </c>
      <c r="F103">
        <v>74.523712000000003</v>
      </c>
      <c r="G103">
        <v>95.05</v>
      </c>
      <c r="H103" s="26">
        <f t="shared" si="18"/>
        <v>-3.7602912863371881E-3</v>
      </c>
      <c r="I103" s="27">
        <f t="shared" si="18"/>
        <v>-7.3190986735104093E-3</v>
      </c>
      <c r="J103" s="27">
        <f t="shared" si="18"/>
        <v>-3.9144390782076535E-3</v>
      </c>
      <c r="K103" s="27">
        <f t="shared" si="18"/>
        <v>-1.0828790899414794E-2</v>
      </c>
      <c r="L103" s="27">
        <f t="shared" si="17"/>
        <v>1.9159498642071016E-3</v>
      </c>
      <c r="M103" s="27">
        <f t="shared" si="17"/>
        <v>1.544747457231458E-2</v>
      </c>
    </row>
    <row r="104" spans="1:13" x14ac:dyDescent="0.3">
      <c r="A104" s="1">
        <v>42544</v>
      </c>
      <c r="B104">
        <v>90.624741</v>
      </c>
      <c r="C104">
        <v>722.080017</v>
      </c>
      <c r="D104">
        <v>48.420032999999997</v>
      </c>
      <c r="E104">
        <v>91.660004000000001</v>
      </c>
      <c r="F104">
        <v>75.094459999999998</v>
      </c>
      <c r="G104">
        <v>94.768000000000001</v>
      </c>
      <c r="H104" s="26">
        <f t="shared" si="18"/>
        <v>5.7394569525923821E-3</v>
      </c>
      <c r="I104" s="27">
        <f t="shared" si="18"/>
        <v>1.6026309809137693E-2</v>
      </c>
      <c r="J104" s="27">
        <f t="shared" si="18"/>
        <v>1.7881759660826769E-2</v>
      </c>
      <c r="K104" s="27">
        <f t="shared" si="18"/>
        <v>1.8165325231767528E-2</v>
      </c>
      <c r="L104" s="27">
        <f t="shared" si="17"/>
        <v>7.6294311163757154E-3</v>
      </c>
      <c r="M104" s="27">
        <f t="shared" si="17"/>
        <v>-2.971269399828739E-3</v>
      </c>
    </row>
    <row r="105" spans="1:13" x14ac:dyDescent="0.3">
      <c r="A105" s="1">
        <v>42545</v>
      </c>
      <c r="B105">
        <v>88.078582999999995</v>
      </c>
      <c r="C105">
        <v>698.96002199999998</v>
      </c>
      <c r="D105">
        <v>46.479874000000002</v>
      </c>
      <c r="E105">
        <v>88.440002000000007</v>
      </c>
      <c r="F105">
        <v>73.355530000000002</v>
      </c>
      <c r="G105">
        <v>88.972999999999999</v>
      </c>
      <c r="H105" s="26">
        <f t="shared" si="18"/>
        <v>-2.8497850602296704E-2</v>
      </c>
      <c r="I105" s="27">
        <f t="shared" si="18"/>
        <v>-3.2542412156615116E-2</v>
      </c>
      <c r="J105" s="27">
        <f t="shared" si="18"/>
        <v>-4.0894231349627289E-2</v>
      </c>
      <c r="K105" s="27">
        <f t="shared" si="18"/>
        <v>-3.5761744117067389E-2</v>
      </c>
      <c r="L105" s="27">
        <f t="shared" si="17"/>
        <v>-2.3428894036618436E-2</v>
      </c>
      <c r="M105" s="27">
        <f t="shared" si="17"/>
        <v>-6.3098846615212395E-2</v>
      </c>
    </row>
    <row r="106" spans="1:13" x14ac:dyDescent="0.3">
      <c r="A106" s="1">
        <v>42548</v>
      </c>
      <c r="B106">
        <v>86.796042999999997</v>
      </c>
      <c r="C106">
        <v>691.35998500000005</v>
      </c>
      <c r="D106">
        <v>45.173996000000002</v>
      </c>
      <c r="E106">
        <v>85.330001999999993</v>
      </c>
      <c r="F106">
        <v>72.437027</v>
      </c>
      <c r="G106">
        <v>86.66</v>
      </c>
      <c r="H106" s="26">
        <f t="shared" si="18"/>
        <v>-1.4668371567867319E-2</v>
      </c>
      <c r="I106" s="27">
        <f t="shared" si="18"/>
        <v>-1.093289697791713E-2</v>
      </c>
      <c r="J106" s="27">
        <f t="shared" si="18"/>
        <v>-2.8497790147080718E-2</v>
      </c>
      <c r="K106" s="27">
        <f t="shared" si="18"/>
        <v>-3.5798262616538415E-2</v>
      </c>
      <c r="L106" s="27">
        <f t="shared" si="17"/>
        <v>-1.2600302391922634E-2</v>
      </c>
      <c r="M106" s="27">
        <f t="shared" si="17"/>
        <v>-2.6340536607633733E-2</v>
      </c>
    </row>
    <row r="107" spans="1:13" x14ac:dyDescent="0.3">
      <c r="A107" s="1">
        <v>42549</v>
      </c>
      <c r="B107">
        <v>88.257750999999999</v>
      </c>
      <c r="C107">
        <v>707.95001200000002</v>
      </c>
      <c r="D107">
        <v>46.116089000000002</v>
      </c>
      <c r="E107">
        <v>87.970000999999996</v>
      </c>
      <c r="F107">
        <v>73.53389</v>
      </c>
      <c r="G107">
        <v>85.709000000000003</v>
      </c>
      <c r="H107" s="26">
        <f t="shared" si="18"/>
        <v>1.6700488915347245E-2</v>
      </c>
      <c r="I107" s="27">
        <f t="shared" si="18"/>
        <v>2.3712836194073078E-2</v>
      </c>
      <c r="J107" s="27">
        <f t="shared" si="18"/>
        <v>2.0640279735181927E-2</v>
      </c>
      <c r="K107" s="27">
        <f t="shared" si="18"/>
        <v>3.0469742645185951E-2</v>
      </c>
      <c r="L107" s="27">
        <f t="shared" si="17"/>
        <v>1.5028797073946498E-2</v>
      </c>
      <c r="M107" s="27">
        <f t="shared" si="17"/>
        <v>-1.1034578719063897E-2</v>
      </c>
    </row>
    <row r="108" spans="1:13" x14ac:dyDescent="0.3">
      <c r="A108" s="1">
        <v>42550</v>
      </c>
      <c r="B108">
        <v>89.021591000000001</v>
      </c>
      <c r="C108">
        <v>715.59997599999997</v>
      </c>
      <c r="D108">
        <v>47.142136000000001</v>
      </c>
      <c r="E108">
        <v>91.059997999999993</v>
      </c>
      <c r="F108">
        <v>74.826920000000001</v>
      </c>
      <c r="G108">
        <v>85.488</v>
      </c>
      <c r="H108" s="26">
        <f t="shared" si="18"/>
        <v>8.6174138313228708E-3</v>
      </c>
      <c r="I108" s="27">
        <f t="shared" si="18"/>
        <v>1.0747831414944658E-2</v>
      </c>
      <c r="J108" s="27">
        <f t="shared" si="18"/>
        <v>2.2005317033806541E-2</v>
      </c>
      <c r="K108" s="27">
        <f t="shared" si="18"/>
        <v>3.4522749311000411E-2</v>
      </c>
      <c r="L108" s="27">
        <f t="shared" si="17"/>
        <v>1.7431324897033446E-2</v>
      </c>
      <c r="M108" s="27">
        <f t="shared" si="17"/>
        <v>-2.5818223772838241E-3</v>
      </c>
    </row>
    <row r="109" spans="1:13" x14ac:dyDescent="0.3">
      <c r="A109" s="1">
        <v>42551</v>
      </c>
      <c r="B109">
        <v>90.153221000000002</v>
      </c>
      <c r="C109">
        <v>715.61999500000002</v>
      </c>
      <c r="D109">
        <v>47.729782</v>
      </c>
      <c r="E109">
        <v>91.480002999999996</v>
      </c>
      <c r="F109">
        <v>75.504645999999994</v>
      </c>
      <c r="G109">
        <v>85.084000000000003</v>
      </c>
      <c r="H109" s="26">
        <f t="shared" si="18"/>
        <v>1.2631742534811096E-2</v>
      </c>
      <c r="I109" s="27">
        <f t="shared" si="18"/>
        <v>2.79747354103767E-5</v>
      </c>
      <c r="J109" s="27">
        <f t="shared" si="18"/>
        <v>1.2388355330803137E-2</v>
      </c>
      <c r="K109" s="27">
        <f t="shared" si="18"/>
        <v>4.6017940055380346E-3</v>
      </c>
      <c r="L109" s="27">
        <f t="shared" si="17"/>
        <v>9.0164775029410102E-3</v>
      </c>
      <c r="M109" s="27">
        <f t="shared" si="17"/>
        <v>-4.7370114140114009E-3</v>
      </c>
    </row>
    <row r="110" spans="1:13" x14ac:dyDescent="0.3">
      <c r="A110" s="1">
        <v>42552</v>
      </c>
      <c r="B110">
        <v>90.426697000000004</v>
      </c>
      <c r="C110">
        <v>725.67999299999997</v>
      </c>
      <c r="D110">
        <v>47.720455000000001</v>
      </c>
      <c r="E110">
        <v>96.669998000000007</v>
      </c>
      <c r="F110">
        <v>75.602753000000007</v>
      </c>
      <c r="G110">
        <v>84.644999999999996</v>
      </c>
      <c r="H110" s="26">
        <f t="shared" si="18"/>
        <v>3.0288662449506312E-3</v>
      </c>
      <c r="I110" s="27">
        <f t="shared" si="18"/>
        <v>1.3959843828879387E-2</v>
      </c>
      <c r="J110" s="27">
        <f t="shared" si="18"/>
        <v>-1.9543167880627156E-4</v>
      </c>
      <c r="K110" s="27">
        <f t="shared" si="18"/>
        <v>5.5182693838938916E-2</v>
      </c>
      <c r="L110" s="27">
        <f t="shared" si="17"/>
        <v>1.2985070808483039E-3</v>
      </c>
      <c r="M110" s="27">
        <f t="shared" si="17"/>
        <v>-5.1729637121911039E-3</v>
      </c>
    </row>
    <row r="111" spans="1:13" x14ac:dyDescent="0.3">
      <c r="A111" s="1">
        <v>42556</v>
      </c>
      <c r="B111">
        <v>89.577995000000001</v>
      </c>
      <c r="C111">
        <v>728.09997599999997</v>
      </c>
      <c r="D111">
        <v>47.729782</v>
      </c>
      <c r="E111">
        <v>97.910004000000001</v>
      </c>
      <c r="F111">
        <v>76.191306999999995</v>
      </c>
      <c r="G111">
        <v>83.867999999999995</v>
      </c>
      <c r="H111" s="26">
        <f t="shared" si="18"/>
        <v>-9.4298462954958678E-3</v>
      </c>
      <c r="I111" s="27">
        <f t="shared" si="18"/>
        <v>3.3292317775961634E-3</v>
      </c>
      <c r="J111" s="27">
        <f t="shared" si="18"/>
        <v>1.9543167880628753E-4</v>
      </c>
      <c r="K111" s="27">
        <f t="shared" si="18"/>
        <v>1.2745634432252292E-2</v>
      </c>
      <c r="L111" s="27">
        <f t="shared" si="17"/>
        <v>7.7546769536171525E-3</v>
      </c>
      <c r="M111" s="27">
        <f t="shared" si="17"/>
        <v>-9.2219058062208738E-3</v>
      </c>
    </row>
    <row r="112" spans="1:13" x14ac:dyDescent="0.3">
      <c r="A112" s="1">
        <v>42557</v>
      </c>
      <c r="B112">
        <v>90.087226999999999</v>
      </c>
      <c r="C112">
        <v>737.60998500000005</v>
      </c>
      <c r="D112">
        <v>47.925666999999997</v>
      </c>
      <c r="E112">
        <v>94.599997999999999</v>
      </c>
      <c r="F112">
        <v>75.825676000000001</v>
      </c>
      <c r="G112">
        <v>83.361000000000004</v>
      </c>
      <c r="H112" s="26">
        <f t="shared" si="18"/>
        <v>5.668691558351948E-3</v>
      </c>
      <c r="I112" s="27">
        <f t="shared" si="18"/>
        <v>1.2976840860103584E-2</v>
      </c>
      <c r="J112" s="27">
        <f t="shared" si="18"/>
        <v>4.0956427650919499E-3</v>
      </c>
      <c r="K112" s="27">
        <f t="shared" si="18"/>
        <v>-3.4391275303641264E-2</v>
      </c>
      <c r="L112" s="27">
        <f t="shared" si="17"/>
        <v>-4.810406019679362E-3</v>
      </c>
      <c r="M112" s="27">
        <f t="shared" si="17"/>
        <v>-6.0635601886603737E-3</v>
      </c>
    </row>
    <row r="113" spans="1:13" x14ac:dyDescent="0.3">
      <c r="A113" s="1">
        <v>42558</v>
      </c>
      <c r="B113">
        <v>90.473868999999993</v>
      </c>
      <c r="C113">
        <v>736.57000700000003</v>
      </c>
      <c r="D113">
        <v>47.925666999999997</v>
      </c>
      <c r="E113">
        <v>95.099997999999999</v>
      </c>
      <c r="F113">
        <v>75.647323999999998</v>
      </c>
      <c r="G113">
        <v>83.176000000000002</v>
      </c>
      <c r="H113" s="26">
        <f t="shared" si="18"/>
        <v>4.2826788220290315E-3</v>
      </c>
      <c r="I113" s="27">
        <f t="shared" si="18"/>
        <v>-1.4109242808449498E-3</v>
      </c>
      <c r="J113" s="27">
        <f t="shared" si="18"/>
        <v>0</v>
      </c>
      <c r="K113" s="27">
        <f t="shared" si="18"/>
        <v>5.2714936046668716E-3</v>
      </c>
      <c r="L113" s="27">
        <f t="shared" si="17"/>
        <v>-2.354902621878483E-3</v>
      </c>
      <c r="M113" s="27">
        <f t="shared" si="17"/>
        <v>-2.2217294186627481E-3</v>
      </c>
    </row>
    <row r="114" spans="1:13" x14ac:dyDescent="0.3">
      <c r="A114" s="1">
        <v>42559</v>
      </c>
      <c r="B114">
        <v>91.171706999999998</v>
      </c>
      <c r="C114">
        <v>745.80999799999995</v>
      </c>
      <c r="D114">
        <v>48.783810000000003</v>
      </c>
      <c r="E114">
        <v>97.059997999999993</v>
      </c>
      <c r="F114">
        <v>76.485579999999999</v>
      </c>
      <c r="G114">
        <v>82.739000000000004</v>
      </c>
      <c r="H114" s="26">
        <f t="shared" si="18"/>
        <v>7.6835500048917675E-3</v>
      </c>
      <c r="I114" s="27">
        <f t="shared" si="18"/>
        <v>1.2466588376249964E-2</v>
      </c>
      <c r="J114" s="27">
        <f t="shared" si="18"/>
        <v>1.7747289104323494E-2</v>
      </c>
      <c r="K114" s="27">
        <f t="shared" si="18"/>
        <v>2.0400374850408923E-2</v>
      </c>
      <c r="L114" s="27">
        <f t="shared" si="17"/>
        <v>1.1020160154282858E-2</v>
      </c>
      <c r="M114" s="27">
        <f t="shared" si="17"/>
        <v>-5.2677697681357705E-3</v>
      </c>
    </row>
    <row r="115" spans="1:13" x14ac:dyDescent="0.3">
      <c r="A115" s="1">
        <v>42562</v>
      </c>
      <c r="B115">
        <v>91.454612999999995</v>
      </c>
      <c r="C115">
        <v>753.78002900000001</v>
      </c>
      <c r="D115">
        <v>49.054321000000002</v>
      </c>
      <c r="E115">
        <v>94.669998000000007</v>
      </c>
      <c r="F115">
        <v>76.467735000000005</v>
      </c>
      <c r="G115">
        <v>83.41</v>
      </c>
      <c r="H115" s="26">
        <f t="shared" si="18"/>
        <v>3.0981977438647164E-3</v>
      </c>
      <c r="I115" s="27">
        <f t="shared" si="18"/>
        <v>1.0629713323476481E-2</v>
      </c>
      <c r="J115" s="27">
        <f t="shared" si="18"/>
        <v>5.5297803944637236E-3</v>
      </c>
      <c r="K115" s="27">
        <f t="shared" si="18"/>
        <v>-2.493218435647598E-2</v>
      </c>
      <c r="L115" s="27">
        <f t="shared" si="17"/>
        <v>-2.3333917386444129E-4</v>
      </c>
      <c r="M115" s="27">
        <f t="shared" si="17"/>
        <v>8.0771313459870962E-3</v>
      </c>
    </row>
    <row r="116" spans="1:13" x14ac:dyDescent="0.3">
      <c r="A116" s="1">
        <v>42563</v>
      </c>
      <c r="B116">
        <v>91.869545000000002</v>
      </c>
      <c r="C116">
        <v>748.21002199999998</v>
      </c>
      <c r="D116">
        <v>49.632632999999998</v>
      </c>
      <c r="E116">
        <v>95.970000999999996</v>
      </c>
      <c r="F116">
        <v>76.467735000000005</v>
      </c>
      <c r="G116">
        <v>84.463999999999999</v>
      </c>
      <c r="H116" s="26">
        <f t="shared" si="18"/>
        <v>4.5267651909967786E-3</v>
      </c>
      <c r="I116" s="27">
        <f t="shared" si="18"/>
        <v>-7.4168700785878809E-3</v>
      </c>
      <c r="J116" s="27">
        <f t="shared" si="18"/>
        <v>1.1720264868072225E-2</v>
      </c>
      <c r="K116" s="27">
        <f t="shared" si="18"/>
        <v>1.3638514034676068E-2</v>
      </c>
      <c r="L116" s="27">
        <f t="shared" si="17"/>
        <v>0</v>
      </c>
      <c r="M116" s="27">
        <f t="shared" si="17"/>
        <v>1.2557201827739999E-2</v>
      </c>
    </row>
    <row r="117" spans="1:13" x14ac:dyDescent="0.3">
      <c r="A117" s="1">
        <v>42564</v>
      </c>
      <c r="B117">
        <v>91.350860999999995</v>
      </c>
      <c r="C117">
        <v>742.63000499999998</v>
      </c>
      <c r="D117">
        <v>49.912457000000003</v>
      </c>
      <c r="E117">
        <v>96.43</v>
      </c>
      <c r="F117">
        <v>76.592597999999995</v>
      </c>
      <c r="G117">
        <v>84.087000000000003</v>
      </c>
      <c r="H117" s="26">
        <f t="shared" si="18"/>
        <v>-5.6618735536720158E-3</v>
      </c>
      <c r="I117" s="27">
        <f t="shared" si="18"/>
        <v>-7.4857703792354678E-3</v>
      </c>
      <c r="J117" s="27">
        <f t="shared" si="18"/>
        <v>5.6220701000599558E-3</v>
      </c>
      <c r="K117" s="27">
        <f t="shared" si="18"/>
        <v>4.7817034728339395E-3</v>
      </c>
      <c r="L117" s="27">
        <f t="shared" si="17"/>
        <v>1.6315530647435443E-3</v>
      </c>
      <c r="M117" s="27">
        <f t="shared" si="17"/>
        <v>-4.4734309342223614E-3</v>
      </c>
    </row>
    <row r="118" spans="1:13" x14ac:dyDescent="0.3">
      <c r="A118" s="1">
        <v>42565</v>
      </c>
      <c r="B118">
        <v>93.161490999999998</v>
      </c>
      <c r="C118">
        <v>741.20001200000002</v>
      </c>
      <c r="D118">
        <v>50.127003000000002</v>
      </c>
      <c r="E118">
        <v>98.019997000000004</v>
      </c>
      <c r="F118">
        <v>76.574744999999993</v>
      </c>
      <c r="G118">
        <v>83.953000000000003</v>
      </c>
      <c r="H118" s="26">
        <f t="shared" si="18"/>
        <v>1.9626741544168814E-2</v>
      </c>
      <c r="I118" s="27">
        <f t="shared" si="18"/>
        <v>-1.9274356581545362E-3</v>
      </c>
      <c r="J118" s="27">
        <f t="shared" si="18"/>
        <v>4.2892340467701991E-3</v>
      </c>
      <c r="K118" s="27">
        <f t="shared" si="18"/>
        <v>1.6354152353109087E-2</v>
      </c>
      <c r="L118" s="27">
        <f t="shared" si="17"/>
        <v>-2.331175788673156E-4</v>
      </c>
      <c r="M118" s="27">
        <f t="shared" si="17"/>
        <v>-1.5948587051088676E-3</v>
      </c>
    </row>
    <row r="119" spans="1:13" x14ac:dyDescent="0.3">
      <c r="A119" s="1">
        <v>42566</v>
      </c>
      <c r="B119">
        <v>93.152061000000003</v>
      </c>
      <c r="C119">
        <v>735.44000200000005</v>
      </c>
      <c r="D119">
        <v>50.089694999999999</v>
      </c>
      <c r="E119">
        <v>98.389999000000003</v>
      </c>
      <c r="F119">
        <v>76.699607999999998</v>
      </c>
      <c r="G119">
        <v>83.781000000000006</v>
      </c>
      <c r="H119" s="26">
        <f t="shared" si="18"/>
        <v>-1.0122720442842286E-4</v>
      </c>
      <c r="I119" s="27">
        <f t="shared" si="18"/>
        <v>-7.8015483262071457E-3</v>
      </c>
      <c r="J119" s="27">
        <f t="shared" si="18"/>
        <v>-7.4454661684181028E-4</v>
      </c>
      <c r="K119" s="27">
        <f t="shared" si="18"/>
        <v>3.7676538386372891E-3</v>
      </c>
      <c r="L119" s="27">
        <f t="shared" si="17"/>
        <v>1.6292748940342832E-3</v>
      </c>
      <c r="M119" s="27">
        <f t="shared" si="17"/>
        <v>-2.0508669713568506E-3</v>
      </c>
    </row>
    <row r="120" spans="1:13" x14ac:dyDescent="0.3">
      <c r="A120" s="1">
        <v>42569</v>
      </c>
      <c r="B120">
        <v>94.142234999999999</v>
      </c>
      <c r="C120">
        <v>736.07000700000003</v>
      </c>
      <c r="D120">
        <v>50.332211000000001</v>
      </c>
      <c r="E120">
        <v>98.809997999999993</v>
      </c>
      <c r="F120">
        <v>76.628272999999993</v>
      </c>
      <c r="G120">
        <v>83.316999999999993</v>
      </c>
      <c r="H120" s="26">
        <f t="shared" si="18"/>
        <v>1.0573554520939247E-2</v>
      </c>
      <c r="I120" s="27">
        <f t="shared" si="18"/>
        <v>8.56270136988477E-4</v>
      </c>
      <c r="J120" s="27">
        <f t="shared" si="18"/>
        <v>4.8299515737065526E-3</v>
      </c>
      <c r="K120" s="27">
        <f t="shared" si="18"/>
        <v>4.2596312519652272E-3</v>
      </c>
      <c r="L120" s="27">
        <f t="shared" si="17"/>
        <v>-9.3048967587166587E-4</v>
      </c>
      <c r="M120" s="27">
        <f t="shared" si="17"/>
        <v>-5.5536414869457951E-3</v>
      </c>
    </row>
    <row r="121" spans="1:13" x14ac:dyDescent="0.3">
      <c r="A121" s="1">
        <v>42570</v>
      </c>
      <c r="B121">
        <v>94.179955000000007</v>
      </c>
      <c r="C121">
        <v>739.95001200000002</v>
      </c>
      <c r="D121">
        <v>49.520702</v>
      </c>
      <c r="E121">
        <v>85.839995999999999</v>
      </c>
      <c r="F121">
        <v>76.842277999999993</v>
      </c>
      <c r="G121">
        <v>83.254999999999995</v>
      </c>
      <c r="H121" s="26">
        <f t="shared" si="18"/>
        <v>4.005900792086527E-4</v>
      </c>
      <c r="I121" s="27">
        <f t="shared" si="18"/>
        <v>5.2574001532204925E-3</v>
      </c>
      <c r="J121" s="27">
        <f t="shared" si="18"/>
        <v>-1.625444551863587E-2</v>
      </c>
      <c r="K121" s="27">
        <f t="shared" si="18"/>
        <v>-0.14071374224188538</v>
      </c>
      <c r="L121" s="27">
        <f t="shared" si="17"/>
        <v>2.788875615723965E-3</v>
      </c>
      <c r="M121" s="27">
        <f t="shared" si="17"/>
        <v>-7.4442286654643195E-4</v>
      </c>
    </row>
    <row r="122" spans="1:13" x14ac:dyDescent="0.3">
      <c r="A122" s="1">
        <v>42571</v>
      </c>
      <c r="B122">
        <v>94.264831999999998</v>
      </c>
      <c r="C122">
        <v>745.71997099999999</v>
      </c>
      <c r="D122">
        <v>52.151108000000001</v>
      </c>
      <c r="E122">
        <v>87.910004000000001</v>
      </c>
      <c r="F122">
        <v>76.680060999999995</v>
      </c>
      <c r="G122">
        <v>84.319000000000003</v>
      </c>
      <c r="H122" s="26">
        <f t="shared" si="18"/>
        <v>9.0081564038777689E-4</v>
      </c>
      <c r="I122" s="27">
        <f t="shared" si="18"/>
        <v>7.7675231735003895E-3</v>
      </c>
      <c r="J122" s="27">
        <f t="shared" si="18"/>
        <v>5.175462325935256E-2</v>
      </c>
      <c r="K122" s="27">
        <f t="shared" si="18"/>
        <v>2.3828557640047304E-2</v>
      </c>
      <c r="L122" s="27">
        <f t="shared" si="17"/>
        <v>-2.1132697876694662E-3</v>
      </c>
      <c r="M122" s="27">
        <f t="shared" si="17"/>
        <v>1.2699038023104185E-2</v>
      </c>
    </row>
    <row r="123" spans="1:13" x14ac:dyDescent="0.3">
      <c r="A123" s="1">
        <v>42572</v>
      </c>
      <c r="B123">
        <v>93.765029999999996</v>
      </c>
      <c r="C123">
        <v>744.42999299999997</v>
      </c>
      <c r="D123">
        <v>52.048507999999998</v>
      </c>
      <c r="E123">
        <v>85.989998</v>
      </c>
      <c r="F123">
        <v>76.626143999999996</v>
      </c>
      <c r="G123">
        <v>85.117000000000004</v>
      </c>
      <c r="H123" s="26">
        <f t="shared" si="18"/>
        <v>-5.3162106465880852E-3</v>
      </c>
      <c r="I123" s="27">
        <f t="shared" si="18"/>
        <v>-1.7313402723136881E-3</v>
      </c>
      <c r="J123" s="27">
        <f t="shared" si="18"/>
        <v>-1.9692977209827857E-3</v>
      </c>
      <c r="K123" s="27">
        <f t="shared" si="18"/>
        <v>-2.2082622199880397E-2</v>
      </c>
      <c r="L123" s="27">
        <f t="shared" si="17"/>
        <v>-7.033896928435383E-4</v>
      </c>
      <c r="M123" s="27">
        <f t="shared" si="17"/>
        <v>9.4195554711508107E-3</v>
      </c>
    </row>
    <row r="124" spans="1:13" x14ac:dyDescent="0.3">
      <c r="A124" s="1">
        <v>42573</v>
      </c>
      <c r="B124">
        <v>93.038894999999997</v>
      </c>
      <c r="C124">
        <v>744.85998500000005</v>
      </c>
      <c r="D124">
        <v>52.766742999999998</v>
      </c>
      <c r="E124">
        <v>85.889999000000003</v>
      </c>
      <c r="F124">
        <v>77.039542999999995</v>
      </c>
      <c r="G124">
        <v>84.960999999999999</v>
      </c>
      <c r="H124" s="26">
        <f t="shared" si="18"/>
        <v>-7.7743404729706611E-3</v>
      </c>
      <c r="I124" s="27">
        <f t="shared" si="18"/>
        <v>5.7744565302950753E-4</v>
      </c>
      <c r="J124" s="27">
        <f t="shared" si="18"/>
        <v>1.3704994933452414E-2</v>
      </c>
      <c r="K124" s="27">
        <f t="shared" si="18"/>
        <v>-1.1635910289520103E-3</v>
      </c>
      <c r="L124" s="27">
        <f t="shared" si="17"/>
        <v>5.3805114907831218E-3</v>
      </c>
      <c r="M124" s="27">
        <f t="shared" si="17"/>
        <v>-1.8344529421540246E-3</v>
      </c>
    </row>
    <row r="125" spans="1:13" x14ac:dyDescent="0.3">
      <c r="A125" s="1">
        <v>42576</v>
      </c>
      <c r="B125">
        <v>91.794083000000001</v>
      </c>
      <c r="C125">
        <v>739.60998500000005</v>
      </c>
      <c r="D125">
        <v>52.915970000000002</v>
      </c>
      <c r="E125">
        <v>87.660004000000001</v>
      </c>
      <c r="F125">
        <v>77.111450000000005</v>
      </c>
      <c r="G125">
        <v>86.040999999999997</v>
      </c>
      <c r="H125" s="26">
        <f t="shared" si="18"/>
        <v>-1.3469791316252052E-2</v>
      </c>
      <c r="I125" s="27">
        <f t="shared" si="18"/>
        <v>-7.0732611567137626E-3</v>
      </c>
      <c r="J125" s="27">
        <f t="shared" si="18"/>
        <v>2.8240588255450281E-3</v>
      </c>
      <c r="K125" s="27">
        <f t="shared" si="18"/>
        <v>2.0398344486174072E-2</v>
      </c>
      <c r="L125" s="27">
        <f t="shared" si="17"/>
        <v>9.3294248471758787E-4</v>
      </c>
      <c r="M125" s="27">
        <f t="shared" si="17"/>
        <v>1.2631599163969841E-2</v>
      </c>
    </row>
    <row r="126" spans="1:13" x14ac:dyDescent="0.3">
      <c r="A126" s="1">
        <v>42577</v>
      </c>
      <c r="B126">
        <v>91.162270000000007</v>
      </c>
      <c r="C126">
        <v>735.59002699999996</v>
      </c>
      <c r="D126">
        <v>52.943953999999998</v>
      </c>
      <c r="E126">
        <v>91.410004000000001</v>
      </c>
      <c r="F126">
        <v>76.635116999999994</v>
      </c>
      <c r="G126">
        <v>86.679000000000002</v>
      </c>
      <c r="H126" s="26">
        <f t="shared" si="18"/>
        <v>-6.9067348714796821E-3</v>
      </c>
      <c r="I126" s="27">
        <f t="shared" si="18"/>
        <v>-5.450064964432632E-3</v>
      </c>
      <c r="J126" s="27">
        <f t="shared" si="18"/>
        <v>5.2869867263157747E-4</v>
      </c>
      <c r="K126" s="27">
        <f t="shared" si="18"/>
        <v>4.1889184803106314E-2</v>
      </c>
      <c r="L126" s="27">
        <f t="shared" si="17"/>
        <v>-6.1963598063453822E-3</v>
      </c>
      <c r="M126" s="27">
        <f t="shared" si="17"/>
        <v>7.3877130817959786E-3</v>
      </c>
    </row>
    <row r="127" spans="1:13" x14ac:dyDescent="0.3">
      <c r="A127" s="1">
        <v>42578</v>
      </c>
      <c r="B127">
        <v>97.084441999999996</v>
      </c>
      <c r="C127">
        <v>736.669983</v>
      </c>
      <c r="D127">
        <v>52.412281</v>
      </c>
      <c r="E127">
        <v>92.040001000000004</v>
      </c>
      <c r="F127">
        <v>75.907143000000005</v>
      </c>
      <c r="G127">
        <v>87.150999999999996</v>
      </c>
      <c r="H127" s="26">
        <f t="shared" si="18"/>
        <v>6.2940030549145029E-2</v>
      </c>
      <c r="I127" s="27">
        <f t="shared" si="18"/>
        <v>1.467072645271888E-3</v>
      </c>
      <c r="J127" s="27">
        <f t="shared" si="18"/>
        <v>-1.0092948240735753E-2</v>
      </c>
      <c r="K127" s="27">
        <f t="shared" si="18"/>
        <v>6.8683506073915586E-3</v>
      </c>
      <c r="L127" s="27">
        <f t="shared" si="17"/>
        <v>-9.5446275218731141E-3</v>
      </c>
      <c r="M127" s="27">
        <f t="shared" si="17"/>
        <v>5.4306064545577813E-3</v>
      </c>
    </row>
    <row r="128" spans="1:13" x14ac:dyDescent="0.3">
      <c r="A128" s="1">
        <v>42579</v>
      </c>
      <c r="B128">
        <v>98.395256000000003</v>
      </c>
      <c r="C128">
        <v>752.60998500000005</v>
      </c>
      <c r="D128">
        <v>52.430939000000002</v>
      </c>
      <c r="E128">
        <v>91.650002000000001</v>
      </c>
      <c r="F128">
        <v>76.221703000000005</v>
      </c>
      <c r="G128">
        <v>87.74</v>
      </c>
      <c r="H128" s="26">
        <f t="shared" si="18"/>
        <v>1.3411455624802861E-2</v>
      </c>
      <c r="I128" s="27">
        <f t="shared" si="18"/>
        <v>2.1407137767704486E-2</v>
      </c>
      <c r="J128" s="27">
        <f t="shared" si="18"/>
        <v>3.5592192221810135E-4</v>
      </c>
      <c r="K128" s="27">
        <f t="shared" si="18"/>
        <v>-4.2462799241432406E-3</v>
      </c>
      <c r="L128" s="27">
        <f t="shared" si="17"/>
        <v>4.1354477677221588E-3</v>
      </c>
      <c r="M128" s="27">
        <f t="shared" si="17"/>
        <v>6.7356493685634027E-3</v>
      </c>
    </row>
    <row r="129" spans="1:13" x14ac:dyDescent="0.3">
      <c r="A129" s="1">
        <v>42580</v>
      </c>
      <c r="B129">
        <v>98.272682000000003</v>
      </c>
      <c r="C129">
        <v>758.80999799999995</v>
      </c>
      <c r="D129">
        <v>52.869335</v>
      </c>
      <c r="E129">
        <v>91.25</v>
      </c>
      <c r="F129">
        <v>76.922713999999999</v>
      </c>
      <c r="G129">
        <v>87.265000000000001</v>
      </c>
      <c r="H129" s="26">
        <f t="shared" si="18"/>
        <v>-1.2465073577076315E-3</v>
      </c>
      <c r="I129" s="27">
        <f t="shared" si="18"/>
        <v>8.2042686303153561E-3</v>
      </c>
      <c r="J129" s="27">
        <f t="shared" si="18"/>
        <v>8.3266361288818636E-3</v>
      </c>
      <c r="K129" s="27">
        <f t="shared" si="18"/>
        <v>-4.3740036452624316E-3</v>
      </c>
      <c r="L129" s="27">
        <f t="shared" ref="L129:M192" si="19">LN(F129/F128)</f>
        <v>9.1549650963588178E-3</v>
      </c>
      <c r="M129" s="27">
        <f t="shared" si="19"/>
        <v>-5.4284296612678862E-3</v>
      </c>
    </row>
    <row r="130" spans="1:13" x14ac:dyDescent="0.3">
      <c r="A130" s="1">
        <v>42583</v>
      </c>
      <c r="B130">
        <v>100.007835</v>
      </c>
      <c r="C130">
        <v>767.73999000000003</v>
      </c>
      <c r="D130">
        <v>52.776062000000003</v>
      </c>
      <c r="E130">
        <v>94.370002999999997</v>
      </c>
      <c r="F130">
        <v>77.659683000000001</v>
      </c>
      <c r="G130">
        <v>88.290999999999997</v>
      </c>
      <c r="H130" s="26">
        <f t="shared" si="18"/>
        <v>1.7502448762710062E-2</v>
      </c>
      <c r="I130" s="27">
        <f t="shared" si="18"/>
        <v>1.1699707096065361E-2</v>
      </c>
      <c r="J130" s="27">
        <f t="shared" si="18"/>
        <v>-1.7657754503992279E-3</v>
      </c>
      <c r="K130" s="27">
        <f t="shared" si="18"/>
        <v>3.3620265360403939E-2</v>
      </c>
      <c r="L130" s="27">
        <f t="shared" si="19"/>
        <v>9.5350388902781247E-3</v>
      </c>
      <c r="M130" s="27">
        <f t="shared" si="19"/>
        <v>1.1688711083569506E-2</v>
      </c>
    </row>
    <row r="131" spans="1:13" x14ac:dyDescent="0.3">
      <c r="A131" s="1">
        <v>42584</v>
      </c>
      <c r="B131">
        <v>98.527305999999996</v>
      </c>
      <c r="C131">
        <v>760.580017</v>
      </c>
      <c r="D131">
        <v>52.776062000000003</v>
      </c>
      <c r="E131">
        <v>93.559997999999993</v>
      </c>
      <c r="F131">
        <v>77.974243000000001</v>
      </c>
      <c r="G131">
        <v>89.019000000000005</v>
      </c>
      <c r="H131" s="26">
        <f t="shared" si="18"/>
        <v>-1.4914804884621454E-2</v>
      </c>
      <c r="I131" s="27">
        <f t="shared" si="18"/>
        <v>-9.3697986680329678E-3</v>
      </c>
      <c r="J131" s="27">
        <f t="shared" si="18"/>
        <v>0</v>
      </c>
      <c r="K131" s="27">
        <f t="shared" si="18"/>
        <v>-8.6203374836835277E-3</v>
      </c>
      <c r="L131" s="27">
        <f t="shared" si="19"/>
        <v>4.042311807172537E-3</v>
      </c>
      <c r="M131" s="27">
        <f t="shared" si="19"/>
        <v>8.2116529335537775E-3</v>
      </c>
    </row>
    <row r="132" spans="1:13" x14ac:dyDescent="0.3">
      <c r="A132" s="1">
        <v>42585</v>
      </c>
      <c r="B132">
        <v>99.762664999999998</v>
      </c>
      <c r="C132">
        <v>754.64001499999995</v>
      </c>
      <c r="D132">
        <v>53.139847000000003</v>
      </c>
      <c r="E132">
        <v>93.099997999999999</v>
      </c>
      <c r="F132">
        <v>77.264235999999997</v>
      </c>
      <c r="G132">
        <v>88.528999999999996</v>
      </c>
      <c r="H132" s="26">
        <f t="shared" si="18"/>
        <v>1.2460287094569669E-2</v>
      </c>
      <c r="I132" s="27">
        <f t="shared" si="18"/>
        <v>-7.8404882509378587E-3</v>
      </c>
      <c r="J132" s="27">
        <f t="shared" si="18"/>
        <v>6.8693444441762881E-3</v>
      </c>
      <c r="K132" s="27">
        <f t="shared" si="18"/>
        <v>-4.9287575385772052E-3</v>
      </c>
      <c r="L132" s="27">
        <f t="shared" si="19"/>
        <v>-9.1473706177783651E-3</v>
      </c>
      <c r="M132" s="27">
        <f t="shared" si="19"/>
        <v>-5.5196481407705231E-3</v>
      </c>
    </row>
    <row r="133" spans="1:13" x14ac:dyDescent="0.3">
      <c r="A133" s="1">
        <v>42586</v>
      </c>
      <c r="B133">
        <v>100.378944</v>
      </c>
      <c r="C133">
        <v>760.77002000000005</v>
      </c>
      <c r="D133">
        <v>53.531604999999999</v>
      </c>
      <c r="E133">
        <v>93.440002000000007</v>
      </c>
      <c r="F133">
        <v>77.336143000000007</v>
      </c>
      <c r="G133">
        <v>86.364000000000004</v>
      </c>
      <c r="H133" s="26">
        <f t="shared" si="18"/>
        <v>6.1584490187040269E-3</v>
      </c>
      <c r="I133" s="27">
        <f t="shared" si="18"/>
        <v>8.0902703475848568E-3</v>
      </c>
      <c r="J133" s="27">
        <f t="shared" si="18"/>
        <v>7.3451660023315596E-3</v>
      </c>
      <c r="K133" s="27">
        <f t="shared" ref="K133:M196" si="20">LN(E133/E132)</f>
        <v>3.6453776832823751E-3</v>
      </c>
      <c r="L133" s="27">
        <f t="shared" si="19"/>
        <v>9.3023064562184135E-4</v>
      </c>
      <c r="M133" s="27">
        <f t="shared" si="19"/>
        <v>-2.4759259639485005E-2</v>
      </c>
    </row>
    <row r="134" spans="1:13" x14ac:dyDescent="0.3">
      <c r="A134" s="1">
        <v>42587</v>
      </c>
      <c r="B134">
        <v>101.905434</v>
      </c>
      <c r="C134">
        <v>765.97997999999995</v>
      </c>
      <c r="D134">
        <v>54.063277999999997</v>
      </c>
      <c r="E134">
        <v>97.029999000000004</v>
      </c>
      <c r="F134">
        <v>77.093474999999998</v>
      </c>
      <c r="G134">
        <v>85.563000000000002</v>
      </c>
      <c r="H134" s="26">
        <f t="shared" ref="H134:M197" si="21">LN(B134/B133)</f>
        <v>1.5092801450285133E-2</v>
      </c>
      <c r="I134" s="27">
        <f t="shared" si="21"/>
        <v>6.8249290626013481E-3</v>
      </c>
      <c r="J134" s="27">
        <f t="shared" si="21"/>
        <v>9.8829481971962167E-3</v>
      </c>
      <c r="K134" s="27">
        <f t="shared" si="20"/>
        <v>3.7700658247090818E-2</v>
      </c>
      <c r="L134" s="27">
        <f t="shared" si="19"/>
        <v>-3.1427675970256324E-3</v>
      </c>
      <c r="M134" s="27">
        <f t="shared" si="19"/>
        <v>-9.3179756005548012E-3</v>
      </c>
    </row>
    <row r="135" spans="1:13" x14ac:dyDescent="0.3">
      <c r="A135" s="1">
        <v>42590</v>
      </c>
      <c r="B135">
        <v>102.74928300000001</v>
      </c>
      <c r="C135">
        <v>766.55999799999995</v>
      </c>
      <c r="D135">
        <v>54.156562999999998</v>
      </c>
      <c r="E135">
        <v>95.110000999999997</v>
      </c>
      <c r="F135">
        <v>77.075507999999999</v>
      </c>
      <c r="G135">
        <v>84.268000000000001</v>
      </c>
      <c r="H135" s="26">
        <f t="shared" si="21"/>
        <v>8.2466096519793197E-3</v>
      </c>
      <c r="I135" s="27">
        <f t="shared" si="21"/>
        <v>7.5693689694225218E-4</v>
      </c>
      <c r="J135" s="27">
        <f t="shared" si="21"/>
        <v>1.7239911321753341E-3</v>
      </c>
      <c r="K135" s="27">
        <f t="shared" si="20"/>
        <v>-1.9986071722681603E-2</v>
      </c>
      <c r="L135" s="27">
        <f t="shared" si="19"/>
        <v>-2.3308190443652356E-4</v>
      </c>
      <c r="M135" s="27">
        <f t="shared" si="19"/>
        <v>-1.5250750448888925E-2</v>
      </c>
    </row>
    <row r="136" spans="1:13" x14ac:dyDescent="0.3">
      <c r="A136" s="1">
        <v>42591</v>
      </c>
      <c r="B136">
        <v>103.166451</v>
      </c>
      <c r="C136">
        <v>768.30999799999995</v>
      </c>
      <c r="D136">
        <v>54.287143999999998</v>
      </c>
      <c r="E136">
        <v>93.989998</v>
      </c>
      <c r="F136">
        <v>77.282218999999998</v>
      </c>
      <c r="G136">
        <v>84.263000000000005</v>
      </c>
      <c r="H136" s="26">
        <f t="shared" si="21"/>
        <v>4.0518377360512529E-3</v>
      </c>
      <c r="I136" s="27">
        <f t="shared" si="21"/>
        <v>2.2803244090721536E-3</v>
      </c>
      <c r="J136" s="27">
        <f t="shared" si="21"/>
        <v>2.4082736882421628E-3</v>
      </c>
      <c r="K136" s="27">
        <f t="shared" si="20"/>
        <v>-1.1845754655085139E-2</v>
      </c>
      <c r="L136" s="27">
        <f t="shared" si="19"/>
        <v>2.6783385268436114E-3</v>
      </c>
      <c r="M136" s="27">
        <f t="shared" si="19"/>
        <v>-5.9336264562142378E-5</v>
      </c>
    </row>
    <row r="137" spans="1:13" x14ac:dyDescent="0.3">
      <c r="A137" s="1">
        <v>42592</v>
      </c>
      <c r="B137">
        <v>102.398483</v>
      </c>
      <c r="C137">
        <v>768.55999799999995</v>
      </c>
      <c r="D137">
        <v>54.119259</v>
      </c>
      <c r="E137">
        <v>93.93</v>
      </c>
      <c r="F137">
        <v>77.569817</v>
      </c>
      <c r="G137">
        <v>84.474000000000004</v>
      </c>
      <c r="H137" s="26">
        <f t="shared" si="21"/>
        <v>-7.4718149433111161E-3</v>
      </c>
      <c r="I137" s="27">
        <f t="shared" si="21"/>
        <v>3.2533656438838403E-4</v>
      </c>
      <c r="J137" s="27">
        <f t="shared" si="21"/>
        <v>-3.0973287475699112E-3</v>
      </c>
      <c r="K137" s="27">
        <f t="shared" si="20"/>
        <v>-6.3854834692624507E-4</v>
      </c>
      <c r="L137" s="27">
        <f t="shared" si="19"/>
        <v>3.7144920803825047E-3</v>
      </c>
      <c r="M137" s="27">
        <f t="shared" si="19"/>
        <v>2.5009347087837116E-3</v>
      </c>
    </row>
    <row r="138" spans="1:13" x14ac:dyDescent="0.3">
      <c r="A138" s="1">
        <v>42593</v>
      </c>
      <c r="B138">
        <v>102.3321</v>
      </c>
      <c r="C138">
        <v>771.23999000000003</v>
      </c>
      <c r="D138">
        <v>54.380423999999998</v>
      </c>
      <c r="E138">
        <v>95.889999000000003</v>
      </c>
      <c r="F138">
        <v>77.947272999999996</v>
      </c>
      <c r="G138">
        <v>83.311999999999998</v>
      </c>
      <c r="H138" s="26">
        <f t="shared" si="21"/>
        <v>-6.4849131335108765E-4</v>
      </c>
      <c r="I138" s="27">
        <f t="shared" si="21"/>
        <v>3.4809647058488659E-3</v>
      </c>
      <c r="J138" s="27">
        <f t="shared" si="21"/>
        <v>4.8141247452686354E-3</v>
      </c>
      <c r="K138" s="27">
        <f t="shared" si="20"/>
        <v>2.0651866730549622E-2</v>
      </c>
      <c r="L138" s="27">
        <f t="shared" si="19"/>
        <v>4.8542155872243163E-3</v>
      </c>
      <c r="M138" s="27">
        <f t="shared" si="19"/>
        <v>-1.3851198287902083E-2</v>
      </c>
    </row>
    <row r="139" spans="1:13" x14ac:dyDescent="0.3">
      <c r="A139" s="1">
        <v>42594</v>
      </c>
      <c r="B139">
        <v>102.569138</v>
      </c>
      <c r="C139">
        <v>772.55999799999995</v>
      </c>
      <c r="D139">
        <v>54.044632</v>
      </c>
      <c r="E139">
        <v>96.589995999999999</v>
      </c>
      <c r="F139">
        <v>78.225891000000004</v>
      </c>
      <c r="G139">
        <v>83.683000000000007</v>
      </c>
      <c r="H139" s="26">
        <f t="shared" si="21"/>
        <v>2.3136815380402648E-3</v>
      </c>
      <c r="I139" s="27">
        <f t="shared" si="21"/>
        <v>1.7100768648039965E-3</v>
      </c>
      <c r="J139" s="27">
        <f t="shared" si="21"/>
        <v>-6.1940124536607908E-3</v>
      </c>
      <c r="K139" s="27">
        <f t="shared" si="20"/>
        <v>7.2734840420756374E-3</v>
      </c>
      <c r="L139" s="27">
        <f t="shared" si="19"/>
        <v>3.5680687828426602E-3</v>
      </c>
      <c r="M139" s="27">
        <f t="shared" si="19"/>
        <v>4.4432541138634428E-3</v>
      </c>
    </row>
    <row r="140" spans="1:13" x14ac:dyDescent="0.3">
      <c r="A140" s="1">
        <v>42597</v>
      </c>
      <c r="B140">
        <v>103.80173499999999</v>
      </c>
      <c r="C140">
        <v>768.48999000000003</v>
      </c>
      <c r="D140">
        <v>54.212524000000002</v>
      </c>
      <c r="E140">
        <v>95.309997999999993</v>
      </c>
      <c r="F140">
        <v>78.207909000000001</v>
      </c>
      <c r="G140">
        <v>82.486999999999995</v>
      </c>
      <c r="H140" s="26">
        <f t="shared" si="21"/>
        <v>1.1945597161083787E-2</v>
      </c>
      <c r="I140" s="27">
        <f t="shared" si="21"/>
        <v>-5.2821355501524144E-3</v>
      </c>
      <c r="J140" s="27">
        <f t="shared" si="21"/>
        <v>3.1017281592625717E-3</v>
      </c>
      <c r="K140" s="27">
        <f t="shared" si="20"/>
        <v>-1.3340458813671975E-2</v>
      </c>
      <c r="L140" s="27">
        <f t="shared" si="19"/>
        <v>-2.2989916602686474E-4</v>
      </c>
      <c r="M140" s="27">
        <f t="shared" si="19"/>
        <v>-1.439514536771134E-2</v>
      </c>
    </row>
    <row r="141" spans="1:13" x14ac:dyDescent="0.3">
      <c r="A141" s="1">
        <v>42598</v>
      </c>
      <c r="B141">
        <v>103.70689400000001</v>
      </c>
      <c r="C141">
        <v>764.03997800000002</v>
      </c>
      <c r="D141">
        <v>53.912174</v>
      </c>
      <c r="E141">
        <v>95.120002999999997</v>
      </c>
      <c r="F141">
        <v>77.812461999999996</v>
      </c>
      <c r="G141">
        <v>83.292000000000002</v>
      </c>
      <c r="H141" s="26">
        <f t="shared" si="21"/>
        <v>-9.1409217111445933E-4</v>
      </c>
      <c r="I141" s="27">
        <f t="shared" si="21"/>
        <v>-5.8074224970843828E-3</v>
      </c>
      <c r="J141" s="27">
        <f t="shared" si="21"/>
        <v>-5.555636743185639E-3</v>
      </c>
      <c r="K141" s="27">
        <f t="shared" si="20"/>
        <v>-1.9954320437428775E-3</v>
      </c>
      <c r="L141" s="27">
        <f t="shared" si="19"/>
        <v>-5.0691822390749111E-3</v>
      </c>
      <c r="M141" s="27">
        <f t="shared" si="19"/>
        <v>9.7118009787515204E-3</v>
      </c>
    </row>
    <row r="142" spans="1:13" x14ac:dyDescent="0.3">
      <c r="A142" s="1">
        <v>42599</v>
      </c>
      <c r="B142">
        <v>103.555183</v>
      </c>
      <c r="C142">
        <v>764.63000499999998</v>
      </c>
      <c r="D142">
        <v>54.024802999999999</v>
      </c>
      <c r="E142">
        <v>96.370002999999997</v>
      </c>
      <c r="F142">
        <v>78.153992000000002</v>
      </c>
      <c r="G142">
        <v>83.302000000000007</v>
      </c>
      <c r="H142" s="26">
        <f t="shared" si="21"/>
        <v>-1.463953553790533E-3</v>
      </c>
      <c r="I142" s="27">
        <f t="shared" si="21"/>
        <v>7.7194821100884587E-4</v>
      </c>
      <c r="J142" s="27">
        <f t="shared" si="21"/>
        <v>2.086940805799332E-3</v>
      </c>
      <c r="K142" s="27">
        <f t="shared" si="20"/>
        <v>1.3055697071580873E-2</v>
      </c>
      <c r="L142" s="27">
        <f t="shared" si="19"/>
        <v>4.3795385113877348E-3</v>
      </c>
      <c r="M142" s="27">
        <f t="shared" si="19"/>
        <v>1.2005234296562162E-4</v>
      </c>
    </row>
    <row r="143" spans="1:13" x14ac:dyDescent="0.3">
      <c r="A143" s="1">
        <v>42600</v>
      </c>
      <c r="B143">
        <v>103.422455</v>
      </c>
      <c r="C143">
        <v>764.46002199999998</v>
      </c>
      <c r="D143">
        <v>54.062354999999997</v>
      </c>
      <c r="E143">
        <v>96.160004000000001</v>
      </c>
      <c r="F143">
        <v>78.585373000000004</v>
      </c>
      <c r="G143">
        <v>83.781000000000006</v>
      </c>
      <c r="H143" s="26">
        <f t="shared" si="21"/>
        <v>-1.2825348619897351E-3</v>
      </c>
      <c r="I143" s="27">
        <f t="shared" si="21"/>
        <v>-2.2233223381059E-4</v>
      </c>
      <c r="J143" s="27">
        <f t="shared" si="21"/>
        <v>6.9484668124726741E-4</v>
      </c>
      <c r="K143" s="27">
        <f t="shared" si="20"/>
        <v>-2.1814686089808733E-3</v>
      </c>
      <c r="L143" s="27">
        <f t="shared" si="19"/>
        <v>5.5044511530323312E-3</v>
      </c>
      <c r="M143" s="27">
        <f t="shared" si="19"/>
        <v>5.7336929821595094E-3</v>
      </c>
    </row>
    <row r="144" spans="1:13" x14ac:dyDescent="0.3">
      <c r="A144" s="1">
        <v>42601</v>
      </c>
      <c r="B144">
        <v>103.687935</v>
      </c>
      <c r="C144">
        <v>757.30999799999995</v>
      </c>
      <c r="D144">
        <v>54.081122999999998</v>
      </c>
      <c r="E144">
        <v>95.870002999999997</v>
      </c>
      <c r="F144">
        <v>78.468536</v>
      </c>
      <c r="G144">
        <v>83.552000000000007</v>
      </c>
      <c r="H144" s="26">
        <f t="shared" si="21"/>
        <v>2.563658398809978E-3</v>
      </c>
      <c r="I144" s="27">
        <f t="shared" si="21"/>
        <v>-9.3970528016107807E-3</v>
      </c>
      <c r="J144" s="27">
        <f t="shared" si="21"/>
        <v>3.4709444407597043E-4</v>
      </c>
      <c r="K144" s="27">
        <f t="shared" si="20"/>
        <v>-3.0203740029545248E-3</v>
      </c>
      <c r="L144" s="27">
        <f t="shared" si="19"/>
        <v>-1.487858816092764E-3</v>
      </c>
      <c r="M144" s="27">
        <f t="shared" si="19"/>
        <v>-2.7370589538539014E-3</v>
      </c>
    </row>
    <row r="145" spans="1:13" x14ac:dyDescent="0.3">
      <c r="A145" s="1">
        <v>42604</v>
      </c>
      <c r="B145">
        <v>102.882019</v>
      </c>
      <c r="C145">
        <v>759.47997999999995</v>
      </c>
      <c r="D145">
        <v>54.128051999999997</v>
      </c>
      <c r="E145">
        <v>95.260002</v>
      </c>
      <c r="F145">
        <v>78.055130000000005</v>
      </c>
      <c r="G145">
        <v>85.16</v>
      </c>
      <c r="H145" s="26">
        <f t="shared" si="21"/>
        <v>-7.80287813789147E-3</v>
      </c>
      <c r="I145" s="27">
        <f t="shared" si="21"/>
        <v>2.861284043189135E-3</v>
      </c>
      <c r="J145" s="27">
        <f t="shared" si="21"/>
        <v>8.6737567202079598E-4</v>
      </c>
      <c r="K145" s="27">
        <f t="shared" si="20"/>
        <v>-6.3831220133946012E-3</v>
      </c>
      <c r="L145" s="27">
        <f t="shared" si="19"/>
        <v>-5.2823572542968949E-3</v>
      </c>
      <c r="M145" s="27">
        <f t="shared" si="19"/>
        <v>1.9062647508560213E-2</v>
      </c>
    </row>
    <row r="146" spans="1:13" x14ac:dyDescent="0.3">
      <c r="A146" s="1">
        <v>42605</v>
      </c>
      <c r="B146">
        <v>103.204376</v>
      </c>
      <c r="C146">
        <v>762.45001200000002</v>
      </c>
      <c r="D146">
        <v>54.334541000000002</v>
      </c>
      <c r="E146">
        <v>95.940002000000007</v>
      </c>
      <c r="F146">
        <v>78.549430999999998</v>
      </c>
      <c r="G146">
        <v>85.302999999999997</v>
      </c>
      <c r="H146" s="26">
        <f t="shared" si="21"/>
        <v>3.1283701469073419E-3</v>
      </c>
      <c r="I146" s="27">
        <f t="shared" si="21"/>
        <v>3.9029860583516163E-3</v>
      </c>
      <c r="J146" s="27">
        <f t="shared" si="21"/>
        <v>3.8075661618286456E-3</v>
      </c>
      <c r="K146" s="27">
        <f t="shared" si="20"/>
        <v>7.1130005523948377E-3</v>
      </c>
      <c r="L146" s="27">
        <f t="shared" si="19"/>
        <v>6.3127489821076781E-3</v>
      </c>
      <c r="M146" s="27">
        <f t="shared" si="19"/>
        <v>1.6777838421818813E-3</v>
      </c>
    </row>
    <row r="147" spans="1:13" x14ac:dyDescent="0.3">
      <c r="A147" s="1">
        <v>42606</v>
      </c>
      <c r="B147">
        <v>102.42691000000001</v>
      </c>
      <c r="C147">
        <v>757.25</v>
      </c>
      <c r="D147">
        <v>54.390858000000001</v>
      </c>
      <c r="E147">
        <v>95.18</v>
      </c>
      <c r="F147">
        <v>78.468536</v>
      </c>
      <c r="G147">
        <v>86.328999999999994</v>
      </c>
      <c r="H147" s="26">
        <f t="shared" si="21"/>
        <v>-7.561784199117876E-3</v>
      </c>
      <c r="I147" s="27">
        <f t="shared" si="21"/>
        <v>-6.8434983924113742E-3</v>
      </c>
      <c r="J147" s="27">
        <f t="shared" si="21"/>
        <v>1.0359493835763183E-3</v>
      </c>
      <c r="K147" s="27">
        <f t="shared" si="20"/>
        <v>-7.953181227315571E-3</v>
      </c>
      <c r="L147" s="27">
        <f t="shared" si="19"/>
        <v>-1.0303917278107536E-3</v>
      </c>
      <c r="M147" s="27">
        <f t="shared" si="19"/>
        <v>1.1955954854061012E-2</v>
      </c>
    </row>
    <row r="148" spans="1:13" x14ac:dyDescent="0.3">
      <c r="A148" s="1">
        <v>42607</v>
      </c>
      <c r="B148">
        <v>101.990784</v>
      </c>
      <c r="C148">
        <v>759.21997099999999</v>
      </c>
      <c r="D148">
        <v>54.597343000000002</v>
      </c>
      <c r="E148">
        <v>97.32</v>
      </c>
      <c r="F148">
        <v>78.998795000000001</v>
      </c>
      <c r="G148">
        <v>85.385000000000005</v>
      </c>
      <c r="H148" s="26">
        <f t="shared" si="21"/>
        <v>-4.2670147891117425E-3</v>
      </c>
      <c r="I148" s="27">
        <f t="shared" si="21"/>
        <v>2.5981023637834237E-3</v>
      </c>
      <c r="J148" s="27">
        <f t="shared" si="21"/>
        <v>3.7891302940359474E-3</v>
      </c>
      <c r="K148" s="27">
        <f t="shared" si="20"/>
        <v>2.2234682222357381E-2</v>
      </c>
      <c r="L148" s="27">
        <f t="shared" si="19"/>
        <v>6.7348700323127571E-3</v>
      </c>
      <c r="M148" s="27">
        <f t="shared" si="19"/>
        <v>-1.0995137382319253E-2</v>
      </c>
    </row>
    <row r="149" spans="1:13" x14ac:dyDescent="0.3">
      <c r="A149" s="1">
        <v>42608</v>
      </c>
      <c r="B149">
        <v>101.393433</v>
      </c>
      <c r="C149">
        <v>769</v>
      </c>
      <c r="D149">
        <v>54.465938999999999</v>
      </c>
      <c r="E149">
        <v>97.580001999999993</v>
      </c>
      <c r="F149">
        <v>78.711205000000007</v>
      </c>
      <c r="G149">
        <v>84.998000000000005</v>
      </c>
      <c r="H149" s="26">
        <f t="shared" si="21"/>
        <v>-5.8741305147823374E-3</v>
      </c>
      <c r="I149" s="27">
        <f t="shared" si="21"/>
        <v>1.2799417234513926E-2</v>
      </c>
      <c r="J149" s="27">
        <f t="shared" si="21"/>
        <v>-2.40968474768598E-3</v>
      </c>
      <c r="K149" s="27">
        <f t="shared" si="20"/>
        <v>2.6680569683724298E-3</v>
      </c>
      <c r="L149" s="27">
        <f t="shared" si="19"/>
        <v>-3.6470777854758826E-3</v>
      </c>
      <c r="M149" s="27">
        <f t="shared" si="19"/>
        <v>-4.5427145374715081E-3</v>
      </c>
    </row>
    <row r="150" spans="1:13" x14ac:dyDescent="0.3">
      <c r="A150" s="1">
        <v>42611</v>
      </c>
      <c r="B150">
        <v>101.27967099999999</v>
      </c>
      <c r="C150">
        <v>771.28997800000002</v>
      </c>
      <c r="D150">
        <v>54.531643000000003</v>
      </c>
      <c r="E150">
        <v>97.300003000000004</v>
      </c>
      <c r="F150">
        <v>79.358299000000002</v>
      </c>
      <c r="G150">
        <v>84.876000000000005</v>
      </c>
      <c r="H150" s="26">
        <f t="shared" si="21"/>
        <v>-1.1226157758706958E-3</v>
      </c>
      <c r="I150" s="27">
        <f t="shared" si="21"/>
        <v>2.9734397028020427E-3</v>
      </c>
      <c r="J150" s="27">
        <f t="shared" si="21"/>
        <v>1.2056048721944494E-3</v>
      </c>
      <c r="K150" s="27">
        <f t="shared" si="20"/>
        <v>-2.8735548592583406E-3</v>
      </c>
      <c r="L150" s="27">
        <f t="shared" si="19"/>
        <v>8.1875073744743197E-3</v>
      </c>
      <c r="M150" s="27">
        <f t="shared" si="19"/>
        <v>-1.4363589598775566E-3</v>
      </c>
    </row>
    <row r="151" spans="1:13" x14ac:dyDescent="0.3">
      <c r="A151" s="1">
        <v>42612</v>
      </c>
      <c r="B151">
        <v>100.502213</v>
      </c>
      <c r="C151">
        <v>767.580017</v>
      </c>
      <c r="D151">
        <v>54.334541000000002</v>
      </c>
      <c r="E151">
        <v>97.449996999999996</v>
      </c>
      <c r="F151">
        <v>78.675255000000007</v>
      </c>
      <c r="G151">
        <v>85.537000000000006</v>
      </c>
      <c r="H151" s="26">
        <f t="shared" si="21"/>
        <v>-7.7059628131752435E-3</v>
      </c>
      <c r="I151" s="27">
        <f t="shared" si="21"/>
        <v>-4.8216785039190786E-3</v>
      </c>
      <c r="J151" s="27">
        <f t="shared" si="21"/>
        <v>-3.6209998021206934E-3</v>
      </c>
      <c r="K151" s="27">
        <f t="shared" si="20"/>
        <v>1.540375144115611E-3</v>
      </c>
      <c r="L151" s="27">
        <f t="shared" si="19"/>
        <v>-8.6443446478360782E-3</v>
      </c>
      <c r="M151" s="27">
        <f t="shared" si="19"/>
        <v>7.7576630302294385E-3</v>
      </c>
    </row>
    <row r="152" spans="1:13" x14ac:dyDescent="0.3">
      <c r="A152" s="1">
        <v>42613</v>
      </c>
      <c r="B152">
        <v>100.59702299999999</v>
      </c>
      <c r="C152">
        <v>769.15997300000004</v>
      </c>
      <c r="D152">
        <v>53.930954</v>
      </c>
      <c r="E152">
        <v>97.449996999999996</v>
      </c>
      <c r="F152">
        <v>78.468536</v>
      </c>
      <c r="G152">
        <v>85.929000000000002</v>
      </c>
      <c r="H152" s="26">
        <f t="shared" si="21"/>
        <v>9.4291762525226862E-4</v>
      </c>
      <c r="I152" s="27">
        <f t="shared" si="21"/>
        <v>2.0562444746293667E-3</v>
      </c>
      <c r="J152" s="27">
        <f t="shared" si="21"/>
        <v>-7.4555400951986485E-3</v>
      </c>
      <c r="K152" s="27">
        <f t="shared" si="20"/>
        <v>0</v>
      </c>
      <c r="L152" s="27">
        <f t="shared" si="19"/>
        <v>-2.6309549734751616E-3</v>
      </c>
      <c r="M152" s="27">
        <f t="shared" si="19"/>
        <v>4.5723430060718804E-3</v>
      </c>
    </row>
    <row r="153" spans="1:13" x14ac:dyDescent="0.3">
      <c r="A153" s="1">
        <v>42614</v>
      </c>
      <c r="B153">
        <v>101.194344</v>
      </c>
      <c r="C153">
        <v>770.61999500000002</v>
      </c>
      <c r="D153">
        <v>54.052967000000002</v>
      </c>
      <c r="E153">
        <v>97.379997000000003</v>
      </c>
      <c r="F153">
        <v>79.367271000000002</v>
      </c>
      <c r="G153">
        <v>87.575000000000003</v>
      </c>
      <c r="H153" s="26">
        <f t="shared" si="21"/>
        <v>5.9202011809895731E-3</v>
      </c>
      <c r="I153" s="27">
        <f t="shared" si="21"/>
        <v>1.8964039900566079E-3</v>
      </c>
      <c r="J153" s="27">
        <f t="shared" si="21"/>
        <v>2.2598374053360059E-3</v>
      </c>
      <c r="K153" s="27">
        <f t="shared" si="20"/>
        <v>-7.1857522114425075E-4</v>
      </c>
      <c r="L153" s="27">
        <f t="shared" si="19"/>
        <v>1.1388350089607764E-2</v>
      </c>
      <c r="M153" s="27">
        <f t="shared" si="19"/>
        <v>1.8974195205395797E-2</v>
      </c>
    </row>
    <row r="154" spans="1:13" x14ac:dyDescent="0.3">
      <c r="A154" s="1">
        <v>42615</v>
      </c>
      <c r="B154">
        <v>102.14247899999999</v>
      </c>
      <c r="C154">
        <v>772.44000200000005</v>
      </c>
      <c r="D154">
        <v>54.128051999999997</v>
      </c>
      <c r="E154">
        <v>97.379997000000003</v>
      </c>
      <c r="F154">
        <v>79.268424999999993</v>
      </c>
      <c r="G154">
        <v>86.659000000000006</v>
      </c>
      <c r="H154" s="26">
        <f t="shared" si="21"/>
        <v>9.3258255705042283E-3</v>
      </c>
      <c r="I154" s="27">
        <f t="shared" si="21"/>
        <v>2.3589592725097859E-3</v>
      </c>
      <c r="J154" s="27">
        <f t="shared" si="21"/>
        <v>1.3881365280338648E-3</v>
      </c>
      <c r="K154" s="27">
        <f t="shared" si="20"/>
        <v>0</v>
      </c>
      <c r="L154" s="27">
        <f t="shared" si="19"/>
        <v>-1.2462013945773406E-3</v>
      </c>
      <c r="M154" s="27">
        <f t="shared" si="19"/>
        <v>-1.0514692187546599E-2</v>
      </c>
    </row>
    <row r="155" spans="1:13" x14ac:dyDescent="0.3">
      <c r="A155" s="1">
        <v>42619</v>
      </c>
      <c r="B155">
        <v>102.114029</v>
      </c>
      <c r="C155">
        <v>788.86999500000002</v>
      </c>
      <c r="D155">
        <v>54.071742999999998</v>
      </c>
      <c r="E155">
        <v>100.089996</v>
      </c>
      <c r="F155">
        <v>79.663856999999993</v>
      </c>
      <c r="G155">
        <v>86.658000000000001</v>
      </c>
      <c r="H155" s="26">
        <f t="shared" si="21"/>
        <v>-2.7857129706709171E-4</v>
      </c>
      <c r="I155" s="27">
        <f t="shared" si="21"/>
        <v>2.1047196964658847E-2</v>
      </c>
      <c r="J155" s="27">
        <f t="shared" si="21"/>
        <v>-1.0408338589450485E-3</v>
      </c>
      <c r="K155" s="27">
        <f t="shared" si="20"/>
        <v>2.7448921319487153E-2</v>
      </c>
      <c r="L155" s="27">
        <f t="shared" si="19"/>
        <v>4.9761170101998518E-3</v>
      </c>
      <c r="M155" s="27">
        <f t="shared" si="19"/>
        <v>-1.1539548919234429E-5</v>
      </c>
    </row>
    <row r="156" spans="1:13" x14ac:dyDescent="0.3">
      <c r="A156" s="1">
        <v>42620</v>
      </c>
      <c r="B156">
        <v>102.73979199999999</v>
      </c>
      <c r="C156">
        <v>784.47997999999995</v>
      </c>
      <c r="D156">
        <v>54.118664000000003</v>
      </c>
      <c r="E156">
        <v>99.150002000000001</v>
      </c>
      <c r="F156">
        <v>79.043732000000006</v>
      </c>
      <c r="G156">
        <v>85.643000000000001</v>
      </c>
      <c r="H156" s="26">
        <f t="shared" si="21"/>
        <v>6.1093802722654448E-3</v>
      </c>
      <c r="I156" s="27">
        <f t="shared" si="21"/>
        <v>-5.5804829980540564E-3</v>
      </c>
      <c r="J156" s="27">
        <f t="shared" si="21"/>
        <v>8.6737824993545008E-4</v>
      </c>
      <c r="K156" s="27">
        <f t="shared" si="20"/>
        <v>-9.4358661296321394E-3</v>
      </c>
      <c r="L156" s="27">
        <f t="shared" si="19"/>
        <v>-7.8147259349170949E-3</v>
      </c>
      <c r="M156" s="27">
        <f t="shared" si="19"/>
        <v>-1.178184387950632E-2</v>
      </c>
    </row>
    <row r="157" spans="1:13" x14ac:dyDescent="0.3">
      <c r="A157" s="1">
        <v>42621</v>
      </c>
      <c r="B157">
        <v>100.047104</v>
      </c>
      <c r="C157">
        <v>784.05999799999995</v>
      </c>
      <c r="D157">
        <v>53.902790000000003</v>
      </c>
      <c r="E157">
        <v>99.660004000000001</v>
      </c>
      <c r="F157">
        <v>78.890945000000002</v>
      </c>
      <c r="G157">
        <v>85.180999999999997</v>
      </c>
      <c r="H157" s="26">
        <f t="shared" si="21"/>
        <v>-2.6558385425561565E-2</v>
      </c>
      <c r="I157" s="27">
        <f t="shared" si="21"/>
        <v>-5.3550692481803112E-4</v>
      </c>
      <c r="J157" s="27">
        <f t="shared" si="21"/>
        <v>-3.9968780161540032E-3</v>
      </c>
      <c r="K157" s="27">
        <f t="shared" si="20"/>
        <v>5.1305578524595509E-3</v>
      </c>
      <c r="L157" s="27">
        <f t="shared" si="19"/>
        <v>-1.9348131843547362E-3</v>
      </c>
      <c r="M157" s="27">
        <f t="shared" si="19"/>
        <v>-5.4090891963883368E-3</v>
      </c>
    </row>
    <row r="158" spans="1:13" x14ac:dyDescent="0.3">
      <c r="A158" s="1">
        <v>42622</v>
      </c>
      <c r="B158">
        <v>97.781058999999999</v>
      </c>
      <c r="C158">
        <v>760.14001499999995</v>
      </c>
      <c r="D158">
        <v>52.757725000000001</v>
      </c>
      <c r="E158">
        <v>96.5</v>
      </c>
      <c r="F158">
        <v>77.506896999999995</v>
      </c>
      <c r="G158">
        <v>85.957999999999998</v>
      </c>
      <c r="H158" s="26">
        <f t="shared" si="21"/>
        <v>-2.2910227556053618E-2</v>
      </c>
      <c r="I158" s="27">
        <f t="shared" si="21"/>
        <v>-3.0982898908285945E-2</v>
      </c>
      <c r="J158" s="27">
        <f t="shared" si="21"/>
        <v>-2.147203196679838E-2</v>
      </c>
      <c r="K158" s="27">
        <f t="shared" si="20"/>
        <v>-3.2221424644781484E-2</v>
      </c>
      <c r="L158" s="27">
        <f t="shared" si="19"/>
        <v>-1.7699529791782017E-2</v>
      </c>
      <c r="M158" s="27">
        <f t="shared" si="19"/>
        <v>9.0804005968028265E-3</v>
      </c>
    </row>
    <row r="159" spans="1:13" x14ac:dyDescent="0.3">
      <c r="A159" s="1">
        <v>42625</v>
      </c>
      <c r="B159">
        <v>99.971252000000007</v>
      </c>
      <c r="C159">
        <v>771.48999000000003</v>
      </c>
      <c r="D159">
        <v>53.546135</v>
      </c>
      <c r="E159">
        <v>99.050003000000004</v>
      </c>
      <c r="F159">
        <v>79.313346999999993</v>
      </c>
      <c r="G159">
        <v>86.206000000000003</v>
      </c>
      <c r="H159" s="26">
        <f t="shared" si="21"/>
        <v>2.2151777130272228E-2</v>
      </c>
      <c r="I159" s="27">
        <f t="shared" si="21"/>
        <v>1.4821050419256958E-2</v>
      </c>
      <c r="J159" s="27">
        <f t="shared" si="21"/>
        <v>1.4833411620385931E-2</v>
      </c>
      <c r="K159" s="27">
        <f t="shared" si="20"/>
        <v>2.60817950873528E-2</v>
      </c>
      <c r="L159" s="27">
        <f t="shared" si="19"/>
        <v>2.3039498744605574E-2</v>
      </c>
      <c r="M159" s="27">
        <f t="shared" si="19"/>
        <v>2.8809759477448332E-3</v>
      </c>
    </row>
    <row r="160" spans="1:13" x14ac:dyDescent="0.3">
      <c r="A160" s="1">
        <v>42626</v>
      </c>
      <c r="B160">
        <v>102.35105900000001</v>
      </c>
      <c r="C160">
        <v>761.01000999999997</v>
      </c>
      <c r="D160">
        <v>53.058075000000002</v>
      </c>
      <c r="E160">
        <v>96.089995999999999</v>
      </c>
      <c r="F160">
        <v>78.234863000000004</v>
      </c>
      <c r="G160">
        <v>86.317999999999998</v>
      </c>
      <c r="H160" s="26">
        <f t="shared" si="21"/>
        <v>2.3525994245022837E-2</v>
      </c>
      <c r="I160" s="27">
        <f t="shared" si="21"/>
        <v>-1.367718547423225E-2</v>
      </c>
      <c r="J160" s="27">
        <f t="shared" si="21"/>
        <v>-9.1565503840041976E-3</v>
      </c>
      <c r="K160" s="27">
        <f t="shared" si="20"/>
        <v>-3.0339592770758095E-2</v>
      </c>
      <c r="L160" s="27">
        <f t="shared" si="19"/>
        <v>-1.3691058074518307E-2</v>
      </c>
      <c r="M160" s="27">
        <f t="shared" si="19"/>
        <v>1.29837026423915E-3</v>
      </c>
    </row>
    <row r="161" spans="1:13" x14ac:dyDescent="0.3">
      <c r="A161" s="1">
        <v>42627</v>
      </c>
      <c r="B161">
        <v>105.972939</v>
      </c>
      <c r="C161">
        <v>761.09002699999996</v>
      </c>
      <c r="D161">
        <v>52.804645999999998</v>
      </c>
      <c r="E161">
        <v>97.010002</v>
      </c>
      <c r="F161">
        <v>78.198929000000007</v>
      </c>
      <c r="G161">
        <v>86.268000000000001</v>
      </c>
      <c r="H161" s="26">
        <f t="shared" si="21"/>
        <v>3.4775110163753765E-2</v>
      </c>
      <c r="I161" s="27">
        <f t="shared" si="21"/>
        <v>1.0514026427786833E-4</v>
      </c>
      <c r="J161" s="27">
        <f t="shared" si="21"/>
        <v>-4.787889102740815E-3</v>
      </c>
      <c r="K161" s="27">
        <f t="shared" si="20"/>
        <v>9.528875928088331E-3</v>
      </c>
      <c r="L161" s="27">
        <f t="shared" si="19"/>
        <v>-4.5941481277936042E-4</v>
      </c>
      <c r="M161" s="27">
        <f t="shared" si="19"/>
        <v>-5.7942129024220039E-4</v>
      </c>
    </row>
    <row r="162" spans="1:13" x14ac:dyDescent="0.3">
      <c r="A162" s="1">
        <v>42628</v>
      </c>
      <c r="B162">
        <v>109.575851</v>
      </c>
      <c r="C162">
        <v>769.69000200000005</v>
      </c>
      <c r="D162">
        <v>53.677528000000002</v>
      </c>
      <c r="E162">
        <v>97.339995999999999</v>
      </c>
      <c r="F162">
        <v>79.142600999999999</v>
      </c>
      <c r="G162">
        <v>85.721000000000004</v>
      </c>
      <c r="H162" s="26">
        <f t="shared" si="21"/>
        <v>3.3433243578209496E-2</v>
      </c>
      <c r="I162" s="27">
        <f t="shared" si="21"/>
        <v>1.1236187194962432E-2</v>
      </c>
      <c r="J162" s="27">
        <f t="shared" si="21"/>
        <v>1.6395261667068891E-2</v>
      </c>
      <c r="K162" s="27">
        <f t="shared" si="20"/>
        <v>3.3958767226083438E-3</v>
      </c>
      <c r="L162" s="27">
        <f t="shared" si="19"/>
        <v>1.1995349419333985E-2</v>
      </c>
      <c r="M162" s="27">
        <f t="shared" si="19"/>
        <v>-6.3608933634637507E-3</v>
      </c>
    </row>
    <row r="163" spans="1:13" x14ac:dyDescent="0.3">
      <c r="A163" s="1">
        <v>42629</v>
      </c>
      <c r="B163">
        <v>108.959564</v>
      </c>
      <c r="C163">
        <v>778.52002000000005</v>
      </c>
      <c r="D163">
        <v>53.733848999999999</v>
      </c>
      <c r="E163">
        <v>99.480002999999996</v>
      </c>
      <c r="F163">
        <v>79.133598000000006</v>
      </c>
      <c r="G163">
        <v>84.74</v>
      </c>
      <c r="H163" s="26">
        <f t="shared" si="21"/>
        <v>-5.6401717200133721E-3</v>
      </c>
      <c r="I163" s="27">
        <f t="shared" si="21"/>
        <v>1.1406868084655866E-2</v>
      </c>
      <c r="J163" s="27">
        <f t="shared" si="21"/>
        <v>1.0486972001422087E-3</v>
      </c>
      <c r="K163" s="27">
        <f t="shared" si="20"/>
        <v>2.1746685779787379E-2</v>
      </c>
      <c r="L163" s="27">
        <f t="shared" si="19"/>
        <v>-1.1376315664119133E-4</v>
      </c>
      <c r="M163" s="27">
        <f t="shared" si="19"/>
        <v>-1.1510091227858009E-2</v>
      </c>
    </row>
    <row r="164" spans="1:13" x14ac:dyDescent="0.3">
      <c r="A164" s="1">
        <v>42632</v>
      </c>
      <c r="B164">
        <v>107.68905599999999</v>
      </c>
      <c r="C164">
        <v>775.09997599999997</v>
      </c>
      <c r="D164">
        <v>53.433506000000001</v>
      </c>
      <c r="E164">
        <v>98.059997999999993</v>
      </c>
      <c r="F164">
        <v>79.421211</v>
      </c>
      <c r="G164">
        <v>84.171999999999997</v>
      </c>
      <c r="H164" s="26">
        <f t="shared" si="21"/>
        <v>-1.1728877524525325E-2</v>
      </c>
      <c r="I164" s="27">
        <f t="shared" si="21"/>
        <v>-4.4026847404257715E-3</v>
      </c>
      <c r="J164" s="27">
        <f t="shared" si="21"/>
        <v>-5.6051357493384765E-3</v>
      </c>
      <c r="K164" s="27">
        <f t="shared" si="20"/>
        <v>-1.4377133264608046E-2</v>
      </c>
      <c r="L164" s="27">
        <f t="shared" si="19"/>
        <v>3.6279355672074408E-3</v>
      </c>
      <c r="M164" s="27">
        <f t="shared" si="19"/>
        <v>-6.7254208220361086E-3</v>
      </c>
    </row>
    <row r="165" spans="1:13" x14ac:dyDescent="0.3">
      <c r="A165" s="1">
        <v>42633</v>
      </c>
      <c r="B165">
        <v>107.679581</v>
      </c>
      <c r="C165">
        <v>780.21997099999999</v>
      </c>
      <c r="D165">
        <v>53.320869000000002</v>
      </c>
      <c r="E165">
        <v>98.25</v>
      </c>
      <c r="F165">
        <v>79.609939999999995</v>
      </c>
      <c r="G165">
        <v>84.090999999999994</v>
      </c>
      <c r="H165" s="26">
        <f t="shared" si="21"/>
        <v>-8.7988670384758921E-5</v>
      </c>
      <c r="I165" s="27">
        <f t="shared" si="21"/>
        <v>6.5838717039807806E-3</v>
      </c>
      <c r="J165" s="27">
        <f t="shared" si="21"/>
        <v>-2.1102093810686047E-3</v>
      </c>
      <c r="K165" s="27">
        <f t="shared" si="20"/>
        <v>1.9357349219597463E-3</v>
      </c>
      <c r="L165" s="27">
        <f t="shared" si="19"/>
        <v>2.3734857908356802E-3</v>
      </c>
      <c r="M165" s="27">
        <f t="shared" si="19"/>
        <v>-9.6277858182570867E-4</v>
      </c>
    </row>
    <row r="166" spans="1:13" x14ac:dyDescent="0.3">
      <c r="A166" s="1">
        <v>42634</v>
      </c>
      <c r="B166">
        <v>107.660614</v>
      </c>
      <c r="C166">
        <v>789.73999000000003</v>
      </c>
      <c r="D166">
        <v>54.212521000000002</v>
      </c>
      <c r="E166">
        <v>94.879997000000003</v>
      </c>
      <c r="F166">
        <v>78.908928000000003</v>
      </c>
      <c r="G166">
        <v>83.316000000000003</v>
      </c>
      <c r="H166" s="26">
        <f t="shared" si="21"/>
        <v>-1.7615847379587088E-4</v>
      </c>
      <c r="I166" s="27">
        <f t="shared" si="21"/>
        <v>1.2127870677048789E-2</v>
      </c>
      <c r="J166" s="27">
        <f t="shared" si="21"/>
        <v>1.6584103523791315E-2</v>
      </c>
      <c r="K166" s="27">
        <f t="shared" si="20"/>
        <v>-3.4902347118842783E-2</v>
      </c>
      <c r="L166" s="27">
        <f t="shared" si="19"/>
        <v>-8.84458208232166E-3</v>
      </c>
      <c r="M166" s="27">
        <f t="shared" si="19"/>
        <v>-9.2589382354146092E-3</v>
      </c>
    </row>
    <row r="167" spans="1:13" x14ac:dyDescent="0.3">
      <c r="A167" s="1">
        <v>42635</v>
      </c>
      <c r="B167">
        <v>108.675133</v>
      </c>
      <c r="C167">
        <v>804.70001200000002</v>
      </c>
      <c r="D167">
        <v>54.268844999999999</v>
      </c>
      <c r="E167">
        <v>95.830001999999993</v>
      </c>
      <c r="F167">
        <v>79.978415999999996</v>
      </c>
      <c r="G167">
        <v>83.27</v>
      </c>
      <c r="H167" s="26">
        <f t="shared" si="21"/>
        <v>9.3791844505734818E-3</v>
      </c>
      <c r="I167" s="27">
        <f t="shared" si="21"/>
        <v>1.876578735972868E-2</v>
      </c>
      <c r="J167" s="27">
        <f t="shared" si="21"/>
        <v>1.0384088463847056E-3</v>
      </c>
      <c r="K167" s="27">
        <f t="shared" si="20"/>
        <v>9.9629055954337988E-3</v>
      </c>
      <c r="L167" s="27">
        <f t="shared" si="19"/>
        <v>1.3462420927594202E-2</v>
      </c>
      <c r="M167" s="27">
        <f t="shared" si="19"/>
        <v>-5.52267311408807E-4</v>
      </c>
    </row>
    <row r="168" spans="1:13" x14ac:dyDescent="0.3">
      <c r="A168" s="1">
        <v>42636</v>
      </c>
      <c r="B168">
        <v>106.86417400000001</v>
      </c>
      <c r="C168">
        <v>805.75</v>
      </c>
      <c r="D168">
        <v>53.902790000000003</v>
      </c>
      <c r="E168">
        <v>95.940002000000007</v>
      </c>
      <c r="F168">
        <v>78.872971000000007</v>
      </c>
      <c r="G168">
        <v>83.094999999999999</v>
      </c>
      <c r="H168" s="26">
        <f t="shared" si="21"/>
        <v>-1.6804374486920331E-2</v>
      </c>
      <c r="I168" s="27">
        <f t="shared" si="21"/>
        <v>1.3039686310703511E-3</v>
      </c>
      <c r="J168" s="27">
        <f t="shared" si="21"/>
        <v>-6.7680662738225624E-3</v>
      </c>
      <c r="K168" s="27">
        <f t="shared" si="20"/>
        <v>1.1472076943183265E-3</v>
      </c>
      <c r="L168" s="27">
        <f t="shared" si="19"/>
        <v>-1.3918201988037263E-2</v>
      </c>
      <c r="M168" s="27">
        <f t="shared" si="19"/>
        <v>-2.1038086682412965E-3</v>
      </c>
    </row>
    <row r="169" spans="1:13" x14ac:dyDescent="0.3">
      <c r="A169" s="1">
        <v>42639</v>
      </c>
      <c r="B169">
        <v>107.025368</v>
      </c>
      <c r="C169">
        <v>799.15997300000004</v>
      </c>
      <c r="D169">
        <v>53.405354000000003</v>
      </c>
      <c r="E169">
        <v>94.559997999999993</v>
      </c>
      <c r="F169">
        <v>78.953850000000003</v>
      </c>
      <c r="G169">
        <v>82.881</v>
      </c>
      <c r="H169" s="26">
        <f t="shared" si="21"/>
        <v>1.5072642543440071E-3</v>
      </c>
      <c r="I169" s="27">
        <f t="shared" si="21"/>
        <v>-8.2123784492743046E-3</v>
      </c>
      <c r="J169" s="27">
        <f t="shared" si="21"/>
        <v>-9.2712359859912375E-3</v>
      </c>
      <c r="K169" s="27">
        <f t="shared" si="20"/>
        <v>-1.4488484413084498E-2</v>
      </c>
      <c r="L169" s="27">
        <f t="shared" si="19"/>
        <v>1.0249082705638135E-3</v>
      </c>
      <c r="M169" s="27">
        <f t="shared" si="19"/>
        <v>-2.5786875040372218E-3</v>
      </c>
    </row>
    <row r="170" spans="1:13" x14ac:dyDescent="0.3">
      <c r="A170" s="1">
        <v>42640</v>
      </c>
      <c r="B170">
        <v>107.22448</v>
      </c>
      <c r="C170">
        <v>816.10998500000005</v>
      </c>
      <c r="D170">
        <v>54.390858000000001</v>
      </c>
      <c r="E170">
        <v>97.07</v>
      </c>
      <c r="F170">
        <v>79.412216000000001</v>
      </c>
      <c r="G170">
        <v>82.957999999999998</v>
      </c>
      <c r="H170" s="26">
        <f t="shared" si="21"/>
        <v>1.8586903018308041E-3</v>
      </c>
      <c r="I170" s="27">
        <f t="shared" si="21"/>
        <v>2.0987989174295136E-2</v>
      </c>
      <c r="J170" s="27">
        <f t="shared" si="21"/>
        <v>1.8285085156559942E-2</v>
      </c>
      <c r="K170" s="27">
        <f t="shared" si="20"/>
        <v>2.6197835216939261E-2</v>
      </c>
      <c r="L170" s="27">
        <f t="shared" si="19"/>
        <v>5.7887057692336584E-3</v>
      </c>
      <c r="M170" s="27">
        <f t="shared" si="19"/>
        <v>9.2861155136268931E-4</v>
      </c>
    </row>
    <row r="171" spans="1:13" x14ac:dyDescent="0.3">
      <c r="A171" s="1">
        <v>42641</v>
      </c>
      <c r="B171">
        <v>108.03986399999999</v>
      </c>
      <c r="C171">
        <v>828.71997099999999</v>
      </c>
      <c r="D171">
        <v>54.465938999999999</v>
      </c>
      <c r="E171">
        <v>97.480002999999996</v>
      </c>
      <c r="F171">
        <v>80.400825999999995</v>
      </c>
      <c r="G171">
        <v>82.155000000000001</v>
      </c>
      <c r="H171" s="26">
        <f t="shared" si="21"/>
        <v>7.5756893546931828E-3</v>
      </c>
      <c r="I171" s="27">
        <f t="shared" si="21"/>
        <v>1.5333175335552621E-2</v>
      </c>
      <c r="J171" s="27">
        <f t="shared" si="21"/>
        <v>1.3794455463499158E-3</v>
      </c>
      <c r="K171" s="27">
        <f t="shared" si="20"/>
        <v>4.2148918084137224E-3</v>
      </c>
      <c r="L171" s="27">
        <f t="shared" si="19"/>
        <v>1.2372239440914002E-2</v>
      </c>
      <c r="M171" s="27">
        <f t="shared" si="19"/>
        <v>-9.7267487230176305E-3</v>
      </c>
    </row>
    <row r="172" spans="1:13" x14ac:dyDescent="0.3">
      <c r="A172" s="1">
        <v>42642</v>
      </c>
      <c r="B172">
        <v>106.361687</v>
      </c>
      <c r="C172">
        <v>829.04998799999998</v>
      </c>
      <c r="D172">
        <v>53.874640999999997</v>
      </c>
      <c r="E172">
        <v>96.669998000000007</v>
      </c>
      <c r="F172">
        <v>79.295387000000005</v>
      </c>
      <c r="G172">
        <v>81.649000000000001</v>
      </c>
      <c r="H172" s="26">
        <f t="shared" si="21"/>
        <v>-1.5654842655526895E-2</v>
      </c>
      <c r="I172" s="27">
        <f t="shared" si="21"/>
        <v>3.9814571686241018E-4</v>
      </c>
      <c r="J172" s="27">
        <f t="shared" si="21"/>
        <v>-1.0915648986803698E-2</v>
      </c>
      <c r="K172" s="27">
        <f t="shared" si="20"/>
        <v>-8.3441637449764728E-3</v>
      </c>
      <c r="L172" s="27">
        <f t="shared" si="19"/>
        <v>-1.3844494315843527E-2</v>
      </c>
      <c r="M172" s="27">
        <f t="shared" si="19"/>
        <v>-6.1781349597482436E-3</v>
      </c>
    </row>
    <row r="173" spans="1:13" x14ac:dyDescent="0.3">
      <c r="A173" s="1">
        <v>42643</v>
      </c>
      <c r="B173">
        <v>107.186554</v>
      </c>
      <c r="C173">
        <v>837.30999799999995</v>
      </c>
      <c r="D173">
        <v>54.062354999999997</v>
      </c>
      <c r="E173">
        <v>98.550003000000004</v>
      </c>
      <c r="F173">
        <v>80.661461000000003</v>
      </c>
      <c r="G173">
        <v>81.59</v>
      </c>
      <c r="H173" s="26">
        <f t="shared" si="21"/>
        <v>7.7253841902801225E-3</v>
      </c>
      <c r="I173" s="27">
        <f t="shared" si="21"/>
        <v>9.9139174280856862E-3</v>
      </c>
      <c r="J173" s="27">
        <f t="shared" si="21"/>
        <v>3.4782177789520227E-3</v>
      </c>
      <c r="K173" s="27">
        <f t="shared" si="20"/>
        <v>1.9260968252557024E-2</v>
      </c>
      <c r="L173" s="27">
        <f t="shared" si="19"/>
        <v>1.7080946900233648E-2</v>
      </c>
      <c r="M173" s="27">
        <f t="shared" si="19"/>
        <v>-7.2286650333717539E-4</v>
      </c>
    </row>
    <row r="174" spans="1:13" x14ac:dyDescent="0.3">
      <c r="A174" s="1">
        <v>42646</v>
      </c>
      <c r="B174">
        <v>106.68403600000001</v>
      </c>
      <c r="C174">
        <v>836.73999000000003</v>
      </c>
      <c r="D174">
        <v>53.893410000000003</v>
      </c>
      <c r="E174">
        <v>102.629997</v>
      </c>
      <c r="F174">
        <v>79.681838999999997</v>
      </c>
      <c r="G174">
        <v>80.046000000000006</v>
      </c>
      <c r="H174" s="26">
        <f t="shared" si="21"/>
        <v>-4.6992802962601008E-3</v>
      </c>
      <c r="I174" s="27">
        <f t="shared" si="21"/>
        <v>-6.8099283308661711E-4</v>
      </c>
      <c r="J174" s="27">
        <f t="shared" si="21"/>
        <v>-3.129895618244664E-3</v>
      </c>
      <c r="K174" s="27">
        <f t="shared" si="20"/>
        <v>4.0566194386274484E-2</v>
      </c>
      <c r="L174" s="27">
        <f t="shared" si="19"/>
        <v>-1.2219209519093192E-2</v>
      </c>
      <c r="M174" s="27">
        <f t="shared" si="19"/>
        <v>-1.910523601598469E-2</v>
      </c>
    </row>
    <row r="175" spans="1:13" x14ac:dyDescent="0.3">
      <c r="A175" s="1">
        <v>42647</v>
      </c>
      <c r="B175">
        <v>107.13913700000001</v>
      </c>
      <c r="C175">
        <v>834.03002900000001</v>
      </c>
      <c r="D175">
        <v>53.724463999999998</v>
      </c>
      <c r="E175">
        <v>102.339996</v>
      </c>
      <c r="F175">
        <v>79.403214000000006</v>
      </c>
      <c r="G175">
        <v>79.921999999999997</v>
      </c>
      <c r="H175" s="26">
        <f t="shared" si="21"/>
        <v>4.2568041698340152E-3</v>
      </c>
      <c r="I175" s="27">
        <f t="shared" si="21"/>
        <v>-3.2439693622317817E-3</v>
      </c>
      <c r="J175" s="27">
        <f t="shared" si="21"/>
        <v>-3.1397412438898069E-3</v>
      </c>
      <c r="K175" s="27">
        <f t="shared" si="20"/>
        <v>-2.8296941348603354E-3</v>
      </c>
      <c r="L175" s="27">
        <f t="shared" si="19"/>
        <v>-3.5028468060101423E-3</v>
      </c>
      <c r="M175" s="27">
        <f t="shared" si="19"/>
        <v>-1.5503103725217804E-3</v>
      </c>
    </row>
    <row r="176" spans="1:13" x14ac:dyDescent="0.3">
      <c r="A176" s="1">
        <v>42648</v>
      </c>
      <c r="B176">
        <v>107.186554</v>
      </c>
      <c r="C176">
        <v>844.35998500000005</v>
      </c>
      <c r="D176">
        <v>54.099899000000001</v>
      </c>
      <c r="E176">
        <v>106.279999</v>
      </c>
      <c r="F176">
        <v>79.852592000000001</v>
      </c>
      <c r="G176">
        <v>79.468000000000004</v>
      </c>
      <c r="H176" s="26">
        <f t="shared" si="21"/>
        <v>4.4247612642586833E-4</v>
      </c>
      <c r="I176" s="27">
        <f t="shared" si="21"/>
        <v>1.2309518467184841E-2</v>
      </c>
      <c r="J176" s="27">
        <f t="shared" si="21"/>
        <v>6.9638531921274319E-3</v>
      </c>
      <c r="K176" s="27">
        <f t="shared" si="20"/>
        <v>3.7776547190961268E-2</v>
      </c>
      <c r="L176" s="27">
        <f t="shared" si="19"/>
        <v>5.6434889750245571E-3</v>
      </c>
      <c r="M176" s="27">
        <f t="shared" si="19"/>
        <v>-5.6967341463852635E-3</v>
      </c>
    </row>
    <row r="177" spans="1:13" x14ac:dyDescent="0.3">
      <c r="A177" s="1">
        <v>42649</v>
      </c>
      <c r="B177">
        <v>107.982986</v>
      </c>
      <c r="C177">
        <v>841.65997300000004</v>
      </c>
      <c r="D177">
        <v>54.193756</v>
      </c>
      <c r="E177">
        <v>105.07</v>
      </c>
      <c r="F177">
        <v>80.185135000000002</v>
      </c>
      <c r="G177">
        <v>78.346000000000004</v>
      </c>
      <c r="H177" s="26">
        <f t="shared" si="21"/>
        <v>7.4028660115841877E-3</v>
      </c>
      <c r="I177" s="27">
        <f t="shared" si="21"/>
        <v>-3.2028260344960863E-3</v>
      </c>
      <c r="J177" s="27">
        <f t="shared" si="21"/>
        <v>1.7333799196320055E-3</v>
      </c>
      <c r="K177" s="27">
        <f t="shared" si="20"/>
        <v>-1.1450316781820862E-2</v>
      </c>
      <c r="L177" s="27">
        <f t="shared" si="19"/>
        <v>4.1558135677152034E-3</v>
      </c>
      <c r="M177" s="27">
        <f t="shared" si="19"/>
        <v>-1.4219510374488126E-2</v>
      </c>
    </row>
    <row r="178" spans="1:13" x14ac:dyDescent="0.3">
      <c r="A178" s="1">
        <v>42650</v>
      </c>
      <c r="B178">
        <v>108.14415700000001</v>
      </c>
      <c r="C178">
        <v>839.42999299999997</v>
      </c>
      <c r="D178">
        <v>54.250069000000003</v>
      </c>
      <c r="E178">
        <v>104.82</v>
      </c>
      <c r="F178">
        <v>80.886123999999995</v>
      </c>
      <c r="G178">
        <v>77.376999999999995</v>
      </c>
      <c r="H178" s="26">
        <f t="shared" si="21"/>
        <v>1.4914464480373678E-3</v>
      </c>
      <c r="I178" s="27">
        <f t="shared" si="21"/>
        <v>-2.6530184024396277E-3</v>
      </c>
      <c r="J178" s="27">
        <f t="shared" si="21"/>
        <v>1.0385654519599226E-3</v>
      </c>
      <c r="K178" s="27">
        <f t="shared" si="20"/>
        <v>-2.3822013266637364E-3</v>
      </c>
      <c r="L178" s="27">
        <f t="shared" si="19"/>
        <v>8.7041403915760172E-3</v>
      </c>
      <c r="M178" s="27">
        <f t="shared" si="19"/>
        <v>-1.2445335718461634E-2</v>
      </c>
    </row>
    <row r="179" spans="1:13" x14ac:dyDescent="0.3">
      <c r="A179" s="1">
        <v>42653</v>
      </c>
      <c r="B179">
        <v>110.030952</v>
      </c>
      <c r="C179">
        <v>841.71002199999998</v>
      </c>
      <c r="D179">
        <v>54.47533</v>
      </c>
      <c r="E179">
        <v>103.33000199999999</v>
      </c>
      <c r="F179">
        <v>80.041320999999996</v>
      </c>
      <c r="G179">
        <v>76.510999999999996</v>
      </c>
      <c r="H179" s="26">
        <f t="shared" si="21"/>
        <v>1.729658390520129E-2</v>
      </c>
      <c r="I179" s="27">
        <f t="shared" si="21"/>
        <v>2.7124812658189642E-3</v>
      </c>
      <c r="J179" s="27">
        <f t="shared" si="21"/>
        <v>4.1436743278642539E-3</v>
      </c>
      <c r="K179" s="27">
        <f t="shared" si="20"/>
        <v>-1.4316823792293801E-2</v>
      </c>
      <c r="L179" s="27">
        <f t="shared" si="19"/>
        <v>-1.0499275130375496E-2</v>
      </c>
      <c r="M179" s="27">
        <f t="shared" si="19"/>
        <v>-1.125505746761751E-2</v>
      </c>
    </row>
    <row r="180" spans="1:13" x14ac:dyDescent="0.3">
      <c r="A180" s="1">
        <v>42654</v>
      </c>
      <c r="B180">
        <v>110.26797500000001</v>
      </c>
      <c r="C180">
        <v>831</v>
      </c>
      <c r="D180">
        <v>53.677528000000002</v>
      </c>
      <c r="E180">
        <v>100.589996</v>
      </c>
      <c r="F180">
        <v>79.573989999999995</v>
      </c>
      <c r="G180">
        <v>75.994</v>
      </c>
      <c r="H180" s="26">
        <f t="shared" si="21"/>
        <v>2.1518315562096282E-3</v>
      </c>
      <c r="I180" s="27">
        <f t="shared" si="21"/>
        <v>-1.2805768146370166E-2</v>
      </c>
      <c r="J180" s="27">
        <f t="shared" si="21"/>
        <v>-1.475349770460437E-2</v>
      </c>
      <c r="K180" s="27">
        <f t="shared" si="20"/>
        <v>-2.6874960200864561E-2</v>
      </c>
      <c r="L180" s="27">
        <f t="shared" si="19"/>
        <v>-5.8557331681347692E-3</v>
      </c>
      <c r="M180" s="27">
        <f t="shared" si="19"/>
        <v>-6.7801315438474974E-3</v>
      </c>
    </row>
    <row r="181" spans="1:13" x14ac:dyDescent="0.3">
      <c r="A181" s="1">
        <v>42655</v>
      </c>
      <c r="B181">
        <v>111.254036</v>
      </c>
      <c r="C181">
        <v>834.09002699999996</v>
      </c>
      <c r="D181">
        <v>53.602443999999998</v>
      </c>
      <c r="E181">
        <v>99.5</v>
      </c>
      <c r="F181">
        <v>79.600944999999996</v>
      </c>
      <c r="G181">
        <v>77.09</v>
      </c>
      <c r="H181" s="26">
        <f t="shared" si="21"/>
        <v>8.9026594536120371E-3</v>
      </c>
      <c r="I181" s="27">
        <f t="shared" si="21"/>
        <v>3.7115477207091919E-3</v>
      </c>
      <c r="J181" s="27">
        <f t="shared" si="21"/>
        <v>-1.3997768802515409E-3</v>
      </c>
      <c r="K181" s="27">
        <f t="shared" si="20"/>
        <v>-1.0895165216314763E-2</v>
      </c>
      <c r="L181" s="27">
        <f t="shared" si="19"/>
        <v>3.3868398008339589E-4</v>
      </c>
      <c r="M181" s="27">
        <f t="shared" si="19"/>
        <v>1.4319180669768287E-2</v>
      </c>
    </row>
    <row r="182" spans="1:13" x14ac:dyDescent="0.3">
      <c r="A182" s="1">
        <v>42656</v>
      </c>
      <c r="B182">
        <v>110.91271999999999</v>
      </c>
      <c r="C182">
        <v>829.28002900000001</v>
      </c>
      <c r="D182">
        <v>53.424121999999997</v>
      </c>
      <c r="E182">
        <v>100.230003</v>
      </c>
      <c r="F182">
        <v>79.304374999999993</v>
      </c>
      <c r="G182">
        <v>77.239999999999995</v>
      </c>
      <c r="H182" s="26">
        <f t="shared" si="21"/>
        <v>-3.0726133349039723E-3</v>
      </c>
      <c r="I182" s="27">
        <f t="shared" si="21"/>
        <v>-5.7834531646669841E-3</v>
      </c>
      <c r="J182" s="27">
        <f t="shared" si="21"/>
        <v>-3.3322972356284561E-3</v>
      </c>
      <c r="K182" s="27">
        <f t="shared" si="20"/>
        <v>7.3099308033857339E-3</v>
      </c>
      <c r="L182" s="27">
        <f t="shared" si="19"/>
        <v>-3.7326672805868357E-3</v>
      </c>
      <c r="M182" s="27">
        <f t="shared" si="19"/>
        <v>1.9438870891427186E-3</v>
      </c>
    </row>
    <row r="183" spans="1:13" x14ac:dyDescent="0.3">
      <c r="A183" s="1">
        <v>42657</v>
      </c>
      <c r="B183">
        <v>111.52898399999999</v>
      </c>
      <c r="C183">
        <v>822.96002199999998</v>
      </c>
      <c r="D183">
        <v>53.893410000000003</v>
      </c>
      <c r="E183">
        <v>101.470001</v>
      </c>
      <c r="F183">
        <v>79.475127999999998</v>
      </c>
      <c r="G183">
        <v>76.680999999999997</v>
      </c>
      <c r="H183" s="26">
        <f t="shared" si="21"/>
        <v>5.5409176032810807E-3</v>
      </c>
      <c r="I183" s="27">
        <f t="shared" si="21"/>
        <v>-7.6502658559466606E-3</v>
      </c>
      <c r="J183" s="27">
        <f t="shared" si="21"/>
        <v>8.7458401727908246E-3</v>
      </c>
      <c r="K183" s="27">
        <f t="shared" si="20"/>
        <v>1.2295623178188412E-2</v>
      </c>
      <c r="L183" s="27">
        <f t="shared" si="19"/>
        <v>2.1508200063539516E-3</v>
      </c>
      <c r="M183" s="27">
        <f t="shared" si="19"/>
        <v>-7.2634982576814727E-3</v>
      </c>
    </row>
    <row r="184" spans="1:13" x14ac:dyDescent="0.3">
      <c r="A184" s="1">
        <v>42660</v>
      </c>
      <c r="B184">
        <v>111.45313299999999</v>
      </c>
      <c r="C184">
        <v>812.95001200000002</v>
      </c>
      <c r="D184">
        <v>53.705691999999999</v>
      </c>
      <c r="E184">
        <v>99.800003000000004</v>
      </c>
      <c r="F184">
        <v>78.935883000000004</v>
      </c>
      <c r="G184">
        <v>76.917000000000002</v>
      </c>
      <c r="H184" s="26">
        <f t="shared" si="21"/>
        <v>-6.803326109389487E-4</v>
      </c>
      <c r="I184" s="27">
        <f t="shared" si="21"/>
        <v>-1.2238001752924286E-2</v>
      </c>
      <c r="J184" s="27">
        <f t="shared" si="21"/>
        <v>-3.4892148161157735E-3</v>
      </c>
      <c r="K184" s="27">
        <f t="shared" si="20"/>
        <v>-1.659498476858293E-2</v>
      </c>
      <c r="L184" s="27">
        <f t="shared" si="19"/>
        <v>-6.8082020246024661E-3</v>
      </c>
      <c r="M184" s="27">
        <f t="shared" si="19"/>
        <v>3.0729590973037476E-3</v>
      </c>
    </row>
    <row r="185" spans="1:13" x14ac:dyDescent="0.3">
      <c r="A185" s="1">
        <v>42661</v>
      </c>
      <c r="B185">
        <v>111.377304</v>
      </c>
      <c r="C185">
        <v>817.65002400000003</v>
      </c>
      <c r="D185">
        <v>54.118664000000003</v>
      </c>
      <c r="E185">
        <v>118.790001</v>
      </c>
      <c r="F185">
        <v>78.594359999999995</v>
      </c>
      <c r="G185">
        <v>76.906000000000006</v>
      </c>
      <c r="H185" s="26">
        <f t="shared" si="21"/>
        <v>-6.8059825172885643E-4</v>
      </c>
      <c r="I185" s="27">
        <f t="shared" si="21"/>
        <v>5.7647797281920937E-3</v>
      </c>
      <c r="J185" s="27">
        <f t="shared" si="21"/>
        <v>7.6601249414474928E-3</v>
      </c>
      <c r="K185" s="27">
        <f t="shared" si="20"/>
        <v>0.1741890233421271</v>
      </c>
      <c r="L185" s="27">
        <f t="shared" si="19"/>
        <v>-4.3359742049235896E-3</v>
      </c>
      <c r="M185" s="27">
        <f t="shared" si="19"/>
        <v>-1.430215249832484E-4</v>
      </c>
    </row>
    <row r="186" spans="1:13" x14ac:dyDescent="0.3">
      <c r="A186" s="1">
        <v>42662</v>
      </c>
      <c r="B186">
        <v>111.04544799999999</v>
      </c>
      <c r="C186">
        <v>817.69000200000005</v>
      </c>
      <c r="D186">
        <v>53.996651</v>
      </c>
      <c r="E186">
        <v>121.870003</v>
      </c>
      <c r="F186">
        <v>77.470878999999996</v>
      </c>
      <c r="G186">
        <v>76.555000000000007</v>
      </c>
      <c r="H186" s="26">
        <f t="shared" si="21"/>
        <v>-2.9840134901884621E-3</v>
      </c>
      <c r="I186" s="27">
        <f t="shared" si="21"/>
        <v>4.8892584260563323E-5</v>
      </c>
      <c r="J186" s="27">
        <f t="shared" si="21"/>
        <v>-2.2570909921353841E-3</v>
      </c>
      <c r="K186" s="27">
        <f t="shared" si="20"/>
        <v>2.5597690732139945E-2</v>
      </c>
      <c r="L186" s="27">
        <f t="shared" si="19"/>
        <v>-1.4397830228351989E-2</v>
      </c>
      <c r="M186" s="27">
        <f t="shared" si="19"/>
        <v>-4.5744601178942124E-3</v>
      </c>
    </row>
    <row r="187" spans="1:13" x14ac:dyDescent="0.3">
      <c r="A187" s="1">
        <v>42663</v>
      </c>
      <c r="B187">
        <v>110.988579</v>
      </c>
      <c r="C187">
        <v>810.32000700000003</v>
      </c>
      <c r="D187">
        <v>53.733848999999999</v>
      </c>
      <c r="E187">
        <v>123.349998</v>
      </c>
      <c r="F187">
        <v>76.918411000000006</v>
      </c>
      <c r="G187">
        <v>76.489000000000004</v>
      </c>
      <c r="H187" s="26">
        <f t="shared" si="21"/>
        <v>-5.1225482879299698E-4</v>
      </c>
      <c r="I187" s="27">
        <f t="shared" si="21"/>
        <v>-9.0540540979679E-3</v>
      </c>
      <c r="J187" s="27">
        <f t="shared" si="21"/>
        <v>-4.8788879899650016E-3</v>
      </c>
      <c r="K187" s="27">
        <f t="shared" si="20"/>
        <v>1.2070899309535303E-2</v>
      </c>
      <c r="L187" s="27">
        <f t="shared" si="19"/>
        <v>-7.1568482261625257E-3</v>
      </c>
      <c r="M187" s="27">
        <f t="shared" si="19"/>
        <v>-8.6249711313689346E-4</v>
      </c>
    </row>
    <row r="188" spans="1:13" x14ac:dyDescent="0.3">
      <c r="A188" s="1">
        <v>42664</v>
      </c>
      <c r="B188">
        <v>110.55242200000001</v>
      </c>
      <c r="C188">
        <v>818.98999000000003</v>
      </c>
      <c r="D188">
        <v>55.995831000000003</v>
      </c>
      <c r="E188">
        <v>127.5</v>
      </c>
      <c r="F188">
        <v>76.375015000000005</v>
      </c>
      <c r="G188">
        <v>76.331000000000003</v>
      </c>
      <c r="H188" s="26">
        <f t="shared" si="21"/>
        <v>-3.9374884246187146E-3</v>
      </c>
      <c r="I188" s="27">
        <f t="shared" si="21"/>
        <v>1.0642621539051048E-2</v>
      </c>
      <c r="J188" s="27">
        <f t="shared" si="21"/>
        <v>4.1234103402741959E-2</v>
      </c>
      <c r="K188" s="27">
        <f t="shared" si="20"/>
        <v>3.3090537837140332E-2</v>
      </c>
      <c r="L188" s="27">
        <f t="shared" si="19"/>
        <v>-7.0896487898046943E-3</v>
      </c>
      <c r="M188" s="27">
        <f t="shared" si="19"/>
        <v>-2.0677929105824308E-3</v>
      </c>
    </row>
    <row r="189" spans="1:13" x14ac:dyDescent="0.3">
      <c r="A189" s="1">
        <v>42667</v>
      </c>
      <c r="B189">
        <v>111.547951</v>
      </c>
      <c r="C189">
        <v>838.09002699999996</v>
      </c>
      <c r="D189">
        <v>57.253532</v>
      </c>
      <c r="E189">
        <v>127.33000199999999</v>
      </c>
      <c r="F189">
        <v>76.166732999999994</v>
      </c>
      <c r="G189">
        <v>76.150000000000006</v>
      </c>
      <c r="H189" s="26">
        <f t="shared" si="21"/>
        <v>8.964736563106087E-3</v>
      </c>
      <c r="I189" s="27">
        <f t="shared" si="21"/>
        <v>2.3053663943243392E-2</v>
      </c>
      <c r="J189" s="27">
        <f t="shared" si="21"/>
        <v>2.2212093319171761E-2</v>
      </c>
      <c r="K189" s="27">
        <f t="shared" si="20"/>
        <v>-1.3342073059193866E-3</v>
      </c>
      <c r="L189" s="27">
        <f t="shared" si="19"/>
        <v>-2.7308213281597572E-3</v>
      </c>
      <c r="M189" s="27">
        <f t="shared" si="19"/>
        <v>-2.3740673921683196E-3</v>
      </c>
    </row>
    <row r="190" spans="1:13" x14ac:dyDescent="0.3">
      <c r="A190" s="1">
        <v>42668</v>
      </c>
      <c r="B190">
        <v>112.116829</v>
      </c>
      <c r="C190">
        <v>835.17999299999997</v>
      </c>
      <c r="D190">
        <v>57.244148000000003</v>
      </c>
      <c r="E190">
        <v>126.510002</v>
      </c>
      <c r="F190">
        <v>78.765984000000003</v>
      </c>
      <c r="G190">
        <v>75.671999999999997</v>
      </c>
      <c r="H190" s="26">
        <f t="shared" si="21"/>
        <v>5.0868914337973163E-3</v>
      </c>
      <c r="I190" s="27">
        <f t="shared" si="21"/>
        <v>-3.4782633993231376E-3</v>
      </c>
      <c r="J190" s="27">
        <f t="shared" si="21"/>
        <v>-1.6391598538948899E-4</v>
      </c>
      <c r="K190" s="27">
        <f t="shared" si="20"/>
        <v>-6.4607850569564276E-3</v>
      </c>
      <c r="L190" s="27">
        <f t="shared" si="19"/>
        <v>3.3556435975474537E-2</v>
      </c>
      <c r="M190" s="27">
        <f t="shared" si="19"/>
        <v>-6.2968684303015554E-3</v>
      </c>
    </row>
    <row r="191" spans="1:13" x14ac:dyDescent="0.3">
      <c r="A191" s="1">
        <v>42669</v>
      </c>
      <c r="B191">
        <v>109.594803</v>
      </c>
      <c r="C191">
        <v>822.59002699999996</v>
      </c>
      <c r="D191">
        <v>56.90625</v>
      </c>
      <c r="E191">
        <v>126.970001</v>
      </c>
      <c r="F191">
        <v>79.155426000000006</v>
      </c>
      <c r="G191">
        <v>76.991</v>
      </c>
      <c r="H191" s="26">
        <f t="shared" si="21"/>
        <v>-2.2751488192553085E-2</v>
      </c>
      <c r="I191" s="27">
        <f t="shared" si="21"/>
        <v>-1.5189330131196018E-2</v>
      </c>
      <c r="J191" s="27">
        <f t="shared" si="21"/>
        <v>-5.9202419412056869E-3</v>
      </c>
      <c r="K191" s="27">
        <f t="shared" si="20"/>
        <v>3.6294737219710574E-3</v>
      </c>
      <c r="L191" s="27">
        <f t="shared" si="19"/>
        <v>4.9321088186042635E-3</v>
      </c>
      <c r="M191" s="27">
        <f t="shared" si="19"/>
        <v>1.728032099456751E-2</v>
      </c>
    </row>
    <row r="192" spans="1:13" x14ac:dyDescent="0.3">
      <c r="A192" s="1">
        <v>42670</v>
      </c>
      <c r="B192">
        <v>108.542366</v>
      </c>
      <c r="C192">
        <v>818.35998500000005</v>
      </c>
      <c r="D192">
        <v>56.408805999999998</v>
      </c>
      <c r="E192">
        <v>126.470001</v>
      </c>
      <c r="F192">
        <v>78.412788000000006</v>
      </c>
      <c r="G192">
        <v>76.28</v>
      </c>
      <c r="H192" s="26">
        <f t="shared" si="21"/>
        <v>-9.6493886934325441E-3</v>
      </c>
      <c r="I192" s="27">
        <f t="shared" si="21"/>
        <v>-5.1556127105954917E-3</v>
      </c>
      <c r="J192" s="27">
        <f t="shared" si="21"/>
        <v>-8.7798958598569749E-3</v>
      </c>
      <c r="K192" s="27">
        <f t="shared" si="20"/>
        <v>-3.9457121586776852E-3</v>
      </c>
      <c r="L192" s="27">
        <f t="shared" si="19"/>
        <v>-9.426311057100227E-3</v>
      </c>
      <c r="M192" s="27">
        <f t="shared" si="19"/>
        <v>-9.2777511732185323E-3</v>
      </c>
    </row>
    <row r="193" spans="1:13" x14ac:dyDescent="0.3">
      <c r="A193" s="1">
        <v>42671</v>
      </c>
      <c r="B193">
        <v>107.82178500000001</v>
      </c>
      <c r="C193">
        <v>776.32000700000003</v>
      </c>
      <c r="D193">
        <v>56.192931999999999</v>
      </c>
      <c r="E193">
        <v>126.57</v>
      </c>
      <c r="F193">
        <v>78.648239000000004</v>
      </c>
      <c r="G193">
        <v>76.674000000000007</v>
      </c>
      <c r="H193" s="26">
        <f t="shared" si="21"/>
        <v>-6.6608415564622615E-3</v>
      </c>
      <c r="I193" s="27">
        <f t="shared" si="21"/>
        <v>-5.2737503925753118E-2</v>
      </c>
      <c r="J193" s="27">
        <f t="shared" si="21"/>
        <v>-3.8342972020306947E-3</v>
      </c>
      <c r="K193" s="27">
        <f t="shared" si="20"/>
        <v>7.9038100545848148E-4</v>
      </c>
      <c r="L193" s="27">
        <f t="shared" si="20"/>
        <v>2.9982126167793824E-3</v>
      </c>
      <c r="M193" s="27">
        <f t="shared" si="20"/>
        <v>5.1518871224030356E-3</v>
      </c>
    </row>
    <row r="194" spans="1:13" x14ac:dyDescent="0.3">
      <c r="A194" s="1">
        <v>42674</v>
      </c>
      <c r="B194">
        <v>107.651123</v>
      </c>
      <c r="C194">
        <v>789.82000700000003</v>
      </c>
      <c r="D194">
        <v>56.239860999999998</v>
      </c>
      <c r="E194">
        <v>124.870003</v>
      </c>
      <c r="F194">
        <v>78.612015</v>
      </c>
      <c r="G194">
        <v>77.528999999999996</v>
      </c>
      <c r="H194" s="26">
        <f t="shared" si="21"/>
        <v>-1.5840695451746678E-3</v>
      </c>
      <c r="I194" s="27">
        <f t="shared" si="21"/>
        <v>1.724026492872726E-2</v>
      </c>
      <c r="J194" s="27">
        <f t="shared" si="21"/>
        <v>8.3479208286350241E-4</v>
      </c>
      <c r="K194" s="27">
        <f t="shared" si="20"/>
        <v>-1.3522294652317478E-2</v>
      </c>
      <c r="L194" s="27">
        <f t="shared" si="20"/>
        <v>-4.6068856839907602E-4</v>
      </c>
      <c r="M194" s="27">
        <f t="shared" si="20"/>
        <v>1.1089392060121351E-2</v>
      </c>
    </row>
    <row r="195" spans="1:13" x14ac:dyDescent="0.3">
      <c r="A195" s="1">
        <v>42675</v>
      </c>
      <c r="B195">
        <v>105.707443</v>
      </c>
      <c r="C195">
        <v>785.40997300000004</v>
      </c>
      <c r="D195">
        <v>56.127234999999999</v>
      </c>
      <c r="E195">
        <v>123.300003</v>
      </c>
      <c r="F195">
        <v>78.657295000000005</v>
      </c>
      <c r="G195">
        <v>77.518000000000001</v>
      </c>
      <c r="H195" s="26">
        <f t="shared" si="21"/>
        <v>-1.8220349041818813E-2</v>
      </c>
      <c r="I195" s="27">
        <f t="shared" si="21"/>
        <v>-5.5992402096812334E-3</v>
      </c>
      <c r="J195" s="27">
        <f t="shared" si="21"/>
        <v>-2.0046088530261811E-3</v>
      </c>
      <c r="K195" s="27">
        <f t="shared" si="20"/>
        <v>-1.265278565084082E-2</v>
      </c>
      <c r="L195" s="27">
        <f t="shared" si="20"/>
        <v>5.7582755657997026E-4</v>
      </c>
      <c r="M195" s="27">
        <f t="shared" si="20"/>
        <v>-1.4189245865389553E-4</v>
      </c>
    </row>
    <row r="196" spans="1:13" x14ac:dyDescent="0.3">
      <c r="A196" s="1">
        <v>42676</v>
      </c>
      <c r="B196">
        <v>105.802261</v>
      </c>
      <c r="C196">
        <v>765.55999799999995</v>
      </c>
      <c r="D196">
        <v>55.779957000000003</v>
      </c>
      <c r="E196">
        <v>122.339996</v>
      </c>
      <c r="F196">
        <v>78.557686000000004</v>
      </c>
      <c r="G196">
        <v>78.147000000000006</v>
      </c>
      <c r="H196" s="26">
        <f t="shared" si="21"/>
        <v>8.9658303669804733E-4</v>
      </c>
      <c r="I196" s="27">
        <f t="shared" si="21"/>
        <v>-2.5598250494171141E-2</v>
      </c>
      <c r="J196" s="27">
        <f t="shared" si="21"/>
        <v>-6.2065557824073567E-3</v>
      </c>
      <c r="K196" s="27">
        <f t="shared" si="20"/>
        <v>-7.8164133825461852E-3</v>
      </c>
      <c r="L196" s="27">
        <f t="shared" si="20"/>
        <v>-1.2671694859495803E-3</v>
      </c>
      <c r="M196" s="27">
        <f t="shared" si="20"/>
        <v>8.0815009586387414E-3</v>
      </c>
    </row>
    <row r="197" spans="1:13" x14ac:dyDescent="0.3">
      <c r="A197" s="1">
        <v>42677</v>
      </c>
      <c r="B197">
        <v>104.668221</v>
      </c>
      <c r="C197">
        <v>767.03002900000001</v>
      </c>
      <c r="D197">
        <v>55.573470999999998</v>
      </c>
      <c r="E197">
        <v>122.139999</v>
      </c>
      <c r="F197">
        <v>78.430901000000006</v>
      </c>
      <c r="G197">
        <v>79.245999999999995</v>
      </c>
      <c r="H197" s="26">
        <f t="shared" si="21"/>
        <v>-1.0776342257899762E-2</v>
      </c>
      <c r="I197" s="27">
        <f t="shared" si="21"/>
        <v>1.9183622820527848E-3</v>
      </c>
      <c r="J197" s="27">
        <f t="shared" si="21"/>
        <v>-3.7086642123059627E-3</v>
      </c>
      <c r="K197" s="27">
        <f t="shared" si="21"/>
        <v>-1.6361015109897579E-3</v>
      </c>
      <c r="L197" s="27">
        <f t="shared" si="21"/>
        <v>-1.615213309286712E-3</v>
      </c>
      <c r="M197" s="27">
        <f t="shared" si="21"/>
        <v>1.3965269882728303E-2</v>
      </c>
    </row>
    <row r="198" spans="1:13" x14ac:dyDescent="0.3">
      <c r="A198" s="1">
        <v>42678</v>
      </c>
      <c r="B198">
        <v>103.72472399999999</v>
      </c>
      <c r="C198">
        <v>755.04998799999998</v>
      </c>
      <c r="D198">
        <v>55.104179000000002</v>
      </c>
      <c r="E198">
        <v>122.029999</v>
      </c>
      <c r="F198">
        <v>77.054291000000006</v>
      </c>
      <c r="G198">
        <v>80.69</v>
      </c>
      <c r="H198" s="26">
        <f t="shared" ref="H198:K261" si="22">LN(B198/B197)</f>
        <v>-9.0550421150989782E-3</v>
      </c>
      <c r="I198" s="27">
        <f t="shared" si="22"/>
        <v>-1.574199551064754E-2</v>
      </c>
      <c r="J198" s="27">
        <f t="shared" si="22"/>
        <v>-8.4803898981084726E-3</v>
      </c>
      <c r="K198" s="27">
        <f t="shared" si="22"/>
        <v>-9.0101165862078558E-4</v>
      </c>
      <c r="L198" s="27">
        <f t="shared" ref="L198:M261" si="23">LN(F198/F197)</f>
        <v>-1.7707743784526723E-2</v>
      </c>
      <c r="M198" s="27">
        <f t="shared" si="23"/>
        <v>1.8057713562959231E-2</v>
      </c>
    </row>
    <row r="199" spans="1:13" x14ac:dyDescent="0.3">
      <c r="A199" s="1">
        <v>42681</v>
      </c>
      <c r="B199">
        <v>105.220932</v>
      </c>
      <c r="C199">
        <v>784.92999299999997</v>
      </c>
      <c r="D199">
        <v>56.709156</v>
      </c>
      <c r="E199">
        <v>124.58000199999999</v>
      </c>
      <c r="F199">
        <v>78.394660999999999</v>
      </c>
      <c r="G199">
        <v>78.900999999999996</v>
      </c>
      <c r="H199" s="26">
        <f t="shared" si="22"/>
        <v>1.4321748561810423E-2</v>
      </c>
      <c r="I199" s="27">
        <f t="shared" si="22"/>
        <v>3.8810576585025763E-2</v>
      </c>
      <c r="J199" s="27">
        <f t="shared" si="22"/>
        <v>2.8710121975447467E-2</v>
      </c>
      <c r="K199" s="27">
        <f t="shared" si="22"/>
        <v>2.0681187930898556E-2</v>
      </c>
      <c r="L199" s="27">
        <f t="shared" si="23"/>
        <v>1.7245574222589117E-2</v>
      </c>
      <c r="M199" s="27">
        <f t="shared" si="23"/>
        <v>-2.2420749817675095E-2</v>
      </c>
    </row>
    <row r="200" spans="1:13" x14ac:dyDescent="0.3">
      <c r="A200" s="1">
        <v>42682</v>
      </c>
      <c r="B200">
        <v>105.840378</v>
      </c>
      <c r="C200">
        <v>787.75</v>
      </c>
      <c r="D200">
        <v>56.756084000000001</v>
      </c>
      <c r="E200">
        <v>124.339996</v>
      </c>
      <c r="F200">
        <v>79.209770000000006</v>
      </c>
      <c r="G200">
        <v>79.063999999999993</v>
      </c>
      <c r="H200" s="26">
        <f t="shared" si="22"/>
        <v>5.8698373338324896E-3</v>
      </c>
      <c r="I200" s="27">
        <f t="shared" si="22"/>
        <v>3.5862477235475859E-3</v>
      </c>
      <c r="J200" s="27">
        <f t="shared" si="22"/>
        <v>8.2717848524831671E-4</v>
      </c>
      <c r="K200" s="27">
        <f t="shared" si="22"/>
        <v>-1.9283792086064551E-3</v>
      </c>
      <c r="L200" s="27">
        <f t="shared" si="23"/>
        <v>1.034382425050354E-2</v>
      </c>
      <c r="M200" s="27">
        <f t="shared" si="23"/>
        <v>2.0637490311427248E-3</v>
      </c>
    </row>
    <row r="201" spans="1:13" x14ac:dyDescent="0.3">
      <c r="A201" s="1">
        <v>42683</v>
      </c>
      <c r="B201">
        <v>105.66886100000001</v>
      </c>
      <c r="C201">
        <v>771.88000499999998</v>
      </c>
      <c r="D201">
        <v>56.474502999999999</v>
      </c>
      <c r="E201">
        <v>122.19000200000001</v>
      </c>
      <c r="F201">
        <v>77.824104000000005</v>
      </c>
      <c r="G201">
        <v>79.234999999999999</v>
      </c>
      <c r="H201" s="26">
        <f t="shared" si="22"/>
        <v>-1.6218396738310566E-3</v>
      </c>
      <c r="I201" s="27">
        <f t="shared" si="22"/>
        <v>-2.0351676631538085E-2</v>
      </c>
      <c r="J201" s="27">
        <f t="shared" si="22"/>
        <v>-4.9735957025007051E-3</v>
      </c>
      <c r="K201" s="27">
        <f t="shared" si="22"/>
        <v>-1.7442489974951753E-2</v>
      </c>
      <c r="L201" s="27">
        <f t="shared" si="23"/>
        <v>-1.7648446546755608E-2</v>
      </c>
      <c r="M201" s="27">
        <f t="shared" si="23"/>
        <v>2.1604693208888436E-3</v>
      </c>
    </row>
    <row r="202" spans="1:13" x14ac:dyDescent="0.3">
      <c r="A202" s="1">
        <v>42684</v>
      </c>
      <c r="B202">
        <v>102.72408299999999</v>
      </c>
      <c r="C202">
        <v>742.38000499999998</v>
      </c>
      <c r="D202">
        <v>55.094799000000002</v>
      </c>
      <c r="E202">
        <v>115.41999800000001</v>
      </c>
      <c r="F202">
        <v>75.134270000000001</v>
      </c>
      <c r="G202">
        <v>82.474000000000004</v>
      </c>
      <c r="H202" s="26">
        <f t="shared" si="22"/>
        <v>-2.8263663571600289E-2</v>
      </c>
      <c r="I202" s="27">
        <f t="shared" si="22"/>
        <v>-3.8967855816811316E-2</v>
      </c>
      <c r="J202" s="27">
        <f t="shared" si="22"/>
        <v>-2.4733942272061361E-2</v>
      </c>
      <c r="K202" s="27">
        <f t="shared" si="22"/>
        <v>-5.6999594741581533E-2</v>
      </c>
      <c r="L202" s="27">
        <f t="shared" si="23"/>
        <v>-3.5174423665760471E-2</v>
      </c>
      <c r="M202" s="27">
        <f t="shared" si="23"/>
        <v>4.0064971760037371E-2</v>
      </c>
    </row>
    <row r="203" spans="1:13" x14ac:dyDescent="0.3">
      <c r="A203" s="1">
        <v>42685</v>
      </c>
      <c r="B203">
        <v>103.334007</v>
      </c>
      <c r="C203">
        <v>739.01000999999997</v>
      </c>
      <c r="D203">
        <v>55.395142</v>
      </c>
      <c r="E203">
        <v>114.779999</v>
      </c>
      <c r="F203">
        <v>75.695778000000004</v>
      </c>
      <c r="G203">
        <v>82.786000000000001</v>
      </c>
      <c r="H203" s="26">
        <f t="shared" si="22"/>
        <v>5.9199401612072475E-3</v>
      </c>
      <c r="I203" s="27">
        <f t="shared" si="22"/>
        <v>-4.5497820010408736E-3</v>
      </c>
      <c r="J203" s="27">
        <f t="shared" si="22"/>
        <v>5.4365806884573613E-3</v>
      </c>
      <c r="K203" s="27">
        <f t="shared" si="22"/>
        <v>-5.5603879869035363E-3</v>
      </c>
      <c r="L203" s="27">
        <f t="shared" si="23"/>
        <v>7.4456065150469665E-3</v>
      </c>
      <c r="M203" s="27">
        <f t="shared" si="23"/>
        <v>3.7758728148070994E-3</v>
      </c>
    </row>
    <row r="204" spans="1:13" x14ac:dyDescent="0.3">
      <c r="A204" s="1">
        <v>42688</v>
      </c>
      <c r="B204">
        <v>100.741837</v>
      </c>
      <c r="C204">
        <v>719.07000700000003</v>
      </c>
      <c r="D204">
        <v>54.550410999999997</v>
      </c>
      <c r="E204">
        <v>113.379997</v>
      </c>
      <c r="F204">
        <v>75.170479</v>
      </c>
      <c r="G204">
        <v>82.438000000000002</v>
      </c>
      <c r="H204" s="26">
        <f t="shared" si="22"/>
        <v>-2.5405352932870363E-2</v>
      </c>
      <c r="I204" s="27">
        <f t="shared" si="22"/>
        <v>-2.7352746030188561E-2</v>
      </c>
      <c r="J204" s="27">
        <f t="shared" si="22"/>
        <v>-1.5366653754768322E-2</v>
      </c>
      <c r="K204" s="27">
        <f t="shared" si="22"/>
        <v>-1.227226153143305E-2</v>
      </c>
      <c r="L204" s="27">
        <f t="shared" si="23"/>
        <v>-6.963798708688739E-3</v>
      </c>
      <c r="M204" s="27">
        <f t="shared" si="23"/>
        <v>-4.2124693095661114E-3</v>
      </c>
    </row>
    <row r="205" spans="1:13" x14ac:dyDescent="0.3">
      <c r="A205" s="1">
        <v>42689</v>
      </c>
      <c r="B205">
        <v>102.07605</v>
      </c>
      <c r="C205">
        <v>743.23999000000003</v>
      </c>
      <c r="D205">
        <v>55.627631999999998</v>
      </c>
      <c r="E205">
        <v>113.589996</v>
      </c>
      <c r="F205">
        <v>75.732001999999994</v>
      </c>
      <c r="G205">
        <v>80.033000000000001</v>
      </c>
      <c r="H205" s="26">
        <f t="shared" si="22"/>
        <v>1.3156948494937901E-2</v>
      </c>
      <c r="I205" s="27">
        <f t="shared" si="22"/>
        <v>3.3060273752144542E-2</v>
      </c>
      <c r="J205" s="27">
        <f t="shared" si="22"/>
        <v>1.9554809598097734E-2</v>
      </c>
      <c r="K205" s="27">
        <f t="shared" si="22"/>
        <v>1.8504565924979384E-3</v>
      </c>
      <c r="L205" s="27">
        <f t="shared" si="23"/>
        <v>7.4422314069816356E-3</v>
      </c>
      <c r="M205" s="27">
        <f t="shared" si="23"/>
        <v>-2.9607446040904071E-2</v>
      </c>
    </row>
    <row r="206" spans="1:13" x14ac:dyDescent="0.3">
      <c r="A206" s="1">
        <v>42690</v>
      </c>
      <c r="B206">
        <v>104.820671</v>
      </c>
      <c r="C206">
        <v>746.48999000000003</v>
      </c>
      <c r="D206">
        <v>56.364674000000001</v>
      </c>
      <c r="E206">
        <v>115.19000200000001</v>
      </c>
      <c r="F206">
        <v>75.342545000000001</v>
      </c>
      <c r="G206">
        <v>80.561000000000007</v>
      </c>
      <c r="H206" s="26">
        <f t="shared" si="22"/>
        <v>2.6532871096898319E-2</v>
      </c>
      <c r="I206" s="27">
        <f t="shared" si="22"/>
        <v>4.363213736256007E-3</v>
      </c>
      <c r="J206" s="27">
        <f t="shared" si="22"/>
        <v>1.3162558527800176E-2</v>
      </c>
      <c r="K206" s="27">
        <f t="shared" si="22"/>
        <v>1.3987517272071112E-2</v>
      </c>
      <c r="L206" s="27">
        <f t="shared" si="23"/>
        <v>-5.1558369092181561E-3</v>
      </c>
      <c r="M206" s="27">
        <f t="shared" si="23"/>
        <v>6.5756118223614301E-3</v>
      </c>
    </row>
    <row r="207" spans="1:13" x14ac:dyDescent="0.3">
      <c r="A207" s="1">
        <v>42691</v>
      </c>
      <c r="B207">
        <v>104.78254699999999</v>
      </c>
      <c r="C207">
        <v>756.40002400000003</v>
      </c>
      <c r="D207">
        <v>57.300139999999999</v>
      </c>
      <c r="E207">
        <v>115.029999</v>
      </c>
      <c r="F207">
        <v>75.233879000000002</v>
      </c>
      <c r="G207">
        <v>80.582999999999998</v>
      </c>
      <c r="H207" s="26">
        <f t="shared" si="22"/>
        <v>-3.6377304493894299E-4</v>
      </c>
      <c r="I207" s="27">
        <f t="shared" si="22"/>
        <v>1.3188160867340025E-2</v>
      </c>
      <c r="J207" s="27">
        <f t="shared" si="22"/>
        <v>1.6460452249956337E-2</v>
      </c>
      <c r="K207" s="27">
        <f t="shared" si="22"/>
        <v>-1.3900010864985898E-3</v>
      </c>
      <c r="L207" s="27">
        <f t="shared" si="23"/>
        <v>-1.4433337700267296E-3</v>
      </c>
      <c r="M207" s="27">
        <f t="shared" si="23"/>
        <v>2.7304771057771391E-4</v>
      </c>
    </row>
    <row r="208" spans="1:13" x14ac:dyDescent="0.3">
      <c r="A208" s="1">
        <v>42692</v>
      </c>
      <c r="B208">
        <v>104.887405</v>
      </c>
      <c r="C208">
        <v>760.15997300000004</v>
      </c>
      <c r="D208">
        <v>57.026114999999997</v>
      </c>
      <c r="E208">
        <v>115.209999</v>
      </c>
      <c r="F208">
        <v>74.264815999999996</v>
      </c>
      <c r="G208">
        <v>79.903000000000006</v>
      </c>
      <c r="H208" s="26">
        <f t="shared" si="22"/>
        <v>1.0002197047482325E-3</v>
      </c>
      <c r="I208" s="27">
        <f t="shared" si="22"/>
        <v>4.9585334062267781E-3</v>
      </c>
      <c r="J208" s="27">
        <f t="shared" si="22"/>
        <v>-4.7937461916815836E-3</v>
      </c>
      <c r="K208" s="27">
        <f t="shared" si="22"/>
        <v>1.5635861556253584E-3</v>
      </c>
      <c r="L208" s="27">
        <f t="shared" si="23"/>
        <v>-1.2964348255296475E-2</v>
      </c>
      <c r="M208" s="27">
        <f t="shared" si="23"/>
        <v>-8.4743101510573998E-3</v>
      </c>
    </row>
    <row r="209" spans="1:13" x14ac:dyDescent="0.3">
      <c r="A209" s="1">
        <v>42695</v>
      </c>
      <c r="B209">
        <v>106.47891199999999</v>
      </c>
      <c r="C209">
        <v>780</v>
      </c>
      <c r="D209">
        <v>57.508021999999997</v>
      </c>
      <c r="E209">
        <v>117.959999</v>
      </c>
      <c r="F209">
        <v>74.844452000000004</v>
      </c>
      <c r="G209">
        <v>80.021000000000001</v>
      </c>
      <c r="H209" s="26">
        <f t="shared" si="22"/>
        <v>1.5059514689915692E-2</v>
      </c>
      <c r="I209" s="27">
        <f t="shared" si="22"/>
        <v>2.5765017763864938E-2</v>
      </c>
      <c r="J209" s="27">
        <f t="shared" si="22"/>
        <v>8.4151303087385797E-3</v>
      </c>
      <c r="K209" s="27">
        <f t="shared" si="22"/>
        <v>2.3589034099465323E-2</v>
      </c>
      <c r="L209" s="27">
        <f t="shared" si="23"/>
        <v>7.7746866775345461E-3</v>
      </c>
      <c r="M209" s="27">
        <f t="shared" si="23"/>
        <v>1.4757012257570151E-3</v>
      </c>
    </row>
    <row r="210" spans="1:13" x14ac:dyDescent="0.3">
      <c r="A210" s="1">
        <v>42696</v>
      </c>
      <c r="B210">
        <v>106.545609</v>
      </c>
      <c r="C210">
        <v>785.330017</v>
      </c>
      <c r="D210">
        <v>57.753695999999998</v>
      </c>
      <c r="E210">
        <v>118.040001</v>
      </c>
      <c r="F210">
        <v>74.953125</v>
      </c>
      <c r="G210">
        <v>79.2</v>
      </c>
      <c r="H210" s="26">
        <f t="shared" si="22"/>
        <v>6.2619084287873859E-4</v>
      </c>
      <c r="I210" s="27">
        <f t="shared" si="22"/>
        <v>6.8101135754999528E-3</v>
      </c>
      <c r="J210" s="27">
        <f t="shared" si="22"/>
        <v>4.2628962382468055E-3</v>
      </c>
      <c r="K210" s="27">
        <f t="shared" si="22"/>
        <v>6.7798307681761244E-4</v>
      </c>
      <c r="L210" s="27">
        <f t="shared" si="23"/>
        <v>1.450931600380672E-3</v>
      </c>
      <c r="M210" s="27">
        <f t="shared" si="23"/>
        <v>-1.0312801406404549E-2</v>
      </c>
    </row>
    <row r="211" spans="1:13" x14ac:dyDescent="0.3">
      <c r="A211" s="1">
        <v>42697</v>
      </c>
      <c r="B211">
        <v>106.002403</v>
      </c>
      <c r="C211">
        <v>780.11999500000002</v>
      </c>
      <c r="D211">
        <v>57.073363999999998</v>
      </c>
      <c r="E211">
        <v>117.69000200000001</v>
      </c>
      <c r="F211">
        <v>74.880684000000002</v>
      </c>
      <c r="G211">
        <v>80.075000000000003</v>
      </c>
      <c r="H211" s="26">
        <f t="shared" si="22"/>
        <v>-5.111383329808092E-3</v>
      </c>
      <c r="I211" s="27">
        <f t="shared" si="22"/>
        <v>-6.6562856640300346E-3</v>
      </c>
      <c r="J211" s="27">
        <f t="shared" si="22"/>
        <v>-1.1849819387498198E-2</v>
      </c>
      <c r="K211" s="27">
        <f t="shared" si="22"/>
        <v>-2.9694926630750738E-3</v>
      </c>
      <c r="L211" s="27">
        <f t="shared" si="23"/>
        <v>-9.6695139939121223E-4</v>
      </c>
      <c r="M211" s="27">
        <f t="shared" si="23"/>
        <v>1.0987396674841761E-2</v>
      </c>
    </row>
    <row r="212" spans="1:13" x14ac:dyDescent="0.3">
      <c r="A212" s="1">
        <v>42699</v>
      </c>
      <c r="B212">
        <v>106.53608699999999</v>
      </c>
      <c r="C212">
        <v>780.36999500000002</v>
      </c>
      <c r="D212">
        <v>57.196201000000002</v>
      </c>
      <c r="E212">
        <v>117.410004</v>
      </c>
      <c r="F212">
        <v>75.587090000000003</v>
      </c>
      <c r="G212">
        <v>81.034000000000006</v>
      </c>
      <c r="H212" s="26">
        <f t="shared" si="22"/>
        <v>5.0220091584447053E-3</v>
      </c>
      <c r="I212" s="27">
        <f t="shared" si="22"/>
        <v>3.2041218302056242E-4</v>
      </c>
      <c r="J212" s="27">
        <f t="shared" si="22"/>
        <v>2.1499521296984526E-3</v>
      </c>
      <c r="K212" s="27">
        <f t="shared" si="22"/>
        <v>-2.3819491725998614E-3</v>
      </c>
      <c r="L212" s="27">
        <f t="shared" si="23"/>
        <v>9.3895346643414288E-3</v>
      </c>
      <c r="M212" s="27">
        <f t="shared" si="23"/>
        <v>1.1905124191954575E-2</v>
      </c>
    </row>
    <row r="213" spans="1:13" x14ac:dyDescent="0.3">
      <c r="A213" s="1">
        <v>42702</v>
      </c>
      <c r="B213">
        <v>106.32641599999999</v>
      </c>
      <c r="C213">
        <v>766.77002000000005</v>
      </c>
      <c r="D213">
        <v>57.271793000000002</v>
      </c>
      <c r="E213">
        <v>116.93</v>
      </c>
      <c r="F213">
        <v>75.233879000000002</v>
      </c>
      <c r="G213">
        <v>80.435000000000002</v>
      </c>
      <c r="H213" s="26">
        <f t="shared" si="22"/>
        <v>-1.9700141157347963E-3</v>
      </c>
      <c r="I213" s="27">
        <f t="shared" si="22"/>
        <v>-1.7581246919219914E-2</v>
      </c>
      <c r="J213" s="27">
        <f t="shared" si="22"/>
        <v>1.3207536595512359E-3</v>
      </c>
      <c r="K213" s="27">
        <f t="shared" si="22"/>
        <v>-4.0966515585410222E-3</v>
      </c>
      <c r="L213" s="27">
        <f t="shared" si="23"/>
        <v>-4.6838532875692748E-3</v>
      </c>
      <c r="M213" s="27">
        <f t="shared" si="23"/>
        <v>-7.4194148449053003E-3</v>
      </c>
    </row>
    <row r="214" spans="1:13" x14ac:dyDescent="0.3">
      <c r="A214" s="1">
        <v>42703</v>
      </c>
      <c r="B214">
        <v>106.221603</v>
      </c>
      <c r="C214">
        <v>762.52002000000005</v>
      </c>
      <c r="D214">
        <v>57.725357000000002</v>
      </c>
      <c r="E214">
        <v>117.510002</v>
      </c>
      <c r="F214">
        <v>75.070876999999996</v>
      </c>
      <c r="G214">
        <v>81.316000000000003</v>
      </c>
      <c r="H214" s="26">
        <f t="shared" si="22"/>
        <v>-9.8625250885926545E-4</v>
      </c>
      <c r="I214" s="27">
        <f t="shared" si="22"/>
        <v>-5.5581489843121151E-3</v>
      </c>
      <c r="J214" s="27">
        <f t="shared" si="22"/>
        <v>7.8883059611460603E-3</v>
      </c>
      <c r="K214" s="27">
        <f t="shared" si="22"/>
        <v>4.9479882134503246E-3</v>
      </c>
      <c r="L214" s="27">
        <f t="shared" si="23"/>
        <v>-2.1689541733690273E-3</v>
      </c>
      <c r="M214" s="27">
        <f t="shared" si="23"/>
        <v>1.0893394316546547E-2</v>
      </c>
    </row>
    <row r="215" spans="1:13" x14ac:dyDescent="0.3">
      <c r="A215" s="1">
        <v>42704</v>
      </c>
      <c r="B215">
        <v>105.325768</v>
      </c>
      <c r="C215">
        <v>750.57000700000003</v>
      </c>
      <c r="D215">
        <v>56.941071000000001</v>
      </c>
      <c r="E215">
        <v>117</v>
      </c>
      <c r="F215">
        <v>74.681419000000005</v>
      </c>
      <c r="G215">
        <v>80.177999999999997</v>
      </c>
      <c r="H215" s="26">
        <f t="shared" si="22"/>
        <v>-8.4694066456698861E-3</v>
      </c>
      <c r="I215" s="27">
        <f t="shared" si="22"/>
        <v>-1.579583667175238E-2</v>
      </c>
      <c r="J215" s="27">
        <f t="shared" si="22"/>
        <v>-1.3679648770969496E-2</v>
      </c>
      <c r="K215" s="27">
        <f t="shared" si="22"/>
        <v>-4.3495185679214392E-3</v>
      </c>
      <c r="L215" s="27">
        <f t="shared" si="23"/>
        <v>-5.2013743821630043E-3</v>
      </c>
      <c r="M215" s="27">
        <f t="shared" si="23"/>
        <v>-1.4093636131838875E-2</v>
      </c>
    </row>
    <row r="216" spans="1:13" x14ac:dyDescent="0.3">
      <c r="A216" s="1">
        <v>42705</v>
      </c>
      <c r="B216">
        <v>104.344177</v>
      </c>
      <c r="C216">
        <v>743.65002400000003</v>
      </c>
      <c r="D216">
        <v>55.939449000000003</v>
      </c>
      <c r="E216">
        <v>117.220001</v>
      </c>
      <c r="F216">
        <v>74.138023000000004</v>
      </c>
      <c r="G216">
        <v>80.543999999999997</v>
      </c>
      <c r="H216" s="26">
        <f t="shared" si="22"/>
        <v>-9.3632701758711977E-3</v>
      </c>
      <c r="I216" s="27">
        <f t="shared" si="22"/>
        <v>-9.262400890990171E-3</v>
      </c>
      <c r="J216" s="27">
        <f t="shared" si="22"/>
        <v>-1.7747053059727808E-2</v>
      </c>
      <c r="K216" s="27">
        <f t="shared" si="22"/>
        <v>1.878584781494351E-3</v>
      </c>
      <c r="L216" s="27">
        <f t="shared" si="23"/>
        <v>-7.3027879646597573E-3</v>
      </c>
      <c r="M216" s="27">
        <f t="shared" si="23"/>
        <v>4.554455925926508E-3</v>
      </c>
    </row>
    <row r="217" spans="1:13" x14ac:dyDescent="0.3">
      <c r="A217" s="1">
        <v>42706</v>
      </c>
      <c r="B217">
        <v>104.73490099999999</v>
      </c>
      <c r="C217">
        <v>740.34002699999996</v>
      </c>
      <c r="D217">
        <v>55.986697999999997</v>
      </c>
      <c r="E217">
        <v>120.80999799999999</v>
      </c>
      <c r="F217">
        <v>74.627082999999999</v>
      </c>
      <c r="G217">
        <v>81.37</v>
      </c>
      <c r="H217" s="26">
        <f t="shared" si="22"/>
        <v>3.7375758357858489E-3</v>
      </c>
      <c r="I217" s="27">
        <f t="shared" si="22"/>
        <v>-4.4609497036264458E-3</v>
      </c>
      <c r="J217" s="27">
        <f t="shared" si="22"/>
        <v>8.4428891859689701E-4</v>
      </c>
      <c r="K217" s="27">
        <f t="shared" si="22"/>
        <v>3.0166527397300906E-2</v>
      </c>
      <c r="L217" s="27">
        <f t="shared" si="23"/>
        <v>6.5749526214495613E-3</v>
      </c>
      <c r="M217" s="27">
        <f t="shared" si="23"/>
        <v>1.0203035755660592E-2</v>
      </c>
    </row>
    <row r="218" spans="1:13" x14ac:dyDescent="0.3">
      <c r="A218" s="1">
        <v>42709</v>
      </c>
      <c r="B218">
        <v>103.98204800000001</v>
      </c>
      <c r="C218">
        <v>759.35998500000005</v>
      </c>
      <c r="D218">
        <v>56.903275000000001</v>
      </c>
      <c r="E218">
        <v>119.160004</v>
      </c>
      <c r="F218">
        <v>75.161422999999999</v>
      </c>
      <c r="G218">
        <v>81.262</v>
      </c>
      <c r="H218" s="26">
        <f t="shared" si="22"/>
        <v>-7.2141363575199367E-3</v>
      </c>
      <c r="I218" s="27">
        <f t="shared" si="22"/>
        <v>2.5366376885695222E-2</v>
      </c>
      <c r="J218" s="27">
        <f t="shared" si="22"/>
        <v>1.6238769788901021E-2</v>
      </c>
      <c r="K218" s="27">
        <f t="shared" si="22"/>
        <v>-1.3751885563158874E-2</v>
      </c>
      <c r="L218" s="27">
        <f t="shared" si="23"/>
        <v>7.1346230880625569E-3</v>
      </c>
      <c r="M218" s="27">
        <f t="shared" si="23"/>
        <v>-1.3281520964619003E-3</v>
      </c>
    </row>
    <row r="219" spans="1:13" x14ac:dyDescent="0.3">
      <c r="A219" s="1">
        <v>42710</v>
      </c>
      <c r="B219">
        <v>104.78254699999999</v>
      </c>
      <c r="C219">
        <v>764.71997099999999</v>
      </c>
      <c r="D219">
        <v>56.648147999999999</v>
      </c>
      <c r="E219">
        <v>124.57</v>
      </c>
      <c r="F219">
        <v>75.088982000000001</v>
      </c>
      <c r="G219">
        <v>80.978999999999999</v>
      </c>
      <c r="H219" s="26">
        <f t="shared" si="22"/>
        <v>7.6689529016897903E-3</v>
      </c>
      <c r="I219" s="27">
        <f t="shared" si="22"/>
        <v>7.0337623392076696E-3</v>
      </c>
      <c r="J219" s="27">
        <f t="shared" si="22"/>
        <v>-4.4936016222929835E-3</v>
      </c>
      <c r="K219" s="27">
        <f t="shared" si="22"/>
        <v>4.4400645484608862E-2</v>
      </c>
      <c r="L219" s="27">
        <f t="shared" si="23"/>
        <v>-9.6427035405424635E-4</v>
      </c>
      <c r="M219" s="27">
        <f t="shared" si="23"/>
        <v>-3.4886408124161754E-3</v>
      </c>
    </row>
    <row r="220" spans="1:13" x14ac:dyDescent="0.3">
      <c r="A220" s="1">
        <v>42711</v>
      </c>
      <c r="B220">
        <v>105.81182099999999</v>
      </c>
      <c r="C220">
        <v>770.419983</v>
      </c>
      <c r="D220">
        <v>57.989936999999998</v>
      </c>
      <c r="E220">
        <v>125.389999</v>
      </c>
      <c r="F220">
        <v>76.239182</v>
      </c>
      <c r="G220">
        <v>79.846000000000004</v>
      </c>
      <c r="H220" s="26">
        <f t="shared" si="22"/>
        <v>9.7750211028450572E-3</v>
      </c>
      <c r="I220" s="27">
        <f t="shared" si="22"/>
        <v>7.4260827879101803E-3</v>
      </c>
      <c r="J220" s="27">
        <f t="shared" si="22"/>
        <v>2.3410200522157924E-2</v>
      </c>
      <c r="K220" s="27">
        <f t="shared" si="22"/>
        <v>6.5610653293275865E-3</v>
      </c>
      <c r="L220" s="27">
        <f t="shared" si="23"/>
        <v>1.5201693057377759E-2</v>
      </c>
      <c r="M220" s="27">
        <f t="shared" si="23"/>
        <v>-1.4090082319520468E-2</v>
      </c>
    </row>
    <row r="221" spans="1:13" x14ac:dyDescent="0.3">
      <c r="A221" s="1">
        <v>42712</v>
      </c>
      <c r="B221">
        <v>106.850578</v>
      </c>
      <c r="C221">
        <v>767.330017</v>
      </c>
      <c r="D221">
        <v>57.649757000000001</v>
      </c>
      <c r="E221">
        <v>123.239998</v>
      </c>
      <c r="F221">
        <v>75.623305999999999</v>
      </c>
      <c r="G221">
        <v>79.694999999999993</v>
      </c>
      <c r="H221" s="26">
        <f t="shared" si="22"/>
        <v>9.769148341486936E-3</v>
      </c>
      <c r="I221" s="27">
        <f t="shared" si="22"/>
        <v>-4.0188199106659852E-3</v>
      </c>
      <c r="J221" s="27">
        <f t="shared" si="22"/>
        <v>-5.8834638784353785E-3</v>
      </c>
      <c r="K221" s="27">
        <f t="shared" si="22"/>
        <v>-1.7295214727359075E-2</v>
      </c>
      <c r="L221" s="27">
        <f t="shared" si="23"/>
        <v>-8.1110139122951216E-3</v>
      </c>
      <c r="M221" s="27">
        <f t="shared" si="23"/>
        <v>-1.8929309091512342E-3</v>
      </c>
    </row>
    <row r="222" spans="1:13" x14ac:dyDescent="0.3">
      <c r="A222" s="1">
        <v>42713</v>
      </c>
      <c r="B222">
        <v>108.594566</v>
      </c>
      <c r="C222">
        <v>768.65997300000004</v>
      </c>
      <c r="D222">
        <v>58.556896000000002</v>
      </c>
      <c r="E222">
        <v>122.879997</v>
      </c>
      <c r="F222">
        <v>76.411263000000005</v>
      </c>
      <c r="G222">
        <v>78.564999999999998</v>
      </c>
      <c r="H222" s="26">
        <f t="shared" si="22"/>
        <v>1.6189978212509344E-2</v>
      </c>
      <c r="I222" s="27">
        <f t="shared" si="22"/>
        <v>1.7317252599596681E-3</v>
      </c>
      <c r="J222" s="27">
        <f t="shared" si="22"/>
        <v>1.5612831168618254E-2</v>
      </c>
      <c r="K222" s="27">
        <f t="shared" si="22"/>
        <v>-2.9254125146705827E-3</v>
      </c>
      <c r="L222" s="27">
        <f t="shared" si="23"/>
        <v>1.0365590672845138E-2</v>
      </c>
      <c r="M222" s="27">
        <f t="shared" si="23"/>
        <v>-1.4280540928921037E-2</v>
      </c>
    </row>
    <row r="223" spans="1:13" x14ac:dyDescent="0.3">
      <c r="A223" s="1">
        <v>42716</v>
      </c>
      <c r="B223">
        <v>107.975121</v>
      </c>
      <c r="C223">
        <v>760.11999500000002</v>
      </c>
      <c r="D223">
        <v>58.745871999999999</v>
      </c>
      <c r="E223">
        <v>122.83000199999999</v>
      </c>
      <c r="F223">
        <v>77.099556000000007</v>
      </c>
      <c r="G223">
        <v>77.343000000000004</v>
      </c>
      <c r="H223" s="26">
        <f t="shared" si="22"/>
        <v>-5.7205299396261775E-3</v>
      </c>
      <c r="I223" s="27">
        <f t="shared" si="22"/>
        <v>-1.1172394995085039E-2</v>
      </c>
      <c r="J223" s="27">
        <f t="shared" si="22"/>
        <v>3.2220239421265058E-3</v>
      </c>
      <c r="K223" s="27">
        <f t="shared" si="22"/>
        <v>-4.0694315162938667E-4</v>
      </c>
      <c r="L223" s="27">
        <f t="shared" si="23"/>
        <v>8.9674150248713631E-3</v>
      </c>
      <c r="M223" s="27">
        <f t="shared" si="23"/>
        <v>-1.5676232455743764E-2</v>
      </c>
    </row>
    <row r="224" spans="1:13" x14ac:dyDescent="0.3">
      <c r="A224" s="1">
        <v>42717</v>
      </c>
      <c r="B224">
        <v>109.77630600000001</v>
      </c>
      <c r="C224">
        <v>774.34002699999996</v>
      </c>
      <c r="D224">
        <v>59.511260999999998</v>
      </c>
      <c r="E224">
        <v>123.779999</v>
      </c>
      <c r="F224">
        <v>77.144844000000006</v>
      </c>
      <c r="G224">
        <v>76.811000000000007</v>
      </c>
      <c r="H224" s="26">
        <f t="shared" si="22"/>
        <v>1.654387396327205E-2</v>
      </c>
      <c r="I224" s="27">
        <f t="shared" si="22"/>
        <v>1.8534779515000582E-2</v>
      </c>
      <c r="J224" s="27">
        <f t="shared" si="22"/>
        <v>1.294466842241331E-2</v>
      </c>
      <c r="K224" s="27">
        <f t="shared" si="22"/>
        <v>7.7044863986959885E-3</v>
      </c>
      <c r="L224" s="27">
        <f t="shared" si="23"/>
        <v>5.8722392905549139E-4</v>
      </c>
      <c r="M224" s="27">
        <f t="shared" si="23"/>
        <v>-6.9022161223758075E-3</v>
      </c>
    </row>
    <row r="225" spans="1:13" x14ac:dyDescent="0.3">
      <c r="A225" s="1">
        <v>42718</v>
      </c>
      <c r="B225">
        <v>109.77630600000001</v>
      </c>
      <c r="C225">
        <v>768.82000700000003</v>
      </c>
      <c r="D225">
        <v>59.227783000000002</v>
      </c>
      <c r="E225">
        <v>123.44000200000001</v>
      </c>
      <c r="F225">
        <v>76.411263000000005</v>
      </c>
      <c r="G225">
        <v>78.072000000000003</v>
      </c>
      <c r="H225" s="26">
        <f t="shared" si="22"/>
        <v>0</v>
      </c>
      <c r="I225" s="27">
        <f t="shared" si="22"/>
        <v>-7.154207499518811E-3</v>
      </c>
      <c r="J225" s="27">
        <f t="shared" si="22"/>
        <v>-4.7748159161737393E-3</v>
      </c>
      <c r="K225" s="27">
        <f t="shared" si="22"/>
        <v>-2.7505639752570922E-3</v>
      </c>
      <c r="L225" s="27">
        <f t="shared" si="23"/>
        <v>-9.5546389539268115E-3</v>
      </c>
      <c r="M225" s="27">
        <f t="shared" si="23"/>
        <v>1.6283618775184631E-2</v>
      </c>
    </row>
    <row r="226" spans="1:13" x14ac:dyDescent="0.3">
      <c r="A226" s="1">
        <v>42719</v>
      </c>
      <c r="B226">
        <v>110.376678</v>
      </c>
      <c r="C226">
        <v>761</v>
      </c>
      <c r="D226">
        <v>59.133288999999998</v>
      </c>
      <c r="E226">
        <v>125</v>
      </c>
      <c r="F226">
        <v>76.692017000000007</v>
      </c>
      <c r="G226">
        <v>76.686999999999998</v>
      </c>
      <c r="H226" s="26">
        <f t="shared" si="22"/>
        <v>5.4541480873863957E-3</v>
      </c>
      <c r="I226" s="27">
        <f t="shared" si="22"/>
        <v>-1.022352312904401E-2</v>
      </c>
      <c r="J226" s="27">
        <f t="shared" si="22"/>
        <v>-1.596707743164903E-3</v>
      </c>
      <c r="K226" s="27">
        <f t="shared" si="22"/>
        <v>1.2558513045192284E-2</v>
      </c>
      <c r="L226" s="27">
        <f t="shared" si="23"/>
        <v>3.6675153490379154E-3</v>
      </c>
      <c r="M226" s="27">
        <f t="shared" si="23"/>
        <v>-1.7899275356685125E-2</v>
      </c>
    </row>
    <row r="227" spans="1:13" x14ac:dyDescent="0.3">
      <c r="A227" s="1">
        <v>42720</v>
      </c>
      <c r="B227">
        <v>110.51963000000001</v>
      </c>
      <c r="C227">
        <v>757.77002000000005</v>
      </c>
      <c r="D227">
        <v>58.86871</v>
      </c>
      <c r="E227">
        <v>124.220001</v>
      </c>
      <c r="F227">
        <v>76.692017000000007</v>
      </c>
      <c r="G227">
        <v>77.588999999999999</v>
      </c>
      <c r="H227" s="26">
        <f t="shared" si="22"/>
        <v>1.2942907126901849E-3</v>
      </c>
      <c r="I227" s="27">
        <f t="shared" si="22"/>
        <v>-4.2534219494581808E-3</v>
      </c>
      <c r="J227" s="27">
        <f t="shared" si="22"/>
        <v>-4.4843213778294156E-3</v>
      </c>
      <c r="K227" s="27">
        <f t="shared" si="22"/>
        <v>-6.2595421209108073E-3</v>
      </c>
      <c r="L227" s="27">
        <f t="shared" si="23"/>
        <v>0</v>
      </c>
      <c r="M227" s="27">
        <f t="shared" si="23"/>
        <v>1.1693462081532387E-2</v>
      </c>
    </row>
    <row r="228" spans="1:13" x14ac:dyDescent="0.3">
      <c r="A228" s="1">
        <v>42723</v>
      </c>
      <c r="B228">
        <v>111.15815000000001</v>
      </c>
      <c r="C228">
        <v>766</v>
      </c>
      <c r="D228">
        <v>60.116005000000001</v>
      </c>
      <c r="E228">
        <v>125.449997</v>
      </c>
      <c r="F228">
        <v>76.719193000000004</v>
      </c>
      <c r="G228">
        <v>76.777000000000001</v>
      </c>
      <c r="H228" s="26">
        <f t="shared" si="22"/>
        <v>5.7608098193292984E-3</v>
      </c>
      <c r="I228" s="27">
        <f t="shared" si="22"/>
        <v>1.0802233828363579E-2</v>
      </c>
      <c r="J228" s="27">
        <f t="shared" si="22"/>
        <v>2.096640213326981E-2</v>
      </c>
      <c r="K228" s="27">
        <f t="shared" si="22"/>
        <v>9.8530537171307685E-3</v>
      </c>
      <c r="L228" s="27">
        <f t="shared" si="23"/>
        <v>3.5428962830373666E-4</v>
      </c>
      <c r="M228" s="27">
        <f t="shared" si="23"/>
        <v>-1.0520548429888364E-2</v>
      </c>
    </row>
    <row r="229" spans="1:13" x14ac:dyDescent="0.3">
      <c r="A229" s="1">
        <v>42724</v>
      </c>
      <c r="B229">
        <v>111.453575</v>
      </c>
      <c r="C229">
        <v>771.21997099999999</v>
      </c>
      <c r="D229">
        <v>60.040416999999998</v>
      </c>
      <c r="E229">
        <v>125.120003</v>
      </c>
      <c r="F229">
        <v>76.592383999999996</v>
      </c>
      <c r="G229">
        <v>75.991</v>
      </c>
      <c r="H229" s="26">
        <f t="shared" si="22"/>
        <v>2.6541744234742717E-3</v>
      </c>
      <c r="I229" s="27">
        <f t="shared" si="22"/>
        <v>6.791469226672917E-3</v>
      </c>
      <c r="J229" s="27">
        <f t="shared" si="22"/>
        <v>-1.258160133481834E-3</v>
      </c>
      <c r="K229" s="27">
        <f t="shared" si="22"/>
        <v>-2.6339481245382908E-3</v>
      </c>
      <c r="L229" s="27">
        <f t="shared" si="23"/>
        <v>-1.6542655342817014E-3</v>
      </c>
      <c r="M229" s="27">
        <f t="shared" si="23"/>
        <v>-1.0290203912745995E-2</v>
      </c>
    </row>
    <row r="230" spans="1:13" x14ac:dyDescent="0.3">
      <c r="A230" s="1">
        <v>42725</v>
      </c>
      <c r="B230">
        <v>111.55841100000001</v>
      </c>
      <c r="C230">
        <v>770.59997599999997</v>
      </c>
      <c r="D230">
        <v>60.040416999999998</v>
      </c>
      <c r="E230">
        <v>126.5</v>
      </c>
      <c r="F230">
        <v>76.329734999999999</v>
      </c>
      <c r="G230">
        <v>75.62</v>
      </c>
      <c r="H230" s="26">
        <f t="shared" si="22"/>
        <v>9.4018271934887454E-4</v>
      </c>
      <c r="I230" s="27">
        <f t="shared" si="22"/>
        <v>-8.0423791977014445E-4</v>
      </c>
      <c r="J230" s="27">
        <f t="shared" si="22"/>
        <v>0</v>
      </c>
      <c r="K230" s="27">
        <f t="shared" si="22"/>
        <v>1.0969007393592124E-2</v>
      </c>
      <c r="L230" s="27">
        <f t="shared" si="23"/>
        <v>-3.4350721790005318E-3</v>
      </c>
      <c r="M230" s="27">
        <f t="shared" si="23"/>
        <v>-4.894113758586123E-3</v>
      </c>
    </row>
    <row r="231" spans="1:13" x14ac:dyDescent="0.3">
      <c r="A231" s="1">
        <v>42726</v>
      </c>
      <c r="B231">
        <v>110.82459299999999</v>
      </c>
      <c r="C231">
        <v>766.34002699999996</v>
      </c>
      <c r="D231">
        <v>60.049877000000002</v>
      </c>
      <c r="E231">
        <v>125.58000199999999</v>
      </c>
      <c r="F231">
        <v>76.501823000000002</v>
      </c>
      <c r="G231">
        <v>74.896000000000001</v>
      </c>
      <c r="H231" s="26">
        <f t="shared" si="22"/>
        <v>-6.5996110336152868E-3</v>
      </c>
      <c r="I231" s="27">
        <f t="shared" si="22"/>
        <v>-5.5434303233225235E-3</v>
      </c>
      <c r="J231" s="27">
        <f t="shared" si="22"/>
        <v>1.5754811991009003E-4</v>
      </c>
      <c r="K231" s="27">
        <f t="shared" si="22"/>
        <v>-7.2992865555088883E-3</v>
      </c>
      <c r="L231" s="27">
        <f t="shared" si="23"/>
        <v>2.2519965768918113E-3</v>
      </c>
      <c r="M231" s="27">
        <f t="shared" si="23"/>
        <v>-9.6203139050720921E-3</v>
      </c>
    </row>
    <row r="232" spans="1:13" x14ac:dyDescent="0.3">
      <c r="A232" s="1">
        <v>42727</v>
      </c>
      <c r="B232">
        <v>111.04377700000001</v>
      </c>
      <c r="C232">
        <v>760.59002699999996</v>
      </c>
      <c r="D232">
        <v>59.756943</v>
      </c>
      <c r="E232">
        <v>125.589996</v>
      </c>
      <c r="F232">
        <v>76.945580000000007</v>
      </c>
      <c r="G232">
        <v>75.096000000000004</v>
      </c>
      <c r="H232" s="26">
        <f t="shared" si="22"/>
        <v>1.9758027816596381E-3</v>
      </c>
      <c r="I232" s="27">
        <f t="shared" si="22"/>
        <v>-7.5314873328043187E-3</v>
      </c>
      <c r="J232" s="27">
        <f t="shared" si="22"/>
        <v>-4.8901153331598751E-3</v>
      </c>
      <c r="K232" s="27">
        <f t="shared" si="22"/>
        <v>7.9579568299149498E-5</v>
      </c>
      <c r="L232" s="27">
        <f t="shared" si="23"/>
        <v>5.7838481251997866E-3</v>
      </c>
      <c r="M232" s="27">
        <f t="shared" si="23"/>
        <v>2.6668104769760905E-3</v>
      </c>
    </row>
    <row r="233" spans="1:13" x14ac:dyDescent="0.3">
      <c r="A233" s="1">
        <v>42731</v>
      </c>
      <c r="B233">
        <v>111.74900100000001</v>
      </c>
      <c r="C233">
        <v>771.40002400000003</v>
      </c>
      <c r="D233">
        <v>59.794735000000003</v>
      </c>
      <c r="E233">
        <v>128.35000600000001</v>
      </c>
      <c r="F233">
        <v>76.619552999999996</v>
      </c>
      <c r="G233">
        <v>74.337999999999994</v>
      </c>
      <c r="H233" s="26">
        <f t="shared" si="22"/>
        <v>6.3307829069466845E-3</v>
      </c>
      <c r="I233" s="27">
        <f t="shared" si="22"/>
        <v>1.4112593495023302E-2</v>
      </c>
      <c r="J233" s="27">
        <f t="shared" si="22"/>
        <v>6.3222870462476108E-4</v>
      </c>
      <c r="K233" s="27">
        <f t="shared" si="22"/>
        <v>2.1738352883958808E-2</v>
      </c>
      <c r="L233" s="27">
        <f t="shared" si="23"/>
        <v>-4.2461134695373336E-3</v>
      </c>
      <c r="M233" s="27">
        <f t="shared" si="23"/>
        <v>-1.0145033944222073E-2</v>
      </c>
    </row>
    <row r="234" spans="1:13" x14ac:dyDescent="0.3">
      <c r="A234" s="1">
        <v>42732</v>
      </c>
      <c r="B234">
        <v>111.272507</v>
      </c>
      <c r="C234">
        <v>772.13000499999998</v>
      </c>
      <c r="D234">
        <v>59.520710000000001</v>
      </c>
      <c r="E234">
        <v>125.889999</v>
      </c>
      <c r="F234">
        <v>76.139542000000006</v>
      </c>
      <c r="G234">
        <v>73.98</v>
      </c>
      <c r="H234" s="26">
        <f t="shared" si="22"/>
        <v>-4.273083159626297E-3</v>
      </c>
      <c r="I234" s="27">
        <f t="shared" si="22"/>
        <v>9.4585921972111767E-4</v>
      </c>
      <c r="J234" s="27">
        <f t="shared" si="22"/>
        <v>-4.5932943851405188E-3</v>
      </c>
      <c r="K234" s="27">
        <f t="shared" si="22"/>
        <v>-1.935245222959887E-2</v>
      </c>
      <c r="L234" s="27">
        <f t="shared" si="23"/>
        <v>-6.2845695684141233E-3</v>
      </c>
      <c r="M234" s="27">
        <f t="shared" si="23"/>
        <v>-4.827474686160689E-3</v>
      </c>
    </row>
    <row r="235" spans="1:13" x14ac:dyDescent="0.3">
      <c r="A235" s="1">
        <v>42733</v>
      </c>
      <c r="B235">
        <v>111.24391900000001</v>
      </c>
      <c r="C235">
        <v>765.15002400000003</v>
      </c>
      <c r="D235">
        <v>59.435673000000001</v>
      </c>
      <c r="E235">
        <v>125.33000199999999</v>
      </c>
      <c r="F235">
        <v>76.393142999999995</v>
      </c>
      <c r="G235">
        <v>74.025000000000006</v>
      </c>
      <c r="H235" s="26">
        <f t="shared" si="22"/>
        <v>-2.5695181853492035E-4</v>
      </c>
      <c r="I235" s="27">
        <f t="shared" si="22"/>
        <v>-9.0810117026679984E-3</v>
      </c>
      <c r="J235" s="27">
        <f t="shared" si="22"/>
        <v>-1.4297175542953779E-3</v>
      </c>
      <c r="K235" s="27">
        <f t="shared" si="22"/>
        <v>-4.4582272534232975E-3</v>
      </c>
      <c r="L235" s="27">
        <f t="shared" si="23"/>
        <v>3.3252051345178759E-3</v>
      </c>
      <c r="M235" s="27">
        <f t="shared" si="23"/>
        <v>6.0808758334706802E-4</v>
      </c>
    </row>
    <row r="236" spans="1:13" x14ac:dyDescent="0.3">
      <c r="A236" s="1">
        <v>42734</v>
      </c>
      <c r="B236">
        <v>110.376678</v>
      </c>
      <c r="C236">
        <v>749.86999500000002</v>
      </c>
      <c r="D236">
        <v>58.717522000000002</v>
      </c>
      <c r="E236">
        <v>123.800003</v>
      </c>
      <c r="F236">
        <v>76.148612999999997</v>
      </c>
      <c r="G236">
        <v>75.594999999999999</v>
      </c>
      <c r="H236" s="26">
        <f t="shared" si="22"/>
        <v>-7.8263973516724955E-3</v>
      </c>
      <c r="I236" s="27">
        <f t="shared" si="22"/>
        <v>-2.0172072898201544E-2</v>
      </c>
      <c r="J236" s="27">
        <f t="shared" si="22"/>
        <v>-1.2156418519510815E-2</v>
      </c>
      <c r="K236" s="27">
        <f t="shared" si="22"/>
        <v>-1.2282890098173202E-2</v>
      </c>
      <c r="L236" s="27">
        <f t="shared" si="23"/>
        <v>-3.2060757116062827E-3</v>
      </c>
      <c r="M236" s="27">
        <f t="shared" si="23"/>
        <v>2.0987269444509481E-2</v>
      </c>
    </row>
    <row r="237" spans="1:13" x14ac:dyDescent="0.3">
      <c r="A237" s="1">
        <v>42738</v>
      </c>
      <c r="B237">
        <v>110.691154</v>
      </c>
      <c r="C237">
        <v>753.669983</v>
      </c>
      <c r="D237">
        <v>59.133288999999998</v>
      </c>
      <c r="E237">
        <v>127.489998</v>
      </c>
      <c r="F237">
        <v>76.257285999999993</v>
      </c>
      <c r="G237">
        <v>74.581000000000003</v>
      </c>
      <c r="H237" s="26">
        <f t="shared" si="22"/>
        <v>2.845065329309632E-3</v>
      </c>
      <c r="I237" s="27">
        <f t="shared" si="22"/>
        <v>5.0547323603063075E-3</v>
      </c>
      <c r="J237" s="27">
        <f t="shared" si="22"/>
        <v>7.0558483456131804E-3</v>
      </c>
      <c r="K237" s="27">
        <f t="shared" si="22"/>
        <v>2.9370529979397139E-2</v>
      </c>
      <c r="L237" s="27">
        <f t="shared" si="23"/>
        <v>1.4260998968011955E-3</v>
      </c>
      <c r="M237" s="27">
        <f t="shared" si="23"/>
        <v>-1.3504360350893715E-2</v>
      </c>
    </row>
    <row r="238" spans="1:13" x14ac:dyDescent="0.3">
      <c r="A238" s="1">
        <v>42739</v>
      </c>
      <c r="B238">
        <v>110.56727600000001</v>
      </c>
      <c r="C238">
        <v>757.17999299999997</v>
      </c>
      <c r="D238">
        <v>58.86871</v>
      </c>
      <c r="E238">
        <v>129.41000399999999</v>
      </c>
      <c r="F238">
        <v>76.528998999999999</v>
      </c>
      <c r="G238">
        <v>74.396000000000001</v>
      </c>
      <c r="H238" s="26">
        <f t="shared" si="22"/>
        <v>-1.1197585822495806E-3</v>
      </c>
      <c r="I238" s="27">
        <f t="shared" si="22"/>
        <v>4.6464127750597889E-3</v>
      </c>
      <c r="J238" s="27">
        <f t="shared" si="22"/>
        <v>-4.4843213778294156E-3</v>
      </c>
      <c r="K238" s="27">
        <f t="shared" si="22"/>
        <v>1.4947775280564781E-2</v>
      </c>
      <c r="L238" s="27">
        <f t="shared" si="23"/>
        <v>3.55677587743636E-3</v>
      </c>
      <c r="M238" s="27">
        <f t="shared" si="23"/>
        <v>-2.4836061283903931E-3</v>
      </c>
    </row>
    <row r="239" spans="1:13" x14ac:dyDescent="0.3">
      <c r="A239" s="1">
        <v>42740</v>
      </c>
      <c r="B239">
        <v>111.12956200000001</v>
      </c>
      <c r="C239">
        <v>780.45001200000002</v>
      </c>
      <c r="D239">
        <v>58.86871</v>
      </c>
      <c r="E239">
        <v>131.80999800000001</v>
      </c>
      <c r="F239">
        <v>77.036156000000005</v>
      </c>
      <c r="G239">
        <v>73.700999999999993</v>
      </c>
      <c r="H239" s="26">
        <f t="shared" si="22"/>
        <v>5.0725775861834559E-3</v>
      </c>
      <c r="I239" s="27">
        <f t="shared" si="22"/>
        <v>3.0269695139558895E-2</v>
      </c>
      <c r="J239" s="27">
        <f t="shared" si="22"/>
        <v>0</v>
      </c>
      <c r="K239" s="27">
        <f t="shared" si="22"/>
        <v>1.8375786807928146E-2</v>
      </c>
      <c r="L239" s="27">
        <f t="shared" si="23"/>
        <v>6.6051291888595872E-3</v>
      </c>
      <c r="M239" s="27">
        <f t="shared" si="23"/>
        <v>-9.3858093286098444E-3</v>
      </c>
    </row>
    <row r="240" spans="1:13" x14ac:dyDescent="0.3">
      <c r="A240" s="1">
        <v>42741</v>
      </c>
      <c r="B240">
        <v>112.368469</v>
      </c>
      <c r="C240">
        <v>795.98999000000003</v>
      </c>
      <c r="D240">
        <v>59.378971</v>
      </c>
      <c r="E240">
        <v>131.070007</v>
      </c>
      <c r="F240">
        <v>77.008994999999999</v>
      </c>
      <c r="G240">
        <v>73.295000000000002</v>
      </c>
      <c r="H240" s="26">
        <f t="shared" si="22"/>
        <v>1.1086627334271572E-2</v>
      </c>
      <c r="I240" s="27">
        <f t="shared" si="22"/>
        <v>1.9715918608261052E-2</v>
      </c>
      <c r="J240" s="27">
        <f t="shared" si="22"/>
        <v>8.630430007330072E-3</v>
      </c>
      <c r="K240" s="27">
        <f t="shared" si="22"/>
        <v>-5.6298915129892801E-3</v>
      </c>
      <c r="L240" s="27">
        <f t="shared" si="23"/>
        <v>-3.5263687438580804E-4</v>
      </c>
      <c r="M240" s="27">
        <f t="shared" si="23"/>
        <v>-5.5239738822760185E-3</v>
      </c>
    </row>
    <row r="241" spans="1:13" x14ac:dyDescent="0.3">
      <c r="A241" s="1">
        <v>42744</v>
      </c>
      <c r="B241">
        <v>113.39769699999999</v>
      </c>
      <c r="C241">
        <v>796.919983</v>
      </c>
      <c r="D241">
        <v>59.189987000000002</v>
      </c>
      <c r="E241">
        <v>130.949997</v>
      </c>
      <c r="F241">
        <v>76.438416000000004</v>
      </c>
      <c r="G241">
        <v>73.138000000000005</v>
      </c>
      <c r="H241" s="26">
        <f t="shared" si="22"/>
        <v>9.1177092513673834E-3</v>
      </c>
      <c r="I241" s="27">
        <f t="shared" si="22"/>
        <v>1.167665620065829E-3</v>
      </c>
      <c r="J241" s="27">
        <f t="shared" si="22"/>
        <v>-3.187751047522734E-3</v>
      </c>
      <c r="K241" s="27">
        <f t="shared" si="22"/>
        <v>-9.1603699381630037E-4</v>
      </c>
      <c r="L241" s="27">
        <f t="shared" si="23"/>
        <v>-7.4368361904314992E-3</v>
      </c>
      <c r="M241" s="27">
        <f t="shared" si="23"/>
        <v>-2.144326212792503E-3</v>
      </c>
    </row>
    <row r="242" spans="1:13" x14ac:dyDescent="0.3">
      <c r="A242" s="1">
        <v>42745</v>
      </c>
      <c r="B242">
        <v>113.51206999999999</v>
      </c>
      <c r="C242">
        <v>795.90002400000003</v>
      </c>
      <c r="D242">
        <v>59.171084999999998</v>
      </c>
      <c r="E242">
        <v>129.88999899999999</v>
      </c>
      <c r="F242">
        <v>75.614258000000007</v>
      </c>
      <c r="G242">
        <v>73.236000000000004</v>
      </c>
      <c r="H242" s="26">
        <f t="shared" si="22"/>
        <v>1.0080924342580351E-3</v>
      </c>
      <c r="I242" s="27">
        <f t="shared" si="22"/>
        <v>-1.2806960421484601E-3</v>
      </c>
      <c r="J242" s="27">
        <f t="shared" si="22"/>
        <v>-3.1939555533410394E-4</v>
      </c>
      <c r="K242" s="27">
        <f t="shared" si="22"/>
        <v>-8.1276173238427236E-3</v>
      </c>
      <c r="L242" s="27">
        <f t="shared" si="23"/>
        <v>-1.0840533735617859E-2</v>
      </c>
      <c r="M242" s="27">
        <f t="shared" si="23"/>
        <v>1.3390358211562568E-3</v>
      </c>
    </row>
    <row r="243" spans="1:13" x14ac:dyDescent="0.3">
      <c r="A243" s="1">
        <v>42746</v>
      </c>
      <c r="B243">
        <v>114.12198600000001</v>
      </c>
      <c r="C243">
        <v>799.02002000000005</v>
      </c>
      <c r="D243">
        <v>59.709685999999998</v>
      </c>
      <c r="E243">
        <v>130.5</v>
      </c>
      <c r="F243">
        <v>75.849746999999994</v>
      </c>
      <c r="G243">
        <v>72.960999999999999</v>
      </c>
      <c r="H243" s="26">
        <f t="shared" si="22"/>
        <v>5.3587540481266679E-3</v>
      </c>
      <c r="I243" s="27">
        <f t="shared" si="22"/>
        <v>3.9124218064256954E-3</v>
      </c>
      <c r="J243" s="27">
        <f t="shared" si="22"/>
        <v>9.0612582788648123E-3</v>
      </c>
      <c r="K243" s="27">
        <f t="shared" si="22"/>
        <v>4.6852960423776685E-3</v>
      </c>
      <c r="L243" s="27">
        <f t="shared" si="23"/>
        <v>3.1095069715854368E-3</v>
      </c>
      <c r="M243" s="27">
        <f t="shared" si="23"/>
        <v>-3.7620515378597339E-3</v>
      </c>
    </row>
    <row r="244" spans="1:13" x14ac:dyDescent="0.3">
      <c r="A244" s="1">
        <v>42747</v>
      </c>
      <c r="B244">
        <v>113.645454</v>
      </c>
      <c r="C244">
        <v>813.64001499999995</v>
      </c>
      <c r="D244">
        <v>59.161636000000001</v>
      </c>
      <c r="E244">
        <v>129.179993</v>
      </c>
      <c r="F244">
        <v>75.931252000000001</v>
      </c>
      <c r="G244">
        <v>72.209000000000003</v>
      </c>
      <c r="H244" s="26">
        <f t="shared" si="22"/>
        <v>-4.1843794293068967E-3</v>
      </c>
      <c r="I244" s="27">
        <f t="shared" si="22"/>
        <v>1.8132024397187016E-2</v>
      </c>
      <c r="J244" s="27">
        <f t="shared" si="22"/>
        <v>-9.2209605140577203E-3</v>
      </c>
      <c r="K244" s="27">
        <f t="shared" si="22"/>
        <v>-1.0166500346377678E-2</v>
      </c>
      <c r="L244" s="27">
        <f t="shared" si="23"/>
        <v>1.0739817022056316E-3</v>
      </c>
      <c r="M244" s="27">
        <f t="shared" si="23"/>
        <v>-1.0360359942737523E-2</v>
      </c>
    </row>
    <row r="245" spans="1:13" x14ac:dyDescent="0.3">
      <c r="A245" s="1">
        <v>42748</v>
      </c>
      <c r="B245">
        <v>113.44534299999999</v>
      </c>
      <c r="C245">
        <v>817.14001499999995</v>
      </c>
      <c r="D245">
        <v>59.246684999999999</v>
      </c>
      <c r="E245">
        <v>133.699997</v>
      </c>
      <c r="F245">
        <v>76.085220000000007</v>
      </c>
      <c r="G245">
        <v>72.594999999999999</v>
      </c>
      <c r="H245" s="26">
        <f t="shared" si="22"/>
        <v>-1.7623880354393378E-3</v>
      </c>
      <c r="I245" s="27">
        <f t="shared" si="22"/>
        <v>4.2924309956702926E-3</v>
      </c>
      <c r="J245" s="27">
        <f t="shared" si="22"/>
        <v>1.436537802539763E-3</v>
      </c>
      <c r="K245" s="27">
        <f t="shared" si="22"/>
        <v>3.4391735253232185E-2</v>
      </c>
      <c r="L245" s="27">
        <f t="shared" si="23"/>
        <v>2.0256759102905146E-3</v>
      </c>
      <c r="M245" s="27">
        <f t="shared" si="23"/>
        <v>5.3313570658901277E-3</v>
      </c>
    </row>
    <row r="246" spans="1:13" x14ac:dyDescent="0.3">
      <c r="A246" s="1">
        <v>42752</v>
      </c>
      <c r="B246">
        <v>114.360237</v>
      </c>
      <c r="C246">
        <v>809.71997099999999</v>
      </c>
      <c r="D246">
        <v>59.086044000000001</v>
      </c>
      <c r="E246">
        <v>132.88999899999999</v>
      </c>
      <c r="F246">
        <v>77.172020000000003</v>
      </c>
      <c r="G246">
        <v>73.754999999999995</v>
      </c>
      <c r="H246" s="26">
        <f t="shared" si="22"/>
        <v>8.0322783918102079E-3</v>
      </c>
      <c r="I246" s="27">
        <f t="shared" si="22"/>
        <v>-9.1219840871019902E-3</v>
      </c>
      <c r="J246" s="27">
        <f t="shared" si="22"/>
        <v>-2.7150746887982611E-3</v>
      </c>
      <c r="K246" s="27">
        <f t="shared" si="22"/>
        <v>-6.0767508512069822E-3</v>
      </c>
      <c r="L246" s="27">
        <f t="shared" si="23"/>
        <v>1.4182928231224893E-2</v>
      </c>
      <c r="M246" s="27">
        <f t="shared" si="23"/>
        <v>1.5852740596361308E-2</v>
      </c>
    </row>
    <row r="247" spans="1:13" x14ac:dyDescent="0.3">
      <c r="A247" s="1">
        <v>42753</v>
      </c>
      <c r="B247">
        <v>114.35069300000001</v>
      </c>
      <c r="C247">
        <v>807.47997999999995</v>
      </c>
      <c r="D247">
        <v>59.057696999999997</v>
      </c>
      <c r="E247">
        <v>133.259995</v>
      </c>
      <c r="F247">
        <v>77.527564999999996</v>
      </c>
      <c r="G247">
        <v>72.950999999999993</v>
      </c>
      <c r="H247" s="26">
        <f t="shared" si="22"/>
        <v>-8.3459063417104916E-5</v>
      </c>
      <c r="I247" s="27">
        <f t="shared" si="22"/>
        <v>-2.7702108587150894E-3</v>
      </c>
      <c r="J247" s="27">
        <f t="shared" si="22"/>
        <v>-4.7987308179068324E-4</v>
      </c>
      <c r="K247" s="27">
        <f t="shared" si="22"/>
        <v>2.7803587953585704E-3</v>
      </c>
      <c r="L247" s="27">
        <f t="shared" si="23"/>
        <v>4.5965944383905112E-3</v>
      </c>
      <c r="M247" s="27">
        <f t="shared" si="23"/>
        <v>-1.0960806637980536E-2</v>
      </c>
    </row>
    <row r="248" spans="1:13" x14ac:dyDescent="0.3">
      <c r="A248" s="1">
        <v>42754</v>
      </c>
      <c r="B248">
        <v>114.150558</v>
      </c>
      <c r="C248">
        <v>809.03997800000002</v>
      </c>
      <c r="D248">
        <v>58.86871</v>
      </c>
      <c r="E248">
        <v>138.41000399999999</v>
      </c>
      <c r="F248">
        <v>77.317604000000003</v>
      </c>
      <c r="G248">
        <v>73.887</v>
      </c>
      <c r="H248" s="26">
        <f t="shared" si="22"/>
        <v>-1.751719522765669E-3</v>
      </c>
      <c r="I248" s="27">
        <f t="shared" si="22"/>
        <v>1.9300701813810544E-3</v>
      </c>
      <c r="J248" s="27">
        <f t="shared" si="22"/>
        <v>-3.2051712012308789E-3</v>
      </c>
      <c r="K248" s="27">
        <f t="shared" si="22"/>
        <v>3.7918254194501955E-2</v>
      </c>
      <c r="L248" s="27">
        <f t="shared" si="23"/>
        <v>-2.7118847818449585E-3</v>
      </c>
      <c r="M248" s="27">
        <f t="shared" si="23"/>
        <v>1.2748916189066291E-2</v>
      </c>
    </row>
    <row r="249" spans="1:13" x14ac:dyDescent="0.3">
      <c r="A249" s="1">
        <v>42755</v>
      </c>
      <c r="B249">
        <v>114.360237</v>
      </c>
      <c r="C249">
        <v>808.330017</v>
      </c>
      <c r="D249">
        <v>59.284477000000003</v>
      </c>
      <c r="E249">
        <v>138.60000600000001</v>
      </c>
      <c r="F249">
        <v>79.827911</v>
      </c>
      <c r="G249">
        <v>73.835999999999999</v>
      </c>
      <c r="H249" s="26">
        <f t="shared" si="22"/>
        <v>1.8351785861829247E-3</v>
      </c>
      <c r="I249" s="27">
        <f t="shared" si="22"/>
        <v>-8.779203865468693E-4</v>
      </c>
      <c r="J249" s="27">
        <f t="shared" si="22"/>
        <v>7.0377909669801257E-3</v>
      </c>
      <c r="K249" s="27">
        <f t="shared" si="22"/>
        <v>1.3718062375891354E-3</v>
      </c>
      <c r="L249" s="27">
        <f t="shared" si="23"/>
        <v>3.195153944949642E-2</v>
      </c>
      <c r="M249" s="27">
        <f t="shared" si="23"/>
        <v>-6.9048153674450242E-4</v>
      </c>
    </row>
    <row r="250" spans="1:13" x14ac:dyDescent="0.3">
      <c r="A250" s="1">
        <v>42758</v>
      </c>
      <c r="B250">
        <v>114.43647799999999</v>
      </c>
      <c r="C250">
        <v>817.88000499999998</v>
      </c>
      <c r="D250">
        <v>59.492367000000002</v>
      </c>
      <c r="E250">
        <v>137.38999899999999</v>
      </c>
      <c r="F250">
        <v>79.380629999999996</v>
      </c>
      <c r="G250">
        <v>74.631</v>
      </c>
      <c r="H250" s="26">
        <f t="shared" si="22"/>
        <v>6.6645190095434084E-4</v>
      </c>
      <c r="I250" s="27">
        <f t="shared" si="22"/>
        <v>1.1745220673574214E-2</v>
      </c>
      <c r="J250" s="27">
        <f t="shared" si="22"/>
        <v>3.5005175298943986E-3</v>
      </c>
      <c r="K250" s="27">
        <f t="shared" si="22"/>
        <v>-8.7685403885386492E-3</v>
      </c>
      <c r="L250" s="27">
        <f t="shared" si="23"/>
        <v>-5.6188213767268376E-3</v>
      </c>
      <c r="M250" s="27">
        <f t="shared" si="23"/>
        <v>1.0709552944394496E-2</v>
      </c>
    </row>
    <row r="251" spans="1:13" x14ac:dyDescent="0.3">
      <c r="A251" s="1">
        <v>42759</v>
      </c>
      <c r="B251">
        <v>114.33165</v>
      </c>
      <c r="C251">
        <v>822.44000200000005</v>
      </c>
      <c r="D251">
        <v>60.021526000000001</v>
      </c>
      <c r="E251">
        <v>140.11000100000001</v>
      </c>
      <c r="F251">
        <v>80.202194000000006</v>
      </c>
      <c r="G251">
        <v>74.168000000000006</v>
      </c>
      <c r="H251" s="26">
        <f t="shared" si="22"/>
        <v>-9.1645639848058214E-4</v>
      </c>
      <c r="I251" s="27">
        <f t="shared" si="22"/>
        <v>5.5599013939694074E-3</v>
      </c>
      <c r="J251" s="27">
        <f t="shared" si="22"/>
        <v>8.855245939413052E-3</v>
      </c>
      <c r="K251" s="27">
        <f t="shared" si="22"/>
        <v>1.9604245863082913E-2</v>
      </c>
      <c r="L251" s="27">
        <f t="shared" si="23"/>
        <v>1.0296487275400624E-2</v>
      </c>
      <c r="M251" s="27">
        <f t="shared" si="23"/>
        <v>-6.2231801860666907E-3</v>
      </c>
    </row>
    <row r="252" spans="1:13" x14ac:dyDescent="0.3">
      <c r="A252" s="1">
        <v>42760</v>
      </c>
      <c r="B252">
        <v>116.151878</v>
      </c>
      <c r="C252">
        <v>836.52002000000005</v>
      </c>
      <c r="D252">
        <v>60.172702999999998</v>
      </c>
      <c r="E252">
        <v>139.520004</v>
      </c>
      <c r="F252">
        <v>79.563186999999999</v>
      </c>
      <c r="G252">
        <v>75.239000000000004</v>
      </c>
      <c r="H252" s="26">
        <f t="shared" si="22"/>
        <v>1.5795192475639423E-2</v>
      </c>
      <c r="I252" s="27">
        <f t="shared" si="22"/>
        <v>1.6974919112691896E-2</v>
      </c>
      <c r="J252" s="27">
        <f t="shared" si="22"/>
        <v>2.5155463948327013E-3</v>
      </c>
      <c r="K252" s="27">
        <f t="shared" si="22"/>
        <v>-4.2198466899956216E-3</v>
      </c>
      <c r="L252" s="27">
        <f t="shared" si="23"/>
        <v>-7.9993601052849809E-3</v>
      </c>
      <c r="M252" s="27">
        <f t="shared" si="23"/>
        <v>1.4336923237060439E-2</v>
      </c>
    </row>
    <row r="253" spans="1:13" x14ac:dyDescent="0.3">
      <c r="A253" s="1">
        <v>42761</v>
      </c>
      <c r="B253">
        <v>116.209045</v>
      </c>
      <c r="C253">
        <v>839.15002400000003</v>
      </c>
      <c r="D253">
        <v>60.730209000000002</v>
      </c>
      <c r="E253">
        <v>138.96000699999999</v>
      </c>
      <c r="F253">
        <v>79.052017000000006</v>
      </c>
      <c r="G253">
        <v>76.034999999999997</v>
      </c>
      <c r="H253" s="26">
        <f t="shared" si="22"/>
        <v>4.9205348657892993E-4</v>
      </c>
      <c r="I253" s="27">
        <f t="shared" si="22"/>
        <v>3.1390501596762353E-3</v>
      </c>
      <c r="J253" s="27">
        <f t="shared" si="22"/>
        <v>9.2224404235437662E-3</v>
      </c>
      <c r="K253" s="27">
        <f t="shared" si="22"/>
        <v>-4.0218165233372703E-3</v>
      </c>
      <c r="L253" s="27">
        <f t="shared" si="23"/>
        <v>-6.4454321749898916E-3</v>
      </c>
      <c r="M253" s="27">
        <f t="shared" si="23"/>
        <v>1.0524047050680527E-2</v>
      </c>
    </row>
    <row r="254" spans="1:13" x14ac:dyDescent="0.3">
      <c r="A254" s="1">
        <v>42762</v>
      </c>
      <c r="B254">
        <v>116.218582</v>
      </c>
      <c r="C254">
        <v>835.77002000000005</v>
      </c>
      <c r="D254">
        <v>62.157043000000002</v>
      </c>
      <c r="E254">
        <v>142.449997</v>
      </c>
      <c r="F254">
        <v>79.161559999999994</v>
      </c>
      <c r="G254">
        <v>75.138999999999996</v>
      </c>
      <c r="H254" s="26">
        <f t="shared" si="22"/>
        <v>8.2064254825802175E-5</v>
      </c>
      <c r="I254" s="27">
        <f t="shared" si="22"/>
        <v>-4.0360238093968669E-3</v>
      </c>
      <c r="J254" s="27">
        <f t="shared" si="22"/>
        <v>2.3222882777023501E-2</v>
      </c>
      <c r="K254" s="27">
        <f t="shared" si="22"/>
        <v>2.4804867576839518E-2</v>
      </c>
      <c r="L254" s="27">
        <f t="shared" si="23"/>
        <v>1.3847486363867789E-3</v>
      </c>
      <c r="M254" s="27">
        <f t="shared" si="23"/>
        <v>-1.1854029025975493E-2</v>
      </c>
    </row>
    <row r="255" spans="1:13" x14ac:dyDescent="0.3">
      <c r="A255" s="1">
        <v>42765</v>
      </c>
      <c r="B255">
        <v>115.913605</v>
      </c>
      <c r="C255">
        <v>830.38000499999998</v>
      </c>
      <c r="D255">
        <v>61.542834999999997</v>
      </c>
      <c r="E255">
        <v>141.220001</v>
      </c>
      <c r="F255">
        <v>79.188934000000003</v>
      </c>
      <c r="G255">
        <v>74.832999999999998</v>
      </c>
      <c r="H255" s="26">
        <f t="shared" si="22"/>
        <v>-2.6276164405650867E-3</v>
      </c>
      <c r="I255" s="27">
        <f t="shared" si="22"/>
        <v>-6.4700461806596766E-3</v>
      </c>
      <c r="J255" s="27">
        <f t="shared" si="22"/>
        <v>-9.9306977116690263E-3</v>
      </c>
      <c r="K255" s="27">
        <f t="shared" si="22"/>
        <v>-8.6720747145452512E-3</v>
      </c>
      <c r="L255" s="27">
        <f t="shared" si="23"/>
        <v>3.4573937322477657E-4</v>
      </c>
      <c r="M255" s="27">
        <f t="shared" si="23"/>
        <v>-4.0807674051526067E-3</v>
      </c>
    </row>
    <row r="256" spans="1:13" x14ac:dyDescent="0.3">
      <c r="A256" s="1">
        <v>42766</v>
      </c>
      <c r="B256">
        <v>115.64677399999999</v>
      </c>
      <c r="C256">
        <v>823.47997999999995</v>
      </c>
      <c r="D256">
        <v>61.089278999999998</v>
      </c>
      <c r="E256">
        <v>140.71000699999999</v>
      </c>
      <c r="F256">
        <v>79.964850999999996</v>
      </c>
      <c r="G256">
        <v>75.694000000000003</v>
      </c>
      <c r="H256" s="26">
        <f t="shared" si="22"/>
        <v>-2.3046353547608324E-3</v>
      </c>
      <c r="I256" s="27">
        <f t="shared" si="22"/>
        <v>-8.3441949105650497E-3</v>
      </c>
      <c r="J256" s="27">
        <f t="shared" si="22"/>
        <v>-7.3970520980604342E-3</v>
      </c>
      <c r="K256" s="27">
        <f t="shared" si="22"/>
        <v>-3.6178806214795787E-3</v>
      </c>
      <c r="L256" s="27">
        <f t="shared" si="23"/>
        <v>9.7506087897985608E-3</v>
      </c>
      <c r="M256" s="27">
        <f t="shared" si="23"/>
        <v>1.1439932903069525E-2</v>
      </c>
    </row>
    <row r="257" spans="1:13" x14ac:dyDescent="0.3">
      <c r="A257" s="42">
        <v>42767</v>
      </c>
      <c r="B257">
        <v>122.69898999999999</v>
      </c>
      <c r="C257">
        <v>832.34997599999997</v>
      </c>
      <c r="D257">
        <v>60.078220000000002</v>
      </c>
      <c r="E257">
        <v>140.779999</v>
      </c>
      <c r="F257">
        <v>79.718384</v>
      </c>
      <c r="G257">
        <v>76.132999999999996</v>
      </c>
      <c r="H257" s="26">
        <f t="shared" si="22"/>
        <v>5.9193626445050655E-2</v>
      </c>
      <c r="I257" s="27">
        <f t="shared" si="22"/>
        <v>1.0713758152059712E-2</v>
      </c>
      <c r="J257" s="27">
        <f t="shared" si="22"/>
        <v>-1.6689004479861578E-2</v>
      </c>
      <c r="K257" s="27">
        <f t="shared" si="22"/>
        <v>4.9729652883275313E-4</v>
      </c>
      <c r="L257" s="27">
        <f t="shared" si="23"/>
        <v>-3.0869514350811648E-3</v>
      </c>
      <c r="M257" s="27">
        <f t="shared" si="23"/>
        <v>5.7829137560841343E-3</v>
      </c>
    </row>
    <row r="258" spans="1:13" x14ac:dyDescent="0.3">
      <c r="A258" s="42">
        <v>42768</v>
      </c>
      <c r="B258">
        <v>122.48934199999999</v>
      </c>
      <c r="C258">
        <v>839.95001200000002</v>
      </c>
      <c r="D258">
        <v>59.690787999999998</v>
      </c>
      <c r="E258">
        <v>139.199997</v>
      </c>
      <c r="F258">
        <v>80.110923999999997</v>
      </c>
      <c r="G258">
        <v>74.415999999999997</v>
      </c>
      <c r="H258" s="26">
        <f t="shared" si="22"/>
        <v>-1.7100981060700728E-3</v>
      </c>
      <c r="I258" s="27">
        <f t="shared" si="22"/>
        <v>9.0893839367925701E-3</v>
      </c>
      <c r="J258" s="27">
        <f t="shared" si="22"/>
        <v>-6.4696762184890729E-3</v>
      </c>
      <c r="K258" s="27">
        <f t="shared" si="22"/>
        <v>-1.1286654728108983E-2</v>
      </c>
      <c r="L258" s="27">
        <f t="shared" si="23"/>
        <v>4.9120001102480569E-3</v>
      </c>
      <c r="M258" s="27">
        <f t="shared" si="23"/>
        <v>-2.2810838338706698E-2</v>
      </c>
    </row>
    <row r="259" spans="1:13" x14ac:dyDescent="0.3">
      <c r="A259" s="42">
        <v>42769</v>
      </c>
      <c r="B259">
        <v>123.013496</v>
      </c>
      <c r="C259">
        <v>810.20001200000002</v>
      </c>
      <c r="D259">
        <v>60.172702999999998</v>
      </c>
      <c r="E259">
        <v>140.25</v>
      </c>
      <c r="F259">
        <v>79.791404999999997</v>
      </c>
      <c r="G259">
        <v>73.700999999999993</v>
      </c>
      <c r="H259" s="26">
        <f t="shared" si="22"/>
        <v>4.270050812387515E-3</v>
      </c>
      <c r="I259" s="27">
        <f t="shared" si="22"/>
        <v>-3.6061234963039951E-2</v>
      </c>
      <c r="J259" s="27">
        <f t="shared" si="22"/>
        <v>8.0411073075126009E-3</v>
      </c>
      <c r="K259" s="27">
        <f t="shared" si="22"/>
        <v>7.5148180542107196E-3</v>
      </c>
      <c r="L259" s="27">
        <f t="shared" si="23"/>
        <v>-3.9964324130090916E-3</v>
      </c>
      <c r="M259" s="27">
        <f t="shared" si="23"/>
        <v>-9.6546048574706889E-3</v>
      </c>
    </row>
    <row r="260" spans="1:13" x14ac:dyDescent="0.3">
      <c r="A260" s="42">
        <v>42772</v>
      </c>
      <c r="B260">
        <v>124.16662599999999</v>
      </c>
      <c r="C260">
        <v>807.64001499999995</v>
      </c>
      <c r="D260">
        <v>60.134906999999998</v>
      </c>
      <c r="E260">
        <v>140.970001</v>
      </c>
      <c r="F260">
        <v>79.78228</v>
      </c>
      <c r="G260">
        <v>73.483000000000004</v>
      </c>
      <c r="H260" s="26">
        <f t="shared" si="22"/>
        <v>9.3303487042103589E-3</v>
      </c>
      <c r="I260" s="27">
        <f t="shared" si="22"/>
        <v>-3.164712324943279E-3</v>
      </c>
      <c r="J260" s="27">
        <f t="shared" si="22"/>
        <v>-6.2832270117336238E-4</v>
      </c>
      <c r="K260" s="27">
        <f t="shared" si="22"/>
        <v>5.1205644737361295E-3</v>
      </c>
      <c r="L260" s="27">
        <f t="shared" si="23"/>
        <v>-1.1436722802936085E-4</v>
      </c>
      <c r="M260" s="27">
        <f t="shared" si="23"/>
        <v>-2.9622806747255899E-3</v>
      </c>
    </row>
    <row r="261" spans="1:13" x14ac:dyDescent="0.3">
      <c r="A261" s="42">
        <v>42773</v>
      </c>
      <c r="B261">
        <v>125.348328</v>
      </c>
      <c r="C261">
        <v>812.5</v>
      </c>
      <c r="D261">
        <v>59.936473999999997</v>
      </c>
      <c r="E261">
        <v>144</v>
      </c>
      <c r="F261">
        <v>80.339118999999997</v>
      </c>
      <c r="G261">
        <v>74.412999999999997</v>
      </c>
      <c r="H261" s="26">
        <f t="shared" si="22"/>
        <v>9.4720642288944109E-3</v>
      </c>
      <c r="I261" s="27">
        <f t="shared" si="22"/>
        <v>5.999480949087959E-3</v>
      </c>
      <c r="J261" s="27">
        <f t="shared" si="22"/>
        <v>-3.3052535749836876E-3</v>
      </c>
      <c r="K261" s="27">
        <f t="shared" ref="K261:M324" si="24">LN(E261/E260)</f>
        <v>2.1266190699458752E-2</v>
      </c>
      <c r="L261" s="27">
        <f t="shared" si="23"/>
        <v>6.955238316037767E-3</v>
      </c>
      <c r="M261" s="27">
        <f t="shared" si="23"/>
        <v>1.2576570808581811E-2</v>
      </c>
    </row>
    <row r="262" spans="1:13" x14ac:dyDescent="0.3">
      <c r="A262" s="42">
        <v>42774</v>
      </c>
      <c r="B262">
        <v>125.834366</v>
      </c>
      <c r="C262">
        <v>819.71002199999998</v>
      </c>
      <c r="D262">
        <v>59.851436999999997</v>
      </c>
      <c r="E262">
        <v>144.740005</v>
      </c>
      <c r="F262">
        <v>80.631232999999995</v>
      </c>
      <c r="G262">
        <v>74.287999999999997</v>
      </c>
      <c r="H262" s="26">
        <f t="shared" ref="H262:M325" si="25">LN(B262/B261)</f>
        <v>3.870000746245337E-3</v>
      </c>
      <c r="I262" s="27">
        <f t="shared" si="25"/>
        <v>8.8347318046517985E-3</v>
      </c>
      <c r="J262" s="27">
        <f t="shared" si="25"/>
        <v>-1.4197929252623837E-3</v>
      </c>
      <c r="K262" s="27">
        <f t="shared" si="24"/>
        <v>5.1257644066811598E-3</v>
      </c>
      <c r="L262" s="27">
        <f t="shared" si="24"/>
        <v>3.6294176788542673E-3</v>
      </c>
      <c r="M262" s="27">
        <f t="shared" si="24"/>
        <v>-1.6812264805608774E-3</v>
      </c>
    </row>
    <row r="263" spans="1:13" x14ac:dyDescent="0.3">
      <c r="A263" s="42">
        <v>42775</v>
      </c>
      <c r="B263">
        <v>126.743645</v>
      </c>
      <c r="C263">
        <v>821.35998500000005</v>
      </c>
      <c r="D263">
        <v>60.531776000000001</v>
      </c>
      <c r="E263">
        <v>144.13999899999999</v>
      </c>
      <c r="F263">
        <v>80.941581999999997</v>
      </c>
      <c r="G263">
        <v>73.671999999999997</v>
      </c>
      <c r="H263" s="26">
        <f t="shared" si="25"/>
        <v>7.2000165374643465E-3</v>
      </c>
      <c r="I263" s="27">
        <f t="shared" si="25"/>
        <v>2.0108387197707543E-3</v>
      </c>
      <c r="J263" s="27">
        <f t="shared" si="25"/>
        <v>1.1303008555086095E-2</v>
      </c>
      <c r="K263" s="27">
        <f t="shared" si="24"/>
        <v>-4.1540214240864178E-3</v>
      </c>
      <c r="L263" s="27">
        <f t="shared" si="24"/>
        <v>3.8416039440225245E-3</v>
      </c>
      <c r="M263" s="27">
        <f t="shared" si="24"/>
        <v>-8.3266228585000355E-3</v>
      </c>
    </row>
    <row r="264" spans="1:13" x14ac:dyDescent="0.3">
      <c r="A264" s="42">
        <v>42776</v>
      </c>
      <c r="B264">
        <v>126.45649</v>
      </c>
      <c r="C264">
        <v>827.46002199999998</v>
      </c>
      <c r="D264">
        <v>60.475085999999997</v>
      </c>
      <c r="E264">
        <v>144.820007</v>
      </c>
      <c r="F264">
        <v>80.302597000000006</v>
      </c>
      <c r="G264">
        <v>72.816999999999993</v>
      </c>
      <c r="H264" s="26">
        <f t="shared" si="25"/>
        <v>-2.2682067141235108E-3</v>
      </c>
      <c r="I264" s="27">
        <f t="shared" si="25"/>
        <v>7.3993095733736972E-3</v>
      </c>
      <c r="J264" s="27">
        <f t="shared" si="25"/>
        <v>-9.3697172557742777E-4</v>
      </c>
      <c r="K264" s="27">
        <f t="shared" si="24"/>
        <v>4.706597737943242E-3</v>
      </c>
      <c r="L264" s="27">
        <f t="shared" si="24"/>
        <v>-7.925722948767042E-3</v>
      </c>
      <c r="M264" s="27">
        <f t="shared" si="24"/>
        <v>-1.1673363993639451E-2</v>
      </c>
    </row>
    <row r="265" spans="1:13" x14ac:dyDescent="0.3">
      <c r="A265" s="42">
        <v>42779</v>
      </c>
      <c r="B265">
        <v>127.57634</v>
      </c>
      <c r="C265">
        <v>836.53002900000001</v>
      </c>
      <c r="D265">
        <v>61.155425999999999</v>
      </c>
      <c r="E265">
        <v>143.199997</v>
      </c>
      <c r="F265">
        <v>80.612960999999999</v>
      </c>
      <c r="G265">
        <v>72.605999999999995</v>
      </c>
      <c r="H265" s="26">
        <f t="shared" si="25"/>
        <v>8.8166340870379292E-3</v>
      </c>
      <c r="I265" s="27">
        <f t="shared" si="25"/>
        <v>1.0901623866990881E-2</v>
      </c>
      <c r="J265" s="27">
        <f t="shared" si="25"/>
        <v>1.1187112251050743E-2</v>
      </c>
      <c r="K265" s="27">
        <f t="shared" si="24"/>
        <v>-1.1249406719714415E-2</v>
      </c>
      <c r="L265" s="27">
        <f t="shared" si="24"/>
        <v>3.8574813860504961E-3</v>
      </c>
      <c r="M265" s="27">
        <f t="shared" si="24"/>
        <v>-2.9018813814561074E-3</v>
      </c>
    </row>
    <row r="266" spans="1:13" x14ac:dyDescent="0.3">
      <c r="A266" s="42">
        <v>42780</v>
      </c>
      <c r="B266">
        <v>129.232193</v>
      </c>
      <c r="C266">
        <v>836.39001499999995</v>
      </c>
      <c r="D266">
        <v>61.383595</v>
      </c>
      <c r="E266">
        <v>140.820007</v>
      </c>
      <c r="F266">
        <v>80.202194000000006</v>
      </c>
      <c r="G266">
        <v>71.165000000000006</v>
      </c>
      <c r="H266" s="26">
        <f t="shared" si="25"/>
        <v>1.2895801616791986E-2</v>
      </c>
      <c r="I266" s="27">
        <f t="shared" si="25"/>
        <v>-1.6738875337062397E-4</v>
      </c>
      <c r="J266" s="27">
        <f t="shared" si="25"/>
        <v>3.7240262217257607E-3</v>
      </c>
      <c r="K266" s="27">
        <f t="shared" si="24"/>
        <v>-1.6759704776990157E-2</v>
      </c>
      <c r="L266" s="27">
        <f t="shared" si="24"/>
        <v>-5.1085719294614784E-3</v>
      </c>
      <c r="M266" s="27">
        <f t="shared" si="24"/>
        <v>-2.0046438521381667E-2</v>
      </c>
    </row>
    <row r="267" spans="1:13" x14ac:dyDescent="0.3">
      <c r="A267" s="42">
        <v>42781</v>
      </c>
      <c r="B267">
        <v>129.701187</v>
      </c>
      <c r="C267">
        <v>842.70001200000002</v>
      </c>
      <c r="D267">
        <v>61.345562000000001</v>
      </c>
      <c r="E267">
        <v>142.270004</v>
      </c>
      <c r="F267">
        <v>83.178039999999996</v>
      </c>
      <c r="G267">
        <v>71.233000000000004</v>
      </c>
      <c r="H267" s="26">
        <f t="shared" si="25"/>
        <v>3.6225110325114641E-3</v>
      </c>
      <c r="I267" s="27">
        <f t="shared" si="25"/>
        <v>7.5160076029415976E-3</v>
      </c>
      <c r="J267" s="27">
        <f t="shared" si="25"/>
        <v>-6.1978754107283639E-4</v>
      </c>
      <c r="K267" s="27">
        <f t="shared" si="24"/>
        <v>1.0244159978796004E-2</v>
      </c>
      <c r="L267" s="27">
        <f t="shared" si="24"/>
        <v>3.6432499573806655E-2</v>
      </c>
      <c r="M267" s="27">
        <f t="shared" si="24"/>
        <v>9.5506966627190528E-4</v>
      </c>
    </row>
    <row r="268" spans="1:13" x14ac:dyDescent="0.3">
      <c r="A268" s="42">
        <v>42782</v>
      </c>
      <c r="B268">
        <v>129.54804999999999</v>
      </c>
      <c r="C268">
        <v>844.14001499999995</v>
      </c>
      <c r="D268">
        <v>61.336044000000001</v>
      </c>
      <c r="E268">
        <v>142.009995</v>
      </c>
      <c r="F268">
        <v>82.876807999999997</v>
      </c>
      <c r="G268">
        <v>71.972999999999999</v>
      </c>
      <c r="H268" s="26">
        <f t="shared" si="25"/>
        <v>-1.1813883780946728E-3</v>
      </c>
      <c r="I268" s="27">
        <f t="shared" si="25"/>
        <v>1.707338368490305E-3</v>
      </c>
      <c r="J268" s="27">
        <f t="shared" si="25"/>
        <v>-1.5516588557045483E-4</v>
      </c>
      <c r="K268" s="27">
        <f t="shared" si="24"/>
        <v>-1.8292463304972011E-3</v>
      </c>
      <c r="L268" s="27">
        <f t="shared" si="24"/>
        <v>-3.6281064245742064E-3</v>
      </c>
      <c r="M268" s="27">
        <f t="shared" si="24"/>
        <v>1.0334854497111499E-2</v>
      </c>
    </row>
    <row r="269" spans="1:13" x14ac:dyDescent="0.3">
      <c r="A269" s="42">
        <v>42783</v>
      </c>
      <c r="B269">
        <v>129.90220600000001</v>
      </c>
      <c r="C269">
        <v>845.07000700000003</v>
      </c>
      <c r="D269">
        <v>61.431122000000002</v>
      </c>
      <c r="E269">
        <v>142.220001</v>
      </c>
      <c r="F269">
        <v>83.150665000000004</v>
      </c>
      <c r="G269">
        <v>72.563999999999993</v>
      </c>
      <c r="H269" s="26">
        <f t="shared" si="25"/>
        <v>2.7300510350288573E-3</v>
      </c>
      <c r="I269" s="27">
        <f t="shared" si="25"/>
        <v>1.1010970593938467E-3</v>
      </c>
      <c r="J269" s="27">
        <f t="shared" si="25"/>
        <v>1.5489160841066958E-3</v>
      </c>
      <c r="K269" s="27">
        <f t="shared" si="24"/>
        <v>1.4777190385986895E-3</v>
      </c>
      <c r="L269" s="27">
        <f t="shared" si="24"/>
        <v>3.298938945669619E-3</v>
      </c>
      <c r="M269" s="27">
        <f t="shared" si="24"/>
        <v>8.1778823931039218E-3</v>
      </c>
    </row>
    <row r="270" spans="1:13" x14ac:dyDescent="0.3">
      <c r="A270" s="42">
        <v>42787</v>
      </c>
      <c r="B270">
        <v>130.84021000000001</v>
      </c>
      <c r="C270">
        <v>856.44000200000005</v>
      </c>
      <c r="D270">
        <v>61.307537000000004</v>
      </c>
      <c r="E270">
        <v>142.60000600000001</v>
      </c>
      <c r="F270">
        <v>83.680107000000007</v>
      </c>
      <c r="G270">
        <v>71.665999999999997</v>
      </c>
      <c r="H270" s="26">
        <f t="shared" si="25"/>
        <v>7.1949018562236493E-3</v>
      </c>
      <c r="I270" s="27">
        <f t="shared" si="25"/>
        <v>1.3364792660089782E-2</v>
      </c>
      <c r="J270" s="27">
        <f t="shared" si="25"/>
        <v>-2.0137916247740749E-3</v>
      </c>
      <c r="K270" s="27">
        <f t="shared" si="24"/>
        <v>2.6683885691993099E-3</v>
      </c>
      <c r="L270" s="27">
        <f t="shared" si="24"/>
        <v>6.3470757948191981E-3</v>
      </c>
      <c r="M270" s="27">
        <f t="shared" si="24"/>
        <v>-1.2452493988371255E-2</v>
      </c>
    </row>
    <row r="271" spans="1:13" x14ac:dyDescent="0.3">
      <c r="A271" s="42">
        <v>42788</v>
      </c>
      <c r="B271">
        <v>131.23260500000001</v>
      </c>
      <c r="C271">
        <v>855.60998500000005</v>
      </c>
      <c r="D271">
        <v>61.183948999999998</v>
      </c>
      <c r="E271">
        <v>143.86000100000001</v>
      </c>
      <c r="F271">
        <v>83.470168999999999</v>
      </c>
      <c r="G271">
        <v>72.241</v>
      </c>
      <c r="H271" s="26">
        <f t="shared" si="25"/>
        <v>2.9945516724291083E-3</v>
      </c>
      <c r="I271" s="27">
        <f t="shared" si="25"/>
        <v>-9.6961779309189607E-4</v>
      </c>
      <c r="J271" s="27">
        <f t="shared" si="25"/>
        <v>-2.0179041984498907E-3</v>
      </c>
      <c r="K271" s="27">
        <f t="shared" si="24"/>
        <v>8.7970613344818139E-3</v>
      </c>
      <c r="L271" s="27">
        <f t="shared" si="24"/>
        <v>-2.5119684563625257E-3</v>
      </c>
      <c r="M271" s="27">
        <f t="shared" si="24"/>
        <v>7.9913146686161323E-3</v>
      </c>
    </row>
    <row r="272" spans="1:13" x14ac:dyDescent="0.3">
      <c r="A272" s="42">
        <v>42789</v>
      </c>
      <c r="B272">
        <v>130.67746</v>
      </c>
      <c r="C272">
        <v>852.19000200000005</v>
      </c>
      <c r="D272">
        <v>61.431122000000002</v>
      </c>
      <c r="E272">
        <v>142.779999</v>
      </c>
      <c r="F272">
        <v>83.187172000000004</v>
      </c>
      <c r="G272">
        <v>72.537000000000006</v>
      </c>
      <c r="H272" s="26">
        <f t="shared" si="25"/>
        <v>-4.2392096032731145E-3</v>
      </c>
      <c r="I272" s="27">
        <f t="shared" si="25"/>
        <v>-4.0051383039376416E-3</v>
      </c>
      <c r="J272" s="27">
        <f t="shared" si="25"/>
        <v>4.0316958232240801E-3</v>
      </c>
      <c r="K272" s="27">
        <f t="shared" si="24"/>
        <v>-7.5356343198803395E-3</v>
      </c>
      <c r="L272" s="27">
        <f t="shared" si="24"/>
        <v>-3.3961572926391368E-3</v>
      </c>
      <c r="M272" s="27">
        <f t="shared" si="24"/>
        <v>4.089024747262698E-3</v>
      </c>
    </row>
    <row r="273" spans="1:13" x14ac:dyDescent="0.3">
      <c r="A273" s="42">
        <v>42790</v>
      </c>
      <c r="B273">
        <v>130.80192600000001</v>
      </c>
      <c r="C273">
        <v>845.23999000000003</v>
      </c>
      <c r="D273">
        <v>61.431122000000002</v>
      </c>
      <c r="E273">
        <v>143.25</v>
      </c>
      <c r="F273">
        <v>83.114159000000001</v>
      </c>
      <c r="G273">
        <v>72.918999999999997</v>
      </c>
      <c r="H273" s="26">
        <f t="shared" si="25"/>
        <v>9.520139335237245E-4</v>
      </c>
      <c r="I273" s="27">
        <f t="shared" si="25"/>
        <v>-8.1889101414279776E-3</v>
      </c>
      <c r="J273" s="27">
        <f t="shared" si="25"/>
        <v>0</v>
      </c>
      <c r="K273" s="27">
        <f t="shared" si="24"/>
        <v>3.2863785243165155E-3</v>
      </c>
      <c r="L273" s="27">
        <f t="shared" si="24"/>
        <v>-8.7808082174933855E-4</v>
      </c>
      <c r="M273" s="27">
        <f t="shared" si="24"/>
        <v>5.2524595510412293E-3</v>
      </c>
    </row>
    <row r="274" spans="1:13" x14ac:dyDescent="0.3">
      <c r="A274" s="42">
        <v>42793</v>
      </c>
      <c r="B274">
        <v>131.06033300000001</v>
      </c>
      <c r="C274">
        <v>848.64001499999995</v>
      </c>
      <c r="D274">
        <v>61.060367999999997</v>
      </c>
      <c r="E274">
        <v>143.41000399999999</v>
      </c>
      <c r="F274">
        <v>82.968102000000002</v>
      </c>
      <c r="G274">
        <v>72.320999999999998</v>
      </c>
      <c r="H274" s="26">
        <f t="shared" si="25"/>
        <v>1.9736107437888775E-3</v>
      </c>
      <c r="I274" s="27">
        <f t="shared" si="25"/>
        <v>4.0144869249602588E-3</v>
      </c>
      <c r="J274" s="27">
        <f t="shared" si="25"/>
        <v>-6.0535655531597241E-3</v>
      </c>
      <c r="K274" s="27">
        <f t="shared" si="24"/>
        <v>1.1163330383292098E-3</v>
      </c>
      <c r="L274" s="27">
        <f t="shared" si="24"/>
        <v>-1.7588517494110595E-3</v>
      </c>
      <c r="M274" s="27">
        <f t="shared" si="24"/>
        <v>-8.2346926356737741E-3</v>
      </c>
    </row>
    <row r="275" spans="1:13" x14ac:dyDescent="0.3">
      <c r="A275" s="42">
        <v>42794</v>
      </c>
      <c r="B275">
        <v>131.117783</v>
      </c>
      <c r="C275">
        <v>845.03997800000002</v>
      </c>
      <c r="D275">
        <v>60.822701000000002</v>
      </c>
      <c r="E275">
        <v>142.13000500000001</v>
      </c>
      <c r="F275">
        <v>83.132401000000002</v>
      </c>
      <c r="G275">
        <v>72.293000000000006</v>
      </c>
      <c r="H275" s="26">
        <f t="shared" si="25"/>
        <v>4.3825168779156065E-4</v>
      </c>
      <c r="I275" s="27">
        <f t="shared" si="25"/>
        <v>-4.2511483120915685E-3</v>
      </c>
      <c r="J275" s="27">
        <f t="shared" si="25"/>
        <v>-3.8999231506218835E-3</v>
      </c>
      <c r="K275" s="27">
        <f t="shared" si="24"/>
        <v>-8.9655217031968347E-3</v>
      </c>
      <c r="L275" s="27">
        <f t="shared" si="24"/>
        <v>1.9783089228191295E-3</v>
      </c>
      <c r="M275" s="27">
        <f t="shared" si="24"/>
        <v>-3.8723775498747127E-4</v>
      </c>
    </row>
    <row r="276" spans="1:13" x14ac:dyDescent="0.3">
      <c r="A276" s="42">
        <v>42795</v>
      </c>
      <c r="B276">
        <v>133.79769899999999</v>
      </c>
      <c r="C276">
        <v>853.080017</v>
      </c>
      <c r="D276">
        <v>61.735340000000001</v>
      </c>
      <c r="E276">
        <v>142.64999399999999</v>
      </c>
      <c r="F276">
        <v>83.670981999999995</v>
      </c>
      <c r="G276">
        <v>71.668000000000006</v>
      </c>
      <c r="H276" s="26">
        <f t="shared" si="25"/>
        <v>2.0232924119923053E-2</v>
      </c>
      <c r="I276" s="27">
        <f t="shared" si="25"/>
        <v>9.4694121765469472E-3</v>
      </c>
      <c r="J276" s="27">
        <f t="shared" si="25"/>
        <v>1.4893447418472367E-2</v>
      </c>
      <c r="K276" s="27">
        <f t="shared" si="24"/>
        <v>3.6518686685383011E-3</v>
      </c>
      <c r="L276" s="27">
        <f t="shared" si="24"/>
        <v>6.4576972236930433E-3</v>
      </c>
      <c r="M276" s="27">
        <f t="shared" si="24"/>
        <v>-8.6829617293121674E-3</v>
      </c>
    </row>
    <row r="277" spans="1:13" x14ac:dyDescent="0.3">
      <c r="A277" s="42">
        <v>42796</v>
      </c>
      <c r="B277">
        <v>133.003311</v>
      </c>
      <c r="C277">
        <v>848.90997300000004</v>
      </c>
      <c r="D277">
        <v>60.851222999999997</v>
      </c>
      <c r="E277">
        <v>139.529999</v>
      </c>
      <c r="F277">
        <v>82.986358999999993</v>
      </c>
      <c r="G277">
        <v>72.116</v>
      </c>
      <c r="H277" s="26">
        <f t="shared" si="25"/>
        <v>-5.9549275881085008E-3</v>
      </c>
      <c r="I277" s="27">
        <f t="shared" si="25"/>
        <v>-4.900207837611914E-3</v>
      </c>
      <c r="J277" s="27">
        <f t="shared" si="25"/>
        <v>-1.4424620580563974E-2</v>
      </c>
      <c r="K277" s="27">
        <f t="shared" si="24"/>
        <v>-2.2114410861321755E-2</v>
      </c>
      <c r="L277" s="27">
        <f t="shared" si="24"/>
        <v>-8.215981930668562E-3</v>
      </c>
      <c r="M277" s="27">
        <f t="shared" si="24"/>
        <v>6.23158974230212E-3</v>
      </c>
    </row>
    <row r="278" spans="1:13" x14ac:dyDescent="0.3">
      <c r="A278" s="42">
        <v>42797</v>
      </c>
      <c r="B278">
        <v>133.78814700000001</v>
      </c>
      <c r="C278">
        <v>849.88000499999998</v>
      </c>
      <c r="D278">
        <v>61.079371999999999</v>
      </c>
      <c r="E278">
        <v>139.13999899999999</v>
      </c>
      <c r="F278">
        <v>82.612091000000007</v>
      </c>
      <c r="G278">
        <v>71.62</v>
      </c>
      <c r="H278" s="26">
        <f t="shared" si="25"/>
        <v>5.8835336773555335E-3</v>
      </c>
      <c r="I278" s="27">
        <f t="shared" si="25"/>
        <v>1.1420271110502971E-3</v>
      </c>
      <c r="J278" s="27">
        <f t="shared" si="25"/>
        <v>3.742280864986975E-3</v>
      </c>
      <c r="K278" s="27">
        <f t="shared" si="24"/>
        <v>-2.7990114287085354E-3</v>
      </c>
      <c r="L278" s="27">
        <f t="shared" si="24"/>
        <v>-4.5201949324824957E-3</v>
      </c>
      <c r="M278" s="27">
        <f t="shared" si="24"/>
        <v>-6.9015691096670903E-3</v>
      </c>
    </row>
    <row r="279" spans="1:13" x14ac:dyDescent="0.3">
      <c r="A279" s="42">
        <v>42800</v>
      </c>
      <c r="B279">
        <v>133.36700400000001</v>
      </c>
      <c r="C279">
        <v>846.60998500000005</v>
      </c>
      <c r="D279">
        <v>61.098388999999997</v>
      </c>
      <c r="E279">
        <v>141.94000199999999</v>
      </c>
      <c r="F279">
        <v>82.493415999999996</v>
      </c>
      <c r="G279">
        <v>71.268000000000001</v>
      </c>
      <c r="H279" s="26">
        <f t="shared" si="25"/>
        <v>-3.1527997665436228E-3</v>
      </c>
      <c r="I279" s="27">
        <f t="shared" si="25"/>
        <v>-3.8550466775828943E-3</v>
      </c>
      <c r="J279" s="27">
        <f t="shared" si="25"/>
        <v>3.1130051816180966E-4</v>
      </c>
      <c r="K279" s="27">
        <f t="shared" si="24"/>
        <v>1.9923833878808247E-2</v>
      </c>
      <c r="L279" s="27">
        <f t="shared" si="24"/>
        <v>-1.4375658643267647E-3</v>
      </c>
      <c r="M279" s="27">
        <f t="shared" si="24"/>
        <v>-4.9269457485632568E-3</v>
      </c>
    </row>
    <row r="280" spans="1:13" x14ac:dyDescent="0.3">
      <c r="A280" s="42">
        <v>42801</v>
      </c>
      <c r="B280">
        <v>133.53930700000001</v>
      </c>
      <c r="C280">
        <v>846.02002000000005</v>
      </c>
      <c r="D280">
        <v>61.221981</v>
      </c>
      <c r="E280">
        <v>141.429993</v>
      </c>
      <c r="F280">
        <v>82.420379999999994</v>
      </c>
      <c r="G280">
        <v>70.974000000000004</v>
      </c>
      <c r="H280" s="26">
        <f t="shared" si="25"/>
        <v>1.2911124003759924E-3</v>
      </c>
      <c r="I280" s="27">
        <f t="shared" si="25"/>
        <v>-6.9709862420996166E-4</v>
      </c>
      <c r="J280" s="27">
        <f t="shared" si="25"/>
        <v>2.020792482206804E-3</v>
      </c>
      <c r="K280" s="27">
        <f t="shared" si="24"/>
        <v>-3.5996016493398085E-3</v>
      </c>
      <c r="L280" s="27">
        <f t="shared" si="24"/>
        <v>-8.8574766388890846E-4</v>
      </c>
      <c r="M280" s="27">
        <f t="shared" si="24"/>
        <v>-4.1338060300685608E-3</v>
      </c>
    </row>
    <row r="281" spans="1:13" x14ac:dyDescent="0.3">
      <c r="A281" s="42">
        <v>42802</v>
      </c>
      <c r="B281">
        <v>133.04158000000001</v>
      </c>
      <c r="C281">
        <v>850.5</v>
      </c>
      <c r="D281">
        <v>61.782856000000002</v>
      </c>
      <c r="E281">
        <v>140.320007</v>
      </c>
      <c r="F281">
        <v>82.283469999999994</v>
      </c>
      <c r="G281">
        <v>71.691000000000003</v>
      </c>
      <c r="H281" s="26">
        <f t="shared" si="25"/>
        <v>-3.7341580182827863E-3</v>
      </c>
      <c r="I281" s="27">
        <f t="shared" si="25"/>
        <v>5.2813882070879429E-3</v>
      </c>
      <c r="J281" s="27">
        <f t="shared" si="25"/>
        <v>9.1196232748189422E-3</v>
      </c>
      <c r="K281" s="27">
        <f t="shared" si="24"/>
        <v>-7.8792670281110956E-3</v>
      </c>
      <c r="L281" s="27">
        <f t="shared" si="24"/>
        <v>-1.6624994683954845E-3</v>
      </c>
      <c r="M281" s="27">
        <f t="shared" si="24"/>
        <v>1.0051603922694913E-2</v>
      </c>
    </row>
    <row r="282" spans="1:13" x14ac:dyDescent="0.3">
      <c r="A282" s="42">
        <v>42803</v>
      </c>
      <c r="B282">
        <v>132.73529099999999</v>
      </c>
      <c r="C282">
        <v>853</v>
      </c>
      <c r="D282">
        <v>61.535693999999999</v>
      </c>
      <c r="E282">
        <v>140.529999</v>
      </c>
      <c r="F282">
        <v>82.466042000000002</v>
      </c>
      <c r="G282">
        <v>72.096999999999994</v>
      </c>
      <c r="H282" s="26">
        <f t="shared" si="25"/>
        <v>-2.3048592184948479E-3</v>
      </c>
      <c r="I282" s="27">
        <f t="shared" si="25"/>
        <v>2.9351356557625729E-3</v>
      </c>
      <c r="J282" s="27">
        <f t="shared" si="25"/>
        <v>-4.0085182797614327E-3</v>
      </c>
      <c r="K282" s="27">
        <f t="shared" si="24"/>
        <v>1.4954034868886242E-3</v>
      </c>
      <c r="L282" s="27">
        <f t="shared" si="24"/>
        <v>2.2163595208294453E-3</v>
      </c>
      <c r="M282" s="27">
        <f t="shared" si="24"/>
        <v>5.647217834319985E-3</v>
      </c>
    </row>
    <row r="283" spans="1:13" x14ac:dyDescent="0.3">
      <c r="A283" s="42">
        <v>42804</v>
      </c>
      <c r="B283">
        <v>133.17559800000001</v>
      </c>
      <c r="C283">
        <v>852.46002199999998</v>
      </c>
      <c r="D283">
        <v>61.725811</v>
      </c>
      <c r="E283">
        <v>140.88999899999999</v>
      </c>
      <c r="F283">
        <v>83.132401000000002</v>
      </c>
      <c r="G283">
        <v>71.733999999999995</v>
      </c>
      <c r="H283" s="26">
        <f t="shared" si="25"/>
        <v>3.3116914021137718E-3</v>
      </c>
      <c r="I283" s="27">
        <f t="shared" si="25"/>
        <v>-6.3323444827561518E-4</v>
      </c>
      <c r="J283" s="27">
        <f t="shared" si="25"/>
        <v>3.0847773724717903E-3</v>
      </c>
      <c r="K283" s="27">
        <f t="shared" si="24"/>
        <v>2.5584549707140516E-3</v>
      </c>
      <c r="L283" s="27">
        <f t="shared" si="24"/>
        <v>8.0479331152398283E-3</v>
      </c>
      <c r="M283" s="27">
        <f t="shared" si="24"/>
        <v>-5.0476012920386186E-3</v>
      </c>
    </row>
    <row r="284" spans="1:13" x14ac:dyDescent="0.3">
      <c r="A284" s="42">
        <v>42807</v>
      </c>
      <c r="B284">
        <v>133.233002</v>
      </c>
      <c r="C284">
        <v>854.59002699999996</v>
      </c>
      <c r="D284">
        <v>61.516677999999999</v>
      </c>
      <c r="E284">
        <v>143.520004</v>
      </c>
      <c r="F284">
        <v>83.351485999999994</v>
      </c>
      <c r="G284">
        <v>71.876999999999995</v>
      </c>
      <c r="H284" s="26">
        <f t="shared" si="25"/>
        <v>4.3094705567615611E-4</v>
      </c>
      <c r="I284" s="27">
        <f t="shared" si="25"/>
        <v>2.495540311393706E-3</v>
      </c>
      <c r="J284" s="27">
        <f t="shared" si="25"/>
        <v>-3.3938490277727203E-3</v>
      </c>
      <c r="K284" s="27">
        <f t="shared" si="24"/>
        <v>1.8494989213716218E-2</v>
      </c>
      <c r="L284" s="27">
        <f t="shared" si="24"/>
        <v>2.6319078730506888E-3</v>
      </c>
      <c r="M284" s="27">
        <f t="shared" si="24"/>
        <v>1.9914915607015383E-3</v>
      </c>
    </row>
    <row r="285" spans="1:13" x14ac:dyDescent="0.3">
      <c r="A285" s="42">
        <v>42808</v>
      </c>
      <c r="B285">
        <v>133.032028</v>
      </c>
      <c r="C285">
        <v>852.53002900000001</v>
      </c>
      <c r="D285">
        <v>61.231479999999998</v>
      </c>
      <c r="E285">
        <v>143.19000199999999</v>
      </c>
      <c r="F285">
        <v>83.068504000000004</v>
      </c>
      <c r="G285">
        <v>71.977999999999994</v>
      </c>
      <c r="H285" s="26">
        <f t="shared" si="25"/>
        <v>-1.5095789196608645E-3</v>
      </c>
      <c r="I285" s="27">
        <f t="shared" si="25"/>
        <v>-2.413420184066992E-3</v>
      </c>
      <c r="J285" s="27">
        <f t="shared" si="25"/>
        <v>-4.6468886841219432E-3</v>
      </c>
      <c r="K285" s="27">
        <f t="shared" si="24"/>
        <v>-2.3019925277950569E-3</v>
      </c>
      <c r="L285" s="27">
        <f t="shared" si="24"/>
        <v>-3.4008206915232585E-3</v>
      </c>
      <c r="M285" s="27">
        <f t="shared" si="24"/>
        <v>1.404191951556773E-3</v>
      </c>
    </row>
    <row r="286" spans="1:13" x14ac:dyDescent="0.3">
      <c r="A286" s="42">
        <v>42809</v>
      </c>
      <c r="B286">
        <v>134.43902600000001</v>
      </c>
      <c r="C286">
        <v>852.96997099999999</v>
      </c>
      <c r="D286">
        <v>61.554707000000001</v>
      </c>
      <c r="E286">
        <v>145.25</v>
      </c>
      <c r="F286">
        <v>83.433646999999993</v>
      </c>
      <c r="G286">
        <v>71.813999999999993</v>
      </c>
      <c r="H286" s="26">
        <f t="shared" si="25"/>
        <v>1.0520846701795886E-2</v>
      </c>
      <c r="I286" s="27">
        <f t="shared" si="25"/>
        <v>5.1590971534208954E-4</v>
      </c>
      <c r="J286" s="27">
        <f t="shared" si="25"/>
        <v>5.2648877618172978E-3</v>
      </c>
      <c r="K286" s="27">
        <f t="shared" si="24"/>
        <v>1.4283962078649959E-2</v>
      </c>
      <c r="L286" s="27">
        <f t="shared" si="24"/>
        <v>4.3860524704975009E-3</v>
      </c>
      <c r="M286" s="27">
        <f t="shared" si="24"/>
        <v>-2.2810736496011452E-3</v>
      </c>
    </row>
    <row r="287" spans="1:13" x14ac:dyDescent="0.3">
      <c r="A287" s="42">
        <v>42810</v>
      </c>
      <c r="B287">
        <v>134.65913399999999</v>
      </c>
      <c r="C287">
        <v>853.419983</v>
      </c>
      <c r="D287">
        <v>61.450130000000001</v>
      </c>
      <c r="E287">
        <v>144.38999899999999</v>
      </c>
      <c r="F287">
        <v>83.470168999999999</v>
      </c>
      <c r="G287">
        <v>71.47</v>
      </c>
      <c r="H287" s="26">
        <f t="shared" si="25"/>
        <v>1.6358941219577377E-3</v>
      </c>
      <c r="I287" s="27">
        <f t="shared" si="25"/>
        <v>5.2744334245271218E-4</v>
      </c>
      <c r="J287" s="27">
        <f t="shared" si="25"/>
        <v>-1.7003725665953814E-3</v>
      </c>
      <c r="K287" s="27">
        <f t="shared" si="24"/>
        <v>-5.9384306745804468E-3</v>
      </c>
      <c r="L287" s="27">
        <f t="shared" si="24"/>
        <v>4.376412889556494E-4</v>
      </c>
      <c r="M287" s="27">
        <f t="shared" si="24"/>
        <v>-4.8016618874008694E-3</v>
      </c>
    </row>
    <row r="288" spans="1:13" x14ac:dyDescent="0.3">
      <c r="A288" s="42">
        <v>42811</v>
      </c>
      <c r="B288">
        <v>133.98916600000001</v>
      </c>
      <c r="C288">
        <v>852.30999799999995</v>
      </c>
      <c r="D288">
        <v>61.668781000000003</v>
      </c>
      <c r="E288">
        <v>145.11000100000001</v>
      </c>
      <c r="F288">
        <v>83.068504000000004</v>
      </c>
      <c r="G288">
        <v>70.88</v>
      </c>
      <c r="H288" s="26">
        <f t="shared" si="25"/>
        <v>-4.9877061489744679E-3</v>
      </c>
      <c r="I288" s="27">
        <f t="shared" si="25"/>
        <v>-1.3014781577888983E-3</v>
      </c>
      <c r="J288" s="27">
        <f t="shared" si="25"/>
        <v>3.551870758037071E-3</v>
      </c>
      <c r="K288" s="27">
        <f t="shared" si="24"/>
        <v>4.974117336885144E-3</v>
      </c>
      <c r="L288" s="27">
        <f t="shared" si="24"/>
        <v>-4.8236937594531076E-3</v>
      </c>
      <c r="M288" s="27">
        <f t="shared" si="24"/>
        <v>-8.2894749350620432E-3</v>
      </c>
    </row>
    <row r="289" spans="1:13" x14ac:dyDescent="0.3">
      <c r="A289" s="42">
        <v>42814</v>
      </c>
      <c r="B289">
        <v>135.39614900000001</v>
      </c>
      <c r="C289">
        <v>856.96997099999999</v>
      </c>
      <c r="D289">
        <v>61.725811</v>
      </c>
      <c r="E289">
        <v>145.83000200000001</v>
      </c>
      <c r="F289">
        <v>83.269333000000003</v>
      </c>
      <c r="G289">
        <v>70.903999999999996</v>
      </c>
      <c r="H289" s="26">
        <f t="shared" si="25"/>
        <v>1.0445972483300769E-2</v>
      </c>
      <c r="I289" s="27">
        <f t="shared" si="25"/>
        <v>5.4525702398613733E-3</v>
      </c>
      <c r="J289" s="27">
        <f t="shared" si="25"/>
        <v>9.2435175863562764E-4</v>
      </c>
      <c r="K289" s="27">
        <f t="shared" si="24"/>
        <v>4.9494910457476516E-3</v>
      </c>
      <c r="L289" s="27">
        <f t="shared" si="24"/>
        <v>2.414713347312305E-3</v>
      </c>
      <c r="M289" s="27">
        <f t="shared" si="24"/>
        <v>3.3854313927144406E-4</v>
      </c>
    </row>
    <row r="290" spans="1:13" x14ac:dyDescent="0.3">
      <c r="A290" s="42">
        <v>42815</v>
      </c>
      <c r="B290">
        <v>133.84558100000001</v>
      </c>
      <c r="C290">
        <v>843.20001200000002</v>
      </c>
      <c r="D290">
        <v>61.041350999999999</v>
      </c>
      <c r="E290">
        <v>142.41999799999999</v>
      </c>
      <c r="F290">
        <v>83.241958999999994</v>
      </c>
      <c r="G290">
        <v>72.036000000000001</v>
      </c>
      <c r="H290" s="26">
        <f t="shared" si="25"/>
        <v>-1.1518163566523874E-2</v>
      </c>
      <c r="I290" s="27">
        <f t="shared" si="25"/>
        <v>-1.6198686292000344E-2</v>
      </c>
      <c r="J290" s="27">
        <f t="shared" si="25"/>
        <v>-1.115065430877646E-2</v>
      </c>
      <c r="K290" s="27">
        <f t="shared" si="24"/>
        <v>-2.3661148929065907E-2</v>
      </c>
      <c r="L290" s="27">
        <f t="shared" si="24"/>
        <v>-3.2879452099401538E-4</v>
      </c>
      <c r="M290" s="27">
        <f t="shared" si="24"/>
        <v>1.5839144621609607E-2</v>
      </c>
    </row>
    <row r="291" spans="1:13" x14ac:dyDescent="0.3">
      <c r="A291" s="42">
        <v>42816</v>
      </c>
      <c r="B291">
        <v>135.35786400000001</v>
      </c>
      <c r="C291">
        <v>848.05999799999995</v>
      </c>
      <c r="D291">
        <v>61.820881</v>
      </c>
      <c r="E291">
        <v>142.64999399999999</v>
      </c>
      <c r="F291">
        <v>83.059387000000001</v>
      </c>
      <c r="G291">
        <v>72.075999999999993</v>
      </c>
      <c r="H291" s="26">
        <f t="shared" si="25"/>
        <v>1.1235360738739698E-2</v>
      </c>
      <c r="I291" s="27">
        <f t="shared" si="25"/>
        <v>5.7471936289666976E-3</v>
      </c>
      <c r="J291" s="27">
        <f t="shared" si="25"/>
        <v>1.2689667895071904E-2</v>
      </c>
      <c r="K291" s="27">
        <f t="shared" si="24"/>
        <v>1.6136110875126757E-3</v>
      </c>
      <c r="L291" s="27">
        <f t="shared" si="24"/>
        <v>-2.1956776386920312E-3</v>
      </c>
      <c r="M291" s="27">
        <f t="shared" si="24"/>
        <v>5.551238068613383E-4</v>
      </c>
    </row>
    <row r="292" spans="1:13" x14ac:dyDescent="0.3">
      <c r="A292" s="42">
        <v>42817</v>
      </c>
      <c r="B292">
        <v>134.879257</v>
      </c>
      <c r="C292">
        <v>847.38000499999998</v>
      </c>
      <c r="D292">
        <v>61.668781000000003</v>
      </c>
      <c r="E292">
        <v>141.83999600000001</v>
      </c>
      <c r="F292">
        <v>82.858559</v>
      </c>
      <c r="G292">
        <v>71.906999999999996</v>
      </c>
      <c r="H292" s="26">
        <f t="shared" si="25"/>
        <v>-3.54212995342577E-3</v>
      </c>
      <c r="I292" s="27">
        <f t="shared" si="25"/>
        <v>-8.0214343799560892E-4</v>
      </c>
      <c r="J292" s="27">
        <f t="shared" si="25"/>
        <v>-2.4633653449310784E-3</v>
      </c>
      <c r="K292" s="27">
        <f t="shared" si="24"/>
        <v>-5.6944020333570674E-3</v>
      </c>
      <c r="L292" s="27">
        <f t="shared" si="24"/>
        <v>-2.4208122498883479E-3</v>
      </c>
      <c r="M292" s="27">
        <f t="shared" si="24"/>
        <v>-2.3475004356047339E-3</v>
      </c>
    </row>
    <row r="293" spans="1:13" x14ac:dyDescent="0.3">
      <c r="A293" s="42">
        <v>42818</v>
      </c>
      <c r="B293">
        <v>134.61128199999999</v>
      </c>
      <c r="C293">
        <v>845.60998500000005</v>
      </c>
      <c r="D293">
        <v>61.773364999999998</v>
      </c>
      <c r="E293">
        <v>142.020004</v>
      </c>
      <c r="F293">
        <v>82.675995</v>
      </c>
      <c r="G293">
        <v>71.021000000000001</v>
      </c>
      <c r="H293" s="26">
        <f t="shared" si="25"/>
        <v>-1.9887532179614408E-3</v>
      </c>
      <c r="I293" s="27">
        <f t="shared" si="25"/>
        <v>-2.090999539717679E-3</v>
      </c>
      <c r="J293" s="27">
        <f t="shared" si="25"/>
        <v>1.6944621980806904E-3</v>
      </c>
      <c r="K293" s="27">
        <f t="shared" si="24"/>
        <v>1.2682873538318645E-3</v>
      </c>
      <c r="L293" s="27">
        <f t="shared" si="24"/>
        <v>-2.2057518458614101E-3</v>
      </c>
      <c r="M293" s="27">
        <f t="shared" si="24"/>
        <v>-1.2398009472458301E-2</v>
      </c>
    </row>
    <row r="294" spans="1:13" x14ac:dyDescent="0.3">
      <c r="A294" s="42">
        <v>42821</v>
      </c>
      <c r="B294">
        <v>134.84101899999999</v>
      </c>
      <c r="C294">
        <v>846.82000700000003</v>
      </c>
      <c r="D294">
        <v>61.887431999999997</v>
      </c>
      <c r="E294">
        <v>144.05999800000001</v>
      </c>
      <c r="F294">
        <v>82.602951000000004</v>
      </c>
      <c r="G294">
        <v>71.501000000000005</v>
      </c>
      <c r="H294" s="26">
        <f t="shared" si="25"/>
        <v>1.7052150218475213E-3</v>
      </c>
      <c r="I294" s="27">
        <f t="shared" si="25"/>
        <v>1.4299229059935371E-3</v>
      </c>
      <c r="J294" s="27">
        <f t="shared" si="25"/>
        <v>1.8448374119978503E-3</v>
      </c>
      <c r="K294" s="27">
        <f t="shared" si="24"/>
        <v>1.4261944659118219E-2</v>
      </c>
      <c r="L294" s="27">
        <f t="shared" si="24"/>
        <v>-8.8388759153281815E-4</v>
      </c>
      <c r="M294" s="27">
        <f t="shared" si="24"/>
        <v>6.735827659639931E-3</v>
      </c>
    </row>
    <row r="295" spans="1:13" x14ac:dyDescent="0.3">
      <c r="A295" s="42">
        <v>42822</v>
      </c>
      <c r="B295">
        <v>137.63584900000001</v>
      </c>
      <c r="C295">
        <v>856</v>
      </c>
      <c r="D295">
        <v>62.068058000000001</v>
      </c>
      <c r="E295">
        <v>145.16999799999999</v>
      </c>
      <c r="F295">
        <v>82.849425999999994</v>
      </c>
      <c r="G295">
        <v>71.018000000000001</v>
      </c>
      <c r="H295" s="26">
        <f t="shared" si="25"/>
        <v>2.0514974648294094E-2</v>
      </c>
      <c r="I295" s="27">
        <f t="shared" si="25"/>
        <v>1.0782210565898492E-2</v>
      </c>
      <c r="J295" s="27">
        <f t="shared" si="25"/>
        <v>2.9143707607694374E-3</v>
      </c>
      <c r="K295" s="27">
        <f t="shared" si="24"/>
        <v>7.6755901182730159E-3</v>
      </c>
      <c r="L295" s="27">
        <f t="shared" si="24"/>
        <v>2.9794093840957957E-3</v>
      </c>
      <c r="M295" s="27">
        <f t="shared" si="24"/>
        <v>-6.7780695791190221E-3</v>
      </c>
    </row>
    <row r="296" spans="1:13" x14ac:dyDescent="0.3">
      <c r="A296" s="42">
        <v>42823</v>
      </c>
      <c r="B296">
        <v>137.942093</v>
      </c>
      <c r="C296">
        <v>874.32000700000003</v>
      </c>
      <c r="D296">
        <v>62.239173999999998</v>
      </c>
      <c r="E296">
        <v>146.470001</v>
      </c>
      <c r="F296">
        <v>82.703377000000003</v>
      </c>
      <c r="G296">
        <v>70.38</v>
      </c>
      <c r="H296" s="26">
        <f t="shared" si="25"/>
        <v>2.222559061454478E-3</v>
      </c>
      <c r="I296" s="27">
        <f t="shared" si="25"/>
        <v>2.1176073232897899E-2</v>
      </c>
      <c r="J296" s="27">
        <f t="shared" si="25"/>
        <v>2.7531158940651006E-3</v>
      </c>
      <c r="K296" s="27">
        <f t="shared" si="24"/>
        <v>8.9151804611668564E-3</v>
      </c>
      <c r="L296" s="27">
        <f t="shared" si="24"/>
        <v>-1.7643801281695822E-3</v>
      </c>
      <c r="M296" s="27">
        <f t="shared" si="24"/>
        <v>-9.0242341435865393E-3</v>
      </c>
    </row>
    <row r="297" spans="1:13" x14ac:dyDescent="0.3">
      <c r="A297" s="42">
        <v>42824</v>
      </c>
      <c r="B297">
        <v>137.76023900000001</v>
      </c>
      <c r="C297">
        <v>876.34002699999996</v>
      </c>
      <c r="D297">
        <v>62.467326999999997</v>
      </c>
      <c r="E297">
        <v>148.05999800000001</v>
      </c>
      <c r="F297">
        <v>82.338234</v>
      </c>
      <c r="G297">
        <v>69.957999999999998</v>
      </c>
      <c r="H297" s="26">
        <f t="shared" si="25"/>
        <v>-1.3192055725768795E-3</v>
      </c>
      <c r="I297" s="27">
        <f t="shared" si="25"/>
        <v>2.3077249234602672E-3</v>
      </c>
      <c r="J297" s="27">
        <f t="shared" si="25"/>
        <v>3.6590434776777115E-3</v>
      </c>
      <c r="K297" s="27">
        <f t="shared" si="24"/>
        <v>1.079694734936253E-2</v>
      </c>
      <c r="L297" s="27">
        <f t="shared" si="24"/>
        <v>-4.4248670812440469E-3</v>
      </c>
      <c r="M297" s="27">
        <f t="shared" si="24"/>
        <v>-6.0140699161125048E-3</v>
      </c>
    </row>
    <row r="298" spans="1:13" x14ac:dyDescent="0.3">
      <c r="A298" s="42">
        <v>42825</v>
      </c>
      <c r="B298">
        <v>137.501846</v>
      </c>
      <c r="C298">
        <v>886.53997800000002</v>
      </c>
      <c r="D298">
        <v>62.609927999999996</v>
      </c>
      <c r="E298">
        <v>147.80999800000001</v>
      </c>
      <c r="F298">
        <v>82.018737999999999</v>
      </c>
      <c r="G298">
        <v>70.629000000000005</v>
      </c>
      <c r="H298" s="26">
        <f t="shared" si="25"/>
        <v>-1.8774331081425647E-3</v>
      </c>
      <c r="I298" s="27">
        <f t="shared" si="25"/>
        <v>1.1572046646048755E-2</v>
      </c>
      <c r="J298" s="27">
        <f t="shared" si="25"/>
        <v>2.2802077289912769E-3</v>
      </c>
      <c r="K298" s="27">
        <f t="shared" si="24"/>
        <v>-1.6899318138178354E-3</v>
      </c>
      <c r="L298" s="27">
        <f t="shared" si="24"/>
        <v>-3.8878351012539675E-3</v>
      </c>
      <c r="M298" s="27">
        <f t="shared" si="24"/>
        <v>9.5457630535963293E-3</v>
      </c>
    </row>
    <row r="299" spans="1:13" x14ac:dyDescent="0.3">
      <c r="A299" s="42">
        <v>42828</v>
      </c>
      <c r="B299">
        <v>137.54014599999999</v>
      </c>
      <c r="C299">
        <v>891.51000999999997</v>
      </c>
      <c r="D299">
        <v>62.315227999999998</v>
      </c>
      <c r="E299">
        <v>146.91999799999999</v>
      </c>
      <c r="F299">
        <v>81.863563999999997</v>
      </c>
      <c r="G299">
        <v>70.018000000000001</v>
      </c>
      <c r="H299" s="26">
        <f t="shared" si="25"/>
        <v>2.7850292945479153E-4</v>
      </c>
      <c r="I299" s="27">
        <f t="shared" si="25"/>
        <v>5.5904445629753746E-3</v>
      </c>
      <c r="J299" s="27">
        <f t="shared" si="25"/>
        <v>-4.7180336787318181E-3</v>
      </c>
      <c r="K299" s="27">
        <f t="shared" si="24"/>
        <v>-6.0394443544811958E-3</v>
      </c>
      <c r="L299" s="27">
        <f t="shared" si="24"/>
        <v>-1.8937254905499411E-3</v>
      </c>
      <c r="M299" s="27">
        <f t="shared" si="24"/>
        <v>-8.6884731799789089E-3</v>
      </c>
    </row>
    <row r="300" spans="1:13" x14ac:dyDescent="0.3">
      <c r="A300" s="42">
        <v>42829</v>
      </c>
      <c r="B300">
        <v>138.564255</v>
      </c>
      <c r="C300">
        <v>906.830017</v>
      </c>
      <c r="D300">
        <v>62.486347000000002</v>
      </c>
      <c r="E300">
        <v>145.5</v>
      </c>
      <c r="F300">
        <v>82.073516999999995</v>
      </c>
      <c r="G300">
        <v>69.768000000000001</v>
      </c>
      <c r="H300" s="26">
        <f t="shared" si="25"/>
        <v>7.4183076603610608E-3</v>
      </c>
      <c r="I300" s="27">
        <f t="shared" si="25"/>
        <v>1.7038354695722291E-2</v>
      </c>
      <c r="J300" s="27">
        <f t="shared" si="25"/>
        <v>2.7422587773322446E-3</v>
      </c>
      <c r="K300" s="27">
        <f t="shared" si="24"/>
        <v>-9.712120727068712E-3</v>
      </c>
      <c r="L300" s="27">
        <f t="shared" si="24"/>
        <v>2.5613865210465025E-3</v>
      </c>
      <c r="M300" s="27">
        <f t="shared" si="24"/>
        <v>-3.5768999262594209E-3</v>
      </c>
    </row>
    <row r="301" spans="1:13" x14ac:dyDescent="0.3">
      <c r="A301" s="42">
        <v>42830</v>
      </c>
      <c r="B301">
        <v>137.84639000000001</v>
      </c>
      <c r="C301">
        <v>909.28002900000001</v>
      </c>
      <c r="D301">
        <v>62.324733999999999</v>
      </c>
      <c r="E301">
        <v>143.61999499999999</v>
      </c>
      <c r="F301">
        <v>82.128281000000001</v>
      </c>
      <c r="G301">
        <v>70.337000000000003</v>
      </c>
      <c r="H301" s="26">
        <f t="shared" si="25"/>
        <v>-5.1942038193522775E-3</v>
      </c>
      <c r="I301" s="27">
        <f t="shared" si="25"/>
        <v>2.6980892393303701E-3</v>
      </c>
      <c r="J301" s="27">
        <f t="shared" si="25"/>
        <v>-2.5897234288631086E-3</v>
      </c>
      <c r="K301" s="27">
        <f t="shared" si="24"/>
        <v>-1.3005198743469127E-2</v>
      </c>
      <c r="L301" s="27">
        <f t="shared" si="24"/>
        <v>6.6703291556564025E-4</v>
      </c>
      <c r="M301" s="27">
        <f t="shared" si="24"/>
        <v>8.1225242258321124E-3</v>
      </c>
    </row>
    <row r="302" spans="1:13" x14ac:dyDescent="0.3">
      <c r="A302" s="42">
        <v>42831</v>
      </c>
      <c r="B302">
        <v>137.501846</v>
      </c>
      <c r="C302">
        <v>898.28002900000001</v>
      </c>
      <c r="D302">
        <v>62.486347000000002</v>
      </c>
      <c r="E302">
        <v>143.740005</v>
      </c>
      <c r="F302">
        <v>81.607956000000001</v>
      </c>
      <c r="G302">
        <v>70.313000000000002</v>
      </c>
      <c r="H302" s="26">
        <f t="shared" si="25"/>
        <v>-2.502606770463653E-3</v>
      </c>
      <c r="I302" s="27">
        <f t="shared" si="25"/>
        <v>-1.2171253447916568E-2</v>
      </c>
      <c r="J302" s="27">
        <f t="shared" si="25"/>
        <v>2.5897234288631194E-3</v>
      </c>
      <c r="K302" s="27">
        <f t="shared" si="24"/>
        <v>8.3525895724650533E-4</v>
      </c>
      <c r="L302" s="27">
        <f t="shared" si="24"/>
        <v>-6.3556700832571233E-3</v>
      </c>
      <c r="M302" s="27">
        <f t="shared" si="24"/>
        <v>-3.4127266594998271E-4</v>
      </c>
    </row>
    <row r="303" spans="1:13" x14ac:dyDescent="0.3">
      <c r="A303" s="42">
        <v>42832</v>
      </c>
      <c r="B303">
        <v>137.19555700000001</v>
      </c>
      <c r="C303">
        <v>894.88000499999998</v>
      </c>
      <c r="D303">
        <v>62.438808000000002</v>
      </c>
      <c r="E303">
        <v>143.11000100000001</v>
      </c>
      <c r="F303">
        <v>81.452788999999996</v>
      </c>
      <c r="G303">
        <v>70.846000000000004</v>
      </c>
      <c r="H303" s="26">
        <f t="shared" si="25"/>
        <v>-2.2300110855431672E-3</v>
      </c>
      <c r="I303" s="27">
        <f t="shared" si="25"/>
        <v>-3.7922193336413462E-3</v>
      </c>
      <c r="J303" s="27">
        <f t="shared" si="25"/>
        <v>-7.6107974082114446E-4</v>
      </c>
      <c r="K303" s="27">
        <f t="shared" si="24"/>
        <v>-4.3925745149080075E-3</v>
      </c>
      <c r="L303" s="27">
        <f t="shared" si="24"/>
        <v>-1.9031808892549247E-3</v>
      </c>
      <c r="M303" s="27">
        <f t="shared" si="24"/>
        <v>7.5518037541856776E-3</v>
      </c>
    </row>
    <row r="304" spans="1:13" x14ac:dyDescent="0.3">
      <c r="A304" s="42">
        <v>42835</v>
      </c>
      <c r="B304">
        <v>137.032837</v>
      </c>
      <c r="C304">
        <v>907.03997800000002</v>
      </c>
      <c r="D304">
        <v>62.296191999999998</v>
      </c>
      <c r="E304">
        <v>143.85000600000001</v>
      </c>
      <c r="F304">
        <v>81.690132000000006</v>
      </c>
      <c r="G304">
        <v>71.078999999999994</v>
      </c>
      <c r="H304" s="26">
        <f t="shared" si="25"/>
        <v>-1.1867481461276127E-3</v>
      </c>
      <c r="I304" s="27">
        <f t="shared" si="25"/>
        <v>1.3496889660655546E-2</v>
      </c>
      <c r="J304" s="27">
        <f t="shared" si="25"/>
        <v>-2.2867048085163585E-3</v>
      </c>
      <c r="K304" s="27">
        <f t="shared" si="24"/>
        <v>5.1575593972543075E-3</v>
      </c>
      <c r="L304" s="27">
        <f t="shared" si="24"/>
        <v>2.9096348893371923E-3</v>
      </c>
      <c r="M304" s="27">
        <f t="shared" si="24"/>
        <v>3.2834272936973236E-3</v>
      </c>
    </row>
    <row r="305" spans="1:13" x14ac:dyDescent="0.3">
      <c r="A305" s="42">
        <v>42836</v>
      </c>
      <c r="B305">
        <v>135.55886799999999</v>
      </c>
      <c r="C305">
        <v>902.35998500000005</v>
      </c>
      <c r="D305">
        <v>62.248676000000003</v>
      </c>
      <c r="E305">
        <v>144.35000600000001</v>
      </c>
      <c r="F305">
        <v>81.973106000000001</v>
      </c>
      <c r="G305">
        <v>71.075999999999993</v>
      </c>
      <c r="H305" s="26">
        <f t="shared" si="25"/>
        <v>-1.0814587081279315E-2</v>
      </c>
      <c r="I305" s="27">
        <f t="shared" si="25"/>
        <v>-5.1729894241291825E-3</v>
      </c>
      <c r="J305" s="27">
        <f t="shared" si="25"/>
        <v>-7.6303428745693965E-4</v>
      </c>
      <c r="K305" s="27">
        <f t="shared" si="24"/>
        <v>3.469815966911545E-3</v>
      </c>
      <c r="L305" s="27">
        <f t="shared" si="24"/>
        <v>3.4580066414065759E-3</v>
      </c>
      <c r="M305" s="27">
        <f t="shared" si="24"/>
        <v>-4.2207449621174823E-5</v>
      </c>
    </row>
    <row r="306" spans="1:13" x14ac:dyDescent="0.3">
      <c r="A306" s="42">
        <v>42837</v>
      </c>
      <c r="B306">
        <v>135.721542</v>
      </c>
      <c r="C306">
        <v>896.22997999999995</v>
      </c>
      <c r="D306">
        <v>62.011012999999998</v>
      </c>
      <c r="E306">
        <v>143.83000200000001</v>
      </c>
      <c r="F306">
        <v>82.438652000000005</v>
      </c>
      <c r="G306">
        <v>70.989000000000004</v>
      </c>
      <c r="H306" s="26">
        <f t="shared" si="25"/>
        <v>1.1993053202646118E-3</v>
      </c>
      <c r="I306" s="27">
        <f t="shared" si="25"/>
        <v>-6.8164827502352225E-3</v>
      </c>
      <c r="J306" s="27">
        <f t="shared" si="25"/>
        <v>-3.8252677391408746E-3</v>
      </c>
      <c r="K306" s="27">
        <f t="shared" si="24"/>
        <v>-3.6088871534796377E-3</v>
      </c>
      <c r="L306" s="27">
        <f t="shared" si="24"/>
        <v>5.6631867440569642E-3</v>
      </c>
      <c r="M306" s="27">
        <f t="shared" si="24"/>
        <v>-1.2247916218043671E-3</v>
      </c>
    </row>
    <row r="307" spans="1:13" x14ac:dyDescent="0.3">
      <c r="A307" s="42">
        <v>42838</v>
      </c>
      <c r="B307">
        <v>135.00372300000001</v>
      </c>
      <c r="C307">
        <v>884.669983</v>
      </c>
      <c r="D307">
        <v>61.744827000000001</v>
      </c>
      <c r="E307">
        <v>142.91999799999999</v>
      </c>
      <c r="F307">
        <v>82.183052000000004</v>
      </c>
      <c r="G307">
        <v>70.373000000000005</v>
      </c>
      <c r="H307" s="26">
        <f t="shared" si="25"/>
        <v>-5.3029456424181134E-3</v>
      </c>
      <c r="I307" s="27">
        <f t="shared" si="25"/>
        <v>-1.2982379248657513E-2</v>
      </c>
      <c r="J307" s="27">
        <f t="shared" si="25"/>
        <v>-4.3017995836237798E-3</v>
      </c>
      <c r="K307" s="27">
        <f t="shared" si="24"/>
        <v>-6.3470413597365117E-3</v>
      </c>
      <c r="L307" s="27">
        <f t="shared" si="24"/>
        <v>-3.1053038473468127E-3</v>
      </c>
      <c r="M307" s="27">
        <f t="shared" si="24"/>
        <v>-8.7152685879506014E-3</v>
      </c>
    </row>
    <row r="308" spans="1:13" x14ac:dyDescent="0.3">
      <c r="A308" s="42">
        <v>42842</v>
      </c>
      <c r="B308">
        <v>135.75027499999999</v>
      </c>
      <c r="C308">
        <v>901.98999000000003</v>
      </c>
      <c r="D308">
        <v>62.248676000000003</v>
      </c>
      <c r="E308">
        <v>147.25</v>
      </c>
      <c r="F308">
        <v>82.511680999999996</v>
      </c>
      <c r="G308">
        <v>70.247</v>
      </c>
      <c r="H308" s="26">
        <f t="shared" si="25"/>
        <v>5.5146287587343173E-3</v>
      </c>
      <c r="I308" s="27">
        <f t="shared" si="25"/>
        <v>1.9388747541817009E-2</v>
      </c>
      <c r="J308" s="27">
        <f t="shared" si="25"/>
        <v>8.1270673227645338E-3</v>
      </c>
      <c r="K308" s="27">
        <f t="shared" si="24"/>
        <v>2.9846803370329921E-2</v>
      </c>
      <c r="L308" s="27">
        <f t="shared" si="24"/>
        <v>3.9907704413613184E-3</v>
      </c>
      <c r="M308" s="27">
        <f t="shared" si="24"/>
        <v>-1.7920641974212865E-3</v>
      </c>
    </row>
    <row r="309" spans="1:13" x14ac:dyDescent="0.3">
      <c r="A309" s="42">
        <v>42843</v>
      </c>
      <c r="B309">
        <v>135.14730800000001</v>
      </c>
      <c r="C309">
        <v>903.78002900000001</v>
      </c>
      <c r="D309">
        <v>62.163124000000003</v>
      </c>
      <c r="E309">
        <v>143.36000100000001</v>
      </c>
      <c r="F309">
        <v>82.885941000000003</v>
      </c>
      <c r="G309">
        <v>72.225999999999999</v>
      </c>
      <c r="H309" s="26">
        <f t="shared" si="25"/>
        <v>-4.451630679556064E-3</v>
      </c>
      <c r="I309" s="27">
        <f t="shared" si="25"/>
        <v>1.9825775901634673E-3</v>
      </c>
      <c r="J309" s="27">
        <f t="shared" si="25"/>
        <v>-1.3753038455331771E-3</v>
      </c>
      <c r="K309" s="27">
        <f t="shared" si="24"/>
        <v>-2.6772866329629209E-2</v>
      </c>
      <c r="L309" s="27">
        <f t="shared" si="24"/>
        <v>4.5255866951463232E-3</v>
      </c>
      <c r="M309" s="27">
        <f t="shared" si="24"/>
        <v>2.7782489202119433E-2</v>
      </c>
    </row>
    <row r="310" spans="1:13" x14ac:dyDescent="0.3">
      <c r="A310" s="42">
        <v>42844</v>
      </c>
      <c r="B310">
        <v>134.64956699999999</v>
      </c>
      <c r="C310">
        <v>899.20001200000002</v>
      </c>
      <c r="D310">
        <v>61.830387000000002</v>
      </c>
      <c r="E310">
        <v>139.759995</v>
      </c>
      <c r="F310">
        <v>82.416458000000006</v>
      </c>
      <c r="G310">
        <v>72.269000000000005</v>
      </c>
      <c r="H310" s="26">
        <f t="shared" si="25"/>
        <v>-3.6897504072110452E-3</v>
      </c>
      <c r="I310" s="27">
        <f t="shared" si="25"/>
        <v>-5.0805075456109294E-3</v>
      </c>
      <c r="J310" s="27">
        <f t="shared" si="25"/>
        <v>-5.3670195483738851E-3</v>
      </c>
      <c r="K310" s="27">
        <f t="shared" si="24"/>
        <v>-2.5432326151881606E-2</v>
      </c>
      <c r="L310" s="27">
        <f t="shared" si="24"/>
        <v>-5.6803079107989136E-3</v>
      </c>
      <c r="M310" s="27">
        <f t="shared" si="24"/>
        <v>5.9517632124772308E-4</v>
      </c>
    </row>
    <row r="311" spans="1:13" x14ac:dyDescent="0.3">
      <c r="A311" s="42">
        <v>42845</v>
      </c>
      <c r="B311">
        <v>136.334137</v>
      </c>
      <c r="C311">
        <v>902.05999799999995</v>
      </c>
      <c r="D311">
        <v>62.267696000000001</v>
      </c>
      <c r="E311">
        <v>141.179993</v>
      </c>
      <c r="F311">
        <v>82.168114000000003</v>
      </c>
      <c r="G311">
        <v>72</v>
      </c>
      <c r="H311" s="26">
        <f t="shared" si="25"/>
        <v>1.2433158714928493E-2</v>
      </c>
      <c r="I311" s="27">
        <f t="shared" si="25"/>
        <v>3.1755419955802264E-3</v>
      </c>
      <c r="J311" s="27">
        <f t="shared" si="25"/>
        <v>7.0478253908320557E-3</v>
      </c>
      <c r="K311" s="27">
        <f t="shared" si="24"/>
        <v>1.0108992335045825E-2</v>
      </c>
      <c r="L311" s="27">
        <f t="shared" si="24"/>
        <v>-3.0178307171905274E-3</v>
      </c>
      <c r="M311" s="27">
        <f t="shared" si="24"/>
        <v>-3.7291491829639562E-3</v>
      </c>
    </row>
    <row r="312" spans="1:13" x14ac:dyDescent="0.3">
      <c r="A312" s="42">
        <v>42846</v>
      </c>
      <c r="B312">
        <v>136.17143200000001</v>
      </c>
      <c r="C312">
        <v>898.53002900000001</v>
      </c>
      <c r="D312">
        <v>63.123283000000001</v>
      </c>
      <c r="E312">
        <v>142.86999499999999</v>
      </c>
      <c r="F312">
        <v>81.515038000000004</v>
      </c>
      <c r="G312">
        <v>72.341999999999999</v>
      </c>
      <c r="H312" s="26">
        <f t="shared" si="25"/>
        <v>-1.1941408752229243E-3</v>
      </c>
      <c r="I312" s="27">
        <f t="shared" si="25"/>
        <v>-3.9209075574147823E-3</v>
      </c>
      <c r="J312" s="27">
        <f t="shared" si="25"/>
        <v>1.364691918635037E-2</v>
      </c>
      <c r="K312" s="27">
        <f t="shared" si="24"/>
        <v>1.1899468494984723E-2</v>
      </c>
      <c r="L312" s="27">
        <f t="shared" si="24"/>
        <v>-7.9798007005830989E-3</v>
      </c>
      <c r="M312" s="27">
        <f t="shared" si="24"/>
        <v>4.7387543471734701E-3</v>
      </c>
    </row>
    <row r="313" spans="1:13" x14ac:dyDescent="0.3">
      <c r="A313" s="42">
        <v>42849</v>
      </c>
      <c r="B313">
        <v>137.482697</v>
      </c>
      <c r="C313">
        <v>907.40997300000004</v>
      </c>
      <c r="D313">
        <v>64.197509999999994</v>
      </c>
      <c r="E313">
        <v>143.83000200000001</v>
      </c>
      <c r="F313">
        <v>82.370482999999993</v>
      </c>
      <c r="G313">
        <v>71.343000000000004</v>
      </c>
      <c r="H313" s="26">
        <f t="shared" si="25"/>
        <v>9.583447840488651E-3</v>
      </c>
      <c r="I313" s="27">
        <f t="shared" si="25"/>
        <v>9.834230989459734E-3</v>
      </c>
      <c r="J313" s="27">
        <f t="shared" si="25"/>
        <v>1.6874737671429926E-2</v>
      </c>
      <c r="K313" s="27">
        <f t="shared" si="24"/>
        <v>6.6969696408869473E-3</v>
      </c>
      <c r="L313" s="27">
        <f t="shared" si="24"/>
        <v>1.0439638157944974E-2</v>
      </c>
      <c r="M313" s="27">
        <f t="shared" si="24"/>
        <v>-1.3905642171990451E-2</v>
      </c>
    </row>
    <row r="314" spans="1:13" x14ac:dyDescent="0.3">
      <c r="A314" s="42">
        <v>42850</v>
      </c>
      <c r="B314">
        <v>138.33454900000001</v>
      </c>
      <c r="C314">
        <v>907.61999500000002</v>
      </c>
      <c r="D314">
        <v>64.568282999999994</v>
      </c>
      <c r="E314">
        <v>152.16000399999999</v>
      </c>
      <c r="F314">
        <v>82.784378000000004</v>
      </c>
      <c r="G314">
        <v>72.084999999999994</v>
      </c>
      <c r="H314" s="26">
        <f t="shared" si="25"/>
        <v>6.1769502876731592E-3</v>
      </c>
      <c r="I314" s="27">
        <f t="shared" si="25"/>
        <v>2.3142538100217829E-4</v>
      </c>
      <c r="J314" s="27">
        <f t="shared" si="25"/>
        <v>5.7588900915260411E-3</v>
      </c>
      <c r="K314" s="27">
        <f t="shared" si="24"/>
        <v>5.6300564564094838E-2</v>
      </c>
      <c r="L314" s="27">
        <f t="shared" si="24"/>
        <v>5.0122153715993888E-3</v>
      </c>
      <c r="M314" s="27">
        <f t="shared" si="24"/>
        <v>1.0346747072628655E-2</v>
      </c>
    </row>
    <row r="315" spans="1:13" x14ac:dyDescent="0.3">
      <c r="A315" s="42">
        <v>42851</v>
      </c>
      <c r="B315">
        <v>137.520996</v>
      </c>
      <c r="C315">
        <v>909.28997800000002</v>
      </c>
      <c r="D315">
        <v>64.482712000000006</v>
      </c>
      <c r="E315">
        <v>150.16999799999999</v>
      </c>
      <c r="F315">
        <v>80.705566000000005</v>
      </c>
      <c r="G315">
        <v>73.376999999999995</v>
      </c>
      <c r="H315" s="26">
        <f t="shared" si="25"/>
        <v>-5.8984158445185833E-3</v>
      </c>
      <c r="I315" s="27">
        <f t="shared" si="25"/>
        <v>1.8382677128615779E-3</v>
      </c>
      <c r="J315" s="27">
        <f t="shared" si="25"/>
        <v>-1.3261581213085385E-3</v>
      </c>
      <c r="K315" s="27">
        <f t="shared" si="24"/>
        <v>-1.3164652711247678E-2</v>
      </c>
      <c r="L315" s="27">
        <f t="shared" si="24"/>
        <v>-2.5431827696064377E-2</v>
      </c>
      <c r="M315" s="27">
        <f t="shared" si="24"/>
        <v>1.7764556753125972E-2</v>
      </c>
    </row>
    <row r="316" spans="1:13" x14ac:dyDescent="0.3">
      <c r="A316" s="42">
        <v>42852</v>
      </c>
      <c r="B316">
        <v>137.626251</v>
      </c>
      <c r="C316">
        <v>918.38000499999998</v>
      </c>
      <c r="D316">
        <v>64.900993</v>
      </c>
      <c r="E316">
        <v>153.08000200000001</v>
      </c>
      <c r="F316">
        <v>80.659599</v>
      </c>
      <c r="G316">
        <v>73.578000000000003</v>
      </c>
      <c r="H316" s="26">
        <f t="shared" si="25"/>
        <v>7.6508128852352704E-4</v>
      </c>
      <c r="I316" s="27">
        <f t="shared" si="25"/>
        <v>9.9472027629535012E-3</v>
      </c>
      <c r="J316" s="27">
        <f t="shared" si="25"/>
        <v>6.4657671879984691E-3</v>
      </c>
      <c r="K316" s="27">
        <f t="shared" si="24"/>
        <v>1.9192701248615673E-2</v>
      </c>
      <c r="L316" s="27">
        <f t="shared" si="24"/>
        <v>-5.6972644924157103E-4</v>
      </c>
      <c r="M316" s="27">
        <f t="shared" si="24"/>
        <v>2.7355329909508992E-3</v>
      </c>
    </row>
    <row r="317" spans="1:13" x14ac:dyDescent="0.3">
      <c r="A317" s="42">
        <v>42853</v>
      </c>
      <c r="B317">
        <v>137.49226400000001</v>
      </c>
      <c r="C317">
        <v>924.98999000000003</v>
      </c>
      <c r="D317">
        <v>65.081626999999997</v>
      </c>
      <c r="E317">
        <v>152.199997</v>
      </c>
      <c r="F317">
        <v>80.328452999999996</v>
      </c>
      <c r="G317">
        <v>73.763999999999996</v>
      </c>
      <c r="H317" s="26">
        <f t="shared" si="25"/>
        <v>-9.7403121409835741E-4</v>
      </c>
      <c r="I317" s="27">
        <f t="shared" si="25"/>
        <v>7.1716620631847184E-3</v>
      </c>
      <c r="J317" s="27">
        <f t="shared" si="25"/>
        <v>2.7793579830991707E-3</v>
      </c>
      <c r="K317" s="27">
        <f t="shared" si="24"/>
        <v>-5.7652479058868987E-3</v>
      </c>
      <c r="L317" s="27">
        <f t="shared" si="24"/>
        <v>-4.1139260078356223E-3</v>
      </c>
      <c r="M317" s="27">
        <f t="shared" si="24"/>
        <v>2.5247397049286435E-3</v>
      </c>
    </row>
    <row r="318" spans="1:13" x14ac:dyDescent="0.3">
      <c r="A318" s="42">
        <v>42856</v>
      </c>
      <c r="B318">
        <v>140.29667699999999</v>
      </c>
      <c r="C318">
        <v>948.22997999999995</v>
      </c>
      <c r="D318">
        <v>65.984741</v>
      </c>
      <c r="E318">
        <v>155.35000600000001</v>
      </c>
      <c r="F318">
        <v>80.107697000000002</v>
      </c>
      <c r="G318">
        <v>73.433000000000007</v>
      </c>
      <c r="H318" s="26">
        <f t="shared" si="25"/>
        <v>2.0191648161434983E-2</v>
      </c>
      <c r="I318" s="27">
        <f t="shared" si="25"/>
        <v>2.4814151938087829E-2</v>
      </c>
      <c r="J318" s="27">
        <f t="shared" si="25"/>
        <v>1.378123628824697E-2</v>
      </c>
      <c r="K318" s="27">
        <f t="shared" si="24"/>
        <v>2.0485248744842578E-2</v>
      </c>
      <c r="L318" s="27">
        <f t="shared" si="24"/>
        <v>-2.7519500975263537E-3</v>
      </c>
      <c r="M318" s="27">
        <f t="shared" si="24"/>
        <v>-4.4973818476264577E-3</v>
      </c>
    </row>
    <row r="319" spans="1:13" x14ac:dyDescent="0.3">
      <c r="A319" s="42">
        <v>42857</v>
      </c>
      <c r="B319">
        <v>141.18678299999999</v>
      </c>
      <c r="C319">
        <v>946.94000200000005</v>
      </c>
      <c r="D319">
        <v>65.880165000000005</v>
      </c>
      <c r="E319">
        <v>156.449997</v>
      </c>
      <c r="F319">
        <v>79.307441999999995</v>
      </c>
      <c r="G319">
        <v>73.795000000000002</v>
      </c>
      <c r="H319" s="26">
        <f t="shared" si="25"/>
        <v>6.3244139949495933E-3</v>
      </c>
      <c r="I319" s="27">
        <f t="shared" si="25"/>
        <v>-1.3613324519386682E-3</v>
      </c>
      <c r="J319" s="27">
        <f t="shared" si="25"/>
        <v>-1.5861084665518377E-3</v>
      </c>
      <c r="K319" s="27">
        <f t="shared" si="24"/>
        <v>7.0557764779143909E-3</v>
      </c>
      <c r="L319" s="27">
        <f t="shared" si="24"/>
        <v>-1.0039971450881839E-2</v>
      </c>
      <c r="M319" s="27">
        <f t="shared" si="24"/>
        <v>4.9175527684930491E-3</v>
      </c>
    </row>
    <row r="320" spans="1:13" x14ac:dyDescent="0.3">
      <c r="A320" s="42">
        <v>42858</v>
      </c>
      <c r="B320">
        <v>140.75611900000001</v>
      </c>
      <c r="C320">
        <v>941.03002900000001</v>
      </c>
      <c r="D320">
        <v>65.671036000000001</v>
      </c>
      <c r="E320">
        <v>155.58999600000001</v>
      </c>
      <c r="F320">
        <v>79.500618000000003</v>
      </c>
      <c r="G320">
        <v>73.816000000000003</v>
      </c>
      <c r="H320" s="26">
        <f t="shared" si="25"/>
        <v>-3.0549755421357722E-3</v>
      </c>
      <c r="I320" s="27">
        <f t="shared" si="25"/>
        <v>-6.2606844462276641E-3</v>
      </c>
      <c r="J320" s="27">
        <f t="shared" si="25"/>
        <v>-3.1794339326517689E-3</v>
      </c>
      <c r="K320" s="27">
        <f t="shared" si="24"/>
        <v>-5.5121343211574541E-3</v>
      </c>
      <c r="L320" s="27">
        <f t="shared" si="24"/>
        <v>2.4328248236042569E-3</v>
      </c>
      <c r="M320" s="27">
        <f t="shared" si="24"/>
        <v>2.845316425154513E-4</v>
      </c>
    </row>
    <row r="321" spans="1:13" x14ac:dyDescent="0.3">
      <c r="A321" s="42">
        <v>42859</v>
      </c>
      <c r="B321">
        <v>140.248795</v>
      </c>
      <c r="C321">
        <v>937.53002900000001</v>
      </c>
      <c r="D321">
        <v>65.414337000000003</v>
      </c>
      <c r="E321">
        <v>157.25</v>
      </c>
      <c r="F321">
        <v>79.518996999999999</v>
      </c>
      <c r="G321">
        <v>75.447999999999993</v>
      </c>
      <c r="H321" s="26">
        <f t="shared" si="25"/>
        <v>-3.610787754398262E-3</v>
      </c>
      <c r="I321" s="27">
        <f t="shared" si="25"/>
        <v>-3.7262626072510421E-3</v>
      </c>
      <c r="J321" s="27">
        <f t="shared" si="25"/>
        <v>-3.9165213059795421E-3</v>
      </c>
      <c r="K321" s="27">
        <f t="shared" si="24"/>
        <v>1.0612578962271961E-2</v>
      </c>
      <c r="L321" s="27">
        <f t="shared" si="24"/>
        <v>2.3115387471947624E-4</v>
      </c>
      <c r="M321" s="27">
        <f t="shared" si="24"/>
        <v>2.1868166965328804E-2</v>
      </c>
    </row>
    <row r="322" spans="1:13" x14ac:dyDescent="0.3">
      <c r="A322" s="42">
        <v>42860</v>
      </c>
      <c r="B322">
        <v>142.57463100000001</v>
      </c>
      <c r="C322">
        <v>934.15002400000003</v>
      </c>
      <c r="D322">
        <v>65.594977999999998</v>
      </c>
      <c r="E322">
        <v>156.60000600000001</v>
      </c>
      <c r="F322">
        <v>79.564994999999996</v>
      </c>
      <c r="G322">
        <v>75.206999999999994</v>
      </c>
      <c r="H322" s="26">
        <f t="shared" si="25"/>
        <v>1.6447636362193718E-2</v>
      </c>
      <c r="I322" s="27">
        <f t="shared" si="25"/>
        <v>-3.6117376672682869E-3</v>
      </c>
      <c r="J322" s="27">
        <f t="shared" si="25"/>
        <v>2.7576835201142728E-3</v>
      </c>
      <c r="K322" s="27">
        <f t="shared" si="24"/>
        <v>-4.1420737096716431E-3</v>
      </c>
      <c r="L322" s="27">
        <f t="shared" si="24"/>
        <v>5.7828573074608354E-4</v>
      </c>
      <c r="M322" s="27">
        <f t="shared" si="24"/>
        <v>-3.199365511556198E-3</v>
      </c>
    </row>
    <row r="323" spans="1:13" x14ac:dyDescent="0.3">
      <c r="A323" s="42">
        <v>42863</v>
      </c>
      <c r="B323">
        <v>146.45105000000001</v>
      </c>
      <c r="C323">
        <v>949.03997800000002</v>
      </c>
      <c r="D323">
        <v>65.537918000000005</v>
      </c>
      <c r="E323">
        <v>156.38000500000001</v>
      </c>
      <c r="F323">
        <v>79.611000000000004</v>
      </c>
      <c r="G323">
        <v>75.456999999999994</v>
      </c>
      <c r="H323" s="26">
        <f t="shared" si="25"/>
        <v>2.6825654002792691E-2</v>
      </c>
      <c r="I323" s="27">
        <f t="shared" si="25"/>
        <v>1.5813873573876088E-2</v>
      </c>
      <c r="J323" s="27">
        <f t="shared" si="25"/>
        <v>-8.7026223536195736E-4</v>
      </c>
      <c r="K323" s="27">
        <f t="shared" si="24"/>
        <v>-1.4058472011125899E-3</v>
      </c>
      <c r="L323" s="27">
        <f t="shared" si="24"/>
        <v>5.7803943717738167E-4</v>
      </c>
      <c r="M323" s="27">
        <f t="shared" si="24"/>
        <v>3.3186458536345687E-3</v>
      </c>
    </row>
    <row r="324" spans="1:13" x14ac:dyDescent="0.3">
      <c r="A324" s="42">
        <v>42864</v>
      </c>
      <c r="B324">
        <v>147.389038</v>
      </c>
      <c r="C324">
        <v>952.82000700000003</v>
      </c>
      <c r="D324">
        <v>65.633010999999996</v>
      </c>
      <c r="E324">
        <v>157.46000699999999</v>
      </c>
      <c r="F324">
        <v>79.473006999999996</v>
      </c>
      <c r="G324">
        <v>75.566000000000003</v>
      </c>
      <c r="H324" s="26">
        <f t="shared" si="25"/>
        <v>6.3843649954223071E-3</v>
      </c>
      <c r="I324" s="27">
        <f t="shared" si="25"/>
        <v>3.975091759936847E-3</v>
      </c>
      <c r="J324" s="27">
        <f t="shared" si="25"/>
        <v>1.4499099363549479E-3</v>
      </c>
      <c r="K324" s="27">
        <f t="shared" si="24"/>
        <v>6.8825275422892468E-3</v>
      </c>
      <c r="L324" s="27">
        <f t="shared" si="24"/>
        <v>-1.7348448434498325E-3</v>
      </c>
      <c r="M324" s="27">
        <f t="shared" si="24"/>
        <v>1.4434889907707794E-3</v>
      </c>
    </row>
    <row r="325" spans="1:13" x14ac:dyDescent="0.3">
      <c r="A325" s="42">
        <v>42865</v>
      </c>
      <c r="B325">
        <v>146.69030799999999</v>
      </c>
      <c r="C325">
        <v>948.95001200000002</v>
      </c>
      <c r="D325">
        <v>65.889679000000001</v>
      </c>
      <c r="E325">
        <v>160.279999</v>
      </c>
      <c r="F325">
        <v>79.555801000000002</v>
      </c>
      <c r="G325">
        <v>74.317999999999998</v>
      </c>
      <c r="H325" s="26">
        <f t="shared" si="25"/>
        <v>-4.7519917625189556E-3</v>
      </c>
      <c r="I325" s="27">
        <f t="shared" si="25"/>
        <v>-4.0698931029801667E-3</v>
      </c>
      <c r="J325" s="27">
        <f t="shared" si="25"/>
        <v>3.903027315391187E-3</v>
      </c>
      <c r="K325" s="27">
        <f t="shared" si="25"/>
        <v>1.7750777316807322E-2</v>
      </c>
      <c r="L325" s="27">
        <f t="shared" si="25"/>
        <v>1.0412454010267872E-3</v>
      </c>
      <c r="M325" s="27">
        <f t="shared" si="25"/>
        <v>-1.6653263087568038E-2</v>
      </c>
    </row>
    <row r="326" spans="1:13" x14ac:dyDescent="0.3">
      <c r="A326" s="42">
        <v>42866</v>
      </c>
      <c r="B326">
        <v>147.958923</v>
      </c>
      <c r="C326">
        <v>947.61999500000002</v>
      </c>
      <c r="D326">
        <v>65.081626999999997</v>
      </c>
      <c r="E326">
        <v>158.53999300000001</v>
      </c>
      <c r="F326">
        <v>79.261452000000006</v>
      </c>
      <c r="G326">
        <v>73.534000000000006</v>
      </c>
      <c r="H326" s="26">
        <f t="shared" ref="H326:K389" si="26">LN(B326/B325)</f>
        <v>8.6110717800092478E-3</v>
      </c>
      <c r="I326" s="27">
        <f t="shared" si="26"/>
        <v>-1.4025500910794632E-3</v>
      </c>
      <c r="J326" s="27">
        <f t="shared" si="26"/>
        <v>-1.2339531119562427E-2</v>
      </c>
      <c r="K326" s="27">
        <f t="shared" si="26"/>
        <v>-1.0915396272748533E-2</v>
      </c>
      <c r="L326" s="27">
        <f t="shared" ref="L326:M389" si="27">LN(F326/F325)</f>
        <v>-3.7067677657495941E-3</v>
      </c>
      <c r="M326" s="27">
        <f t="shared" si="27"/>
        <v>-1.0605299193532971E-2</v>
      </c>
    </row>
    <row r="327" spans="1:13" x14ac:dyDescent="0.3">
      <c r="A327" s="42">
        <v>42867</v>
      </c>
      <c r="B327">
        <v>150.02526900000001</v>
      </c>
      <c r="C327">
        <v>961.34997599999997</v>
      </c>
      <c r="D327">
        <v>65.005577000000002</v>
      </c>
      <c r="E327">
        <v>160.80999800000001</v>
      </c>
      <c r="F327">
        <v>79.279846000000006</v>
      </c>
      <c r="G327">
        <v>73.540000000000006</v>
      </c>
      <c r="H327" s="26">
        <f t="shared" si="26"/>
        <v>1.3869051965024857E-2</v>
      </c>
      <c r="I327" s="27">
        <f t="shared" si="26"/>
        <v>1.4384948916047248E-2</v>
      </c>
      <c r="J327" s="27">
        <f t="shared" si="26"/>
        <v>-1.1692158233145044E-3</v>
      </c>
      <c r="K327" s="27">
        <f t="shared" si="26"/>
        <v>1.4216648172782096E-2</v>
      </c>
      <c r="L327" s="27">
        <f t="shared" si="27"/>
        <v>2.320404880568003E-4</v>
      </c>
      <c r="M327" s="27">
        <f t="shared" si="27"/>
        <v>8.1591579794334246E-5</v>
      </c>
    </row>
    <row r="328" spans="1:13" x14ac:dyDescent="0.3">
      <c r="A328" s="42">
        <v>42870</v>
      </c>
      <c r="B328">
        <v>149.64085399999999</v>
      </c>
      <c r="C328">
        <v>957.96997099999999</v>
      </c>
      <c r="D328">
        <v>65.053107999999995</v>
      </c>
      <c r="E328">
        <v>160.020004</v>
      </c>
      <c r="F328">
        <v>79.408637999999996</v>
      </c>
      <c r="G328">
        <v>72.677999999999997</v>
      </c>
      <c r="H328" s="26">
        <f t="shared" si="26"/>
        <v>-2.5656234145972215E-3</v>
      </c>
      <c r="I328" s="27">
        <f t="shared" si="26"/>
        <v>-3.5220896853545686E-3</v>
      </c>
      <c r="J328" s="27">
        <f t="shared" si="26"/>
        <v>7.3091623394578025E-4</v>
      </c>
      <c r="K328" s="27">
        <f t="shared" si="26"/>
        <v>-4.924699010042736E-3</v>
      </c>
      <c r="L328" s="27">
        <f t="shared" si="27"/>
        <v>1.6232057302706113E-3</v>
      </c>
      <c r="M328" s="27">
        <f t="shared" si="27"/>
        <v>-1.1790750610405892E-2</v>
      </c>
    </row>
    <row r="329" spans="1:13" x14ac:dyDescent="0.3">
      <c r="A329" s="42">
        <v>42871</v>
      </c>
      <c r="B329">
        <v>149.419769</v>
      </c>
      <c r="C329">
        <v>966.07000700000003</v>
      </c>
      <c r="D329">
        <v>66.362967999999995</v>
      </c>
      <c r="E329">
        <v>159.41000399999999</v>
      </c>
      <c r="F329">
        <v>79.325835999999995</v>
      </c>
      <c r="G329">
        <v>73.119</v>
      </c>
      <c r="H329" s="26">
        <f t="shared" si="26"/>
        <v>-1.4785299251867379E-3</v>
      </c>
      <c r="I329" s="27">
        <f t="shared" si="26"/>
        <v>8.4198706330162378E-3</v>
      </c>
      <c r="J329" s="27">
        <f t="shared" si="26"/>
        <v>1.9935207611500846E-2</v>
      </c>
      <c r="K329" s="27">
        <f t="shared" si="26"/>
        <v>-3.8193076807694678E-3</v>
      </c>
      <c r="L329" s="27">
        <f t="shared" si="27"/>
        <v>-1.0432769318947409E-3</v>
      </c>
      <c r="M329" s="27">
        <f t="shared" si="27"/>
        <v>6.0495256408585763E-3</v>
      </c>
    </row>
    <row r="330" spans="1:13" x14ac:dyDescent="0.3">
      <c r="A330" s="42">
        <v>42872</v>
      </c>
      <c r="B330">
        <v>144.402939</v>
      </c>
      <c r="C330">
        <v>944.76000999999997</v>
      </c>
      <c r="D330">
        <v>64.517685</v>
      </c>
      <c r="E330">
        <v>153.199997</v>
      </c>
      <c r="F330">
        <v>79.344245999999998</v>
      </c>
      <c r="G330">
        <v>74.066000000000003</v>
      </c>
      <c r="H330" s="26">
        <f t="shared" si="26"/>
        <v>-3.4152007131481255E-2</v>
      </c>
      <c r="I330" s="27">
        <f t="shared" si="26"/>
        <v>-2.2305365032038848E-2</v>
      </c>
      <c r="J330" s="27">
        <f t="shared" si="26"/>
        <v>-2.8199817794360427E-2</v>
      </c>
      <c r="K330" s="27">
        <f t="shared" si="26"/>
        <v>-3.9735287013838341E-2</v>
      </c>
      <c r="L330" s="27">
        <f t="shared" si="27"/>
        <v>2.3205382956333854E-4</v>
      </c>
      <c r="M330" s="27">
        <f t="shared" si="27"/>
        <v>1.2868336693242843E-2</v>
      </c>
    </row>
    <row r="331" spans="1:13" x14ac:dyDescent="0.3">
      <c r="A331" s="42">
        <v>42873</v>
      </c>
      <c r="B331">
        <v>146.60379</v>
      </c>
      <c r="C331">
        <v>958.48999000000003</v>
      </c>
      <c r="D331">
        <v>64.737587000000005</v>
      </c>
      <c r="E331">
        <v>155.699997</v>
      </c>
      <c r="F331">
        <v>78.985527000000005</v>
      </c>
      <c r="G331">
        <v>74.447999999999993</v>
      </c>
      <c r="H331" s="26">
        <f t="shared" si="26"/>
        <v>1.5126062341478876E-2</v>
      </c>
      <c r="I331" s="27">
        <f t="shared" si="26"/>
        <v>1.4428181460944168E-2</v>
      </c>
      <c r="J331" s="27">
        <f t="shared" si="26"/>
        <v>3.4026033717746511E-3</v>
      </c>
      <c r="K331" s="27">
        <f t="shared" si="26"/>
        <v>1.6186821847884517E-2</v>
      </c>
      <c r="L331" s="27">
        <f t="shared" si="27"/>
        <v>-4.5312970137019494E-3</v>
      </c>
      <c r="M331" s="27">
        <f t="shared" si="27"/>
        <v>5.1443075054708924E-3</v>
      </c>
    </row>
    <row r="332" spans="1:13" x14ac:dyDescent="0.3">
      <c r="A332" s="42">
        <v>42874</v>
      </c>
      <c r="B332">
        <v>147.10354599999999</v>
      </c>
      <c r="C332">
        <v>959.84002699999996</v>
      </c>
      <c r="D332">
        <v>64.718474999999998</v>
      </c>
      <c r="E332">
        <v>157.020004</v>
      </c>
      <c r="F332">
        <v>79.325835999999995</v>
      </c>
      <c r="G332">
        <v>74.253</v>
      </c>
      <c r="H332" s="26">
        <f t="shared" si="26"/>
        <v>3.4030915884746223E-3</v>
      </c>
      <c r="I332" s="27">
        <f t="shared" si="26"/>
        <v>1.4075130044519893E-3</v>
      </c>
      <c r="J332" s="27">
        <f t="shared" si="26"/>
        <v>-2.9526620605626876E-4</v>
      </c>
      <c r="K332" s="27">
        <f t="shared" si="26"/>
        <v>8.4421516724414135E-3</v>
      </c>
      <c r="L332" s="27">
        <f t="shared" si="27"/>
        <v>4.2992431841385277E-3</v>
      </c>
      <c r="M332" s="27">
        <f t="shared" si="27"/>
        <v>-2.6227141953007759E-3</v>
      </c>
    </row>
    <row r="333" spans="1:13" x14ac:dyDescent="0.3">
      <c r="A333" s="42">
        <v>42877</v>
      </c>
      <c r="B333">
        <v>147.99737500000001</v>
      </c>
      <c r="C333">
        <v>970.669983</v>
      </c>
      <c r="D333">
        <v>65.445098999999999</v>
      </c>
      <c r="E333">
        <v>157.16000399999999</v>
      </c>
      <c r="F333">
        <v>79.298241000000004</v>
      </c>
      <c r="G333">
        <v>73.626000000000005</v>
      </c>
      <c r="H333" s="26">
        <f t="shared" si="26"/>
        <v>6.0578037531836861E-3</v>
      </c>
      <c r="I333" s="27">
        <f t="shared" si="26"/>
        <v>1.1219905160357393E-2</v>
      </c>
      <c r="J333" s="27">
        <f t="shared" si="26"/>
        <v>1.1164898531311139E-2</v>
      </c>
      <c r="K333" s="27">
        <f t="shared" si="26"/>
        <v>8.9120889745647231E-4</v>
      </c>
      <c r="L333" s="27">
        <f t="shared" si="27"/>
        <v>-3.4792952999641646E-4</v>
      </c>
      <c r="M333" s="27">
        <f t="shared" si="27"/>
        <v>-8.4799566845259397E-3</v>
      </c>
    </row>
    <row r="334" spans="1:13" x14ac:dyDescent="0.3">
      <c r="A334" s="42">
        <v>42878</v>
      </c>
      <c r="B334">
        <v>147.814774</v>
      </c>
      <c r="C334">
        <v>971.53997800000002</v>
      </c>
      <c r="D334">
        <v>65.665008999999998</v>
      </c>
      <c r="E334">
        <v>157.949997</v>
      </c>
      <c r="F334">
        <v>79.178687999999994</v>
      </c>
      <c r="G334">
        <v>73.048000000000002</v>
      </c>
      <c r="H334" s="26">
        <f t="shared" si="26"/>
        <v>-1.2345741972414562E-3</v>
      </c>
      <c r="I334" s="27">
        <f t="shared" si="26"/>
        <v>8.9588157373102261E-4</v>
      </c>
      <c r="J334" s="27">
        <f t="shared" si="26"/>
        <v>3.3545881332865523E-3</v>
      </c>
      <c r="K334" s="27">
        <f t="shared" si="26"/>
        <v>5.0140881127141617E-3</v>
      </c>
      <c r="L334" s="27">
        <f t="shared" si="27"/>
        <v>-1.5087751060501183E-3</v>
      </c>
      <c r="M334" s="27">
        <f t="shared" si="27"/>
        <v>-7.8814649084268263E-3</v>
      </c>
    </row>
    <row r="335" spans="1:13" x14ac:dyDescent="0.3">
      <c r="A335" s="42">
        <v>42879</v>
      </c>
      <c r="B335">
        <v>147.372681</v>
      </c>
      <c r="C335">
        <v>980.34997599999997</v>
      </c>
      <c r="D335">
        <v>65.751059999999995</v>
      </c>
      <c r="E335">
        <v>157.75</v>
      </c>
      <c r="F335">
        <v>79.564994999999996</v>
      </c>
      <c r="G335">
        <v>73.260999999999996</v>
      </c>
      <c r="H335" s="26">
        <f t="shared" si="26"/>
        <v>-2.9953395583178087E-3</v>
      </c>
      <c r="I335" s="27">
        <f t="shared" si="26"/>
        <v>9.0272075118183991E-3</v>
      </c>
      <c r="J335" s="27">
        <f t="shared" si="26"/>
        <v>1.309596504494805E-3</v>
      </c>
      <c r="K335" s="27">
        <f t="shared" si="26"/>
        <v>-1.2670068334191343E-3</v>
      </c>
      <c r="L335" s="27">
        <f t="shared" si="27"/>
        <v>4.8670631206092167E-3</v>
      </c>
      <c r="M335" s="27">
        <f t="shared" si="27"/>
        <v>2.9116479571185921E-3</v>
      </c>
    </row>
    <row r="336" spans="1:13" x14ac:dyDescent="0.3">
      <c r="A336" s="42">
        <v>42880</v>
      </c>
      <c r="B336">
        <v>147.88201900000001</v>
      </c>
      <c r="C336">
        <v>993.38000499999998</v>
      </c>
      <c r="D336">
        <v>66.563750999999996</v>
      </c>
      <c r="E336">
        <v>163.050003</v>
      </c>
      <c r="F336">
        <v>79.896141</v>
      </c>
      <c r="G336">
        <v>73.662000000000006</v>
      </c>
      <c r="H336" s="26">
        <f t="shared" si="26"/>
        <v>3.4501635723153063E-3</v>
      </c>
      <c r="I336" s="27">
        <f t="shared" si="26"/>
        <v>1.3203648346535556E-2</v>
      </c>
      <c r="J336" s="27">
        <f t="shared" si="26"/>
        <v>1.2284357492404665E-2</v>
      </c>
      <c r="K336" s="27">
        <f t="shared" si="26"/>
        <v>3.3045419213269575E-2</v>
      </c>
      <c r="L336" s="27">
        <f t="shared" si="27"/>
        <v>4.1533189130653339E-3</v>
      </c>
      <c r="M336" s="27">
        <f t="shared" si="27"/>
        <v>5.458655155600187E-3</v>
      </c>
    </row>
    <row r="337" spans="1:13" x14ac:dyDescent="0.3">
      <c r="A337" s="42">
        <v>42881</v>
      </c>
      <c r="B337">
        <v>147.63220200000001</v>
      </c>
      <c r="C337">
        <v>995.78002900000001</v>
      </c>
      <c r="D337">
        <v>66.888801999999998</v>
      </c>
      <c r="E337">
        <v>162.429993</v>
      </c>
      <c r="F337">
        <v>80.254874999999998</v>
      </c>
      <c r="G337">
        <v>72.361000000000004</v>
      </c>
      <c r="H337" s="26">
        <f t="shared" si="26"/>
        <v>-1.6907278347850301E-3</v>
      </c>
      <c r="I337" s="27">
        <f t="shared" si="26"/>
        <v>2.4131041480856645E-3</v>
      </c>
      <c r="J337" s="27">
        <f t="shared" si="26"/>
        <v>4.8714188751061826E-3</v>
      </c>
      <c r="K337" s="27">
        <f t="shared" si="26"/>
        <v>-3.8098239987758762E-3</v>
      </c>
      <c r="L337" s="27">
        <f t="shared" si="27"/>
        <v>4.4799540951031818E-3</v>
      </c>
      <c r="M337" s="27">
        <f t="shared" si="27"/>
        <v>-1.7819582205216691E-2</v>
      </c>
    </row>
    <row r="338" spans="1:13" x14ac:dyDescent="0.3">
      <c r="A338" s="42">
        <v>42885</v>
      </c>
      <c r="B338">
        <v>147.68985000000001</v>
      </c>
      <c r="C338">
        <v>996.70001200000002</v>
      </c>
      <c r="D338">
        <v>67.319076999999993</v>
      </c>
      <c r="E338">
        <v>163.220001</v>
      </c>
      <c r="F338">
        <v>80.392853000000002</v>
      </c>
      <c r="G338">
        <v>72.745000000000005</v>
      </c>
      <c r="H338" s="26">
        <f t="shared" si="26"/>
        <v>3.9040769452754762E-4</v>
      </c>
      <c r="I338" s="27">
        <f t="shared" si="26"/>
        <v>9.2345523814227727E-4</v>
      </c>
      <c r="J338" s="27">
        <f t="shared" si="26"/>
        <v>6.4120896244082995E-3</v>
      </c>
      <c r="K338" s="27">
        <f t="shared" si="26"/>
        <v>4.8518935319806595E-3</v>
      </c>
      <c r="L338" s="27">
        <f t="shared" si="27"/>
        <v>1.7177713702628598E-3</v>
      </c>
      <c r="M338" s="27">
        <f t="shared" si="27"/>
        <v>5.2926949458108833E-3</v>
      </c>
    </row>
    <row r="339" spans="1:13" x14ac:dyDescent="0.3">
      <c r="A339" s="42">
        <v>42886</v>
      </c>
      <c r="B339">
        <v>146.815247</v>
      </c>
      <c r="C339">
        <v>994.61999500000002</v>
      </c>
      <c r="D339">
        <v>66.774078000000003</v>
      </c>
      <c r="E339">
        <v>163.070007</v>
      </c>
      <c r="F339">
        <v>81.027512000000002</v>
      </c>
      <c r="G339">
        <v>72.98</v>
      </c>
      <c r="H339" s="26">
        <f t="shared" si="26"/>
        <v>-5.9394936119238646E-3</v>
      </c>
      <c r="I339" s="27">
        <f t="shared" si="26"/>
        <v>-2.0890843753574593E-3</v>
      </c>
      <c r="J339" s="27">
        <f t="shared" si="26"/>
        <v>-8.1287072548552781E-3</v>
      </c>
      <c r="K339" s="27">
        <f t="shared" si="26"/>
        <v>-9.1939076826139457E-4</v>
      </c>
      <c r="L339" s="27">
        <f t="shared" si="27"/>
        <v>7.8634721250808361E-3</v>
      </c>
      <c r="M339" s="27">
        <f t="shared" si="27"/>
        <v>3.225255840949627E-3</v>
      </c>
    </row>
    <row r="340" spans="1:13" x14ac:dyDescent="0.3">
      <c r="A340" s="42">
        <v>42887</v>
      </c>
      <c r="B340">
        <v>147.21890300000001</v>
      </c>
      <c r="C340">
        <v>995.95001200000002</v>
      </c>
      <c r="D340">
        <v>67.022666999999998</v>
      </c>
      <c r="E340">
        <v>162.990005</v>
      </c>
      <c r="F340">
        <v>81.064323000000002</v>
      </c>
      <c r="G340">
        <v>72.677000000000007</v>
      </c>
      <c r="H340" s="26">
        <f t="shared" si="26"/>
        <v>2.7456419846587578E-3</v>
      </c>
      <c r="I340" s="27">
        <f t="shared" si="26"/>
        <v>1.3363179322962906E-3</v>
      </c>
      <c r="J340" s="27">
        <f t="shared" si="26"/>
        <v>3.7159242707276766E-3</v>
      </c>
      <c r="K340" s="27">
        <f t="shared" si="26"/>
        <v>-4.9071949126604979E-4</v>
      </c>
      <c r="L340" s="27">
        <f t="shared" si="27"/>
        <v>4.5419932019187884E-4</v>
      </c>
      <c r="M340" s="27">
        <f t="shared" si="27"/>
        <v>-4.1604651621823686E-3</v>
      </c>
    </row>
    <row r="341" spans="1:13" x14ac:dyDescent="0.3">
      <c r="A341" s="42">
        <v>42888</v>
      </c>
      <c r="B341">
        <v>149.40057400000001</v>
      </c>
      <c r="C341">
        <v>1006.72998</v>
      </c>
      <c r="D341">
        <v>68.609795000000005</v>
      </c>
      <c r="E341">
        <v>165.179993</v>
      </c>
      <c r="F341">
        <v>81.487442000000001</v>
      </c>
      <c r="G341">
        <v>72.998999999999995</v>
      </c>
      <c r="H341" s="26">
        <f t="shared" si="26"/>
        <v>1.4710499556573668E-2</v>
      </c>
      <c r="I341" s="27">
        <f t="shared" si="26"/>
        <v>1.0765646192713129E-2</v>
      </c>
      <c r="J341" s="27">
        <f t="shared" si="26"/>
        <v>2.3404433186981079E-2</v>
      </c>
      <c r="K341" s="27">
        <f t="shared" si="26"/>
        <v>1.3346866096288636E-2</v>
      </c>
      <c r="L341" s="27">
        <f t="shared" si="27"/>
        <v>5.2059718406485562E-3</v>
      </c>
      <c r="M341" s="27">
        <f t="shared" si="27"/>
        <v>4.4207765783077467E-3</v>
      </c>
    </row>
    <row r="342" spans="1:13" x14ac:dyDescent="0.3">
      <c r="A342" s="42">
        <v>42891</v>
      </c>
      <c r="B342">
        <v>147.93971300000001</v>
      </c>
      <c r="C342">
        <v>1011.340027</v>
      </c>
      <c r="D342">
        <v>69.106971999999999</v>
      </c>
      <c r="E342">
        <v>165.05999800000001</v>
      </c>
      <c r="F342">
        <v>81.625411999999997</v>
      </c>
      <c r="G342">
        <v>73.058000000000007</v>
      </c>
      <c r="H342" s="26">
        <f t="shared" si="26"/>
        <v>-9.8262685439681648E-3</v>
      </c>
      <c r="I342" s="27">
        <f t="shared" si="26"/>
        <v>4.5687761109118171E-3</v>
      </c>
      <c r="J342" s="27">
        <f t="shared" si="26"/>
        <v>7.2203141385030825E-3</v>
      </c>
      <c r="K342" s="27">
        <f t="shared" si="26"/>
        <v>-7.2671395682607316E-4</v>
      </c>
      <c r="L342" s="27">
        <f t="shared" si="27"/>
        <v>1.6917125722611353E-3</v>
      </c>
      <c r="M342" s="27">
        <f t="shared" si="27"/>
        <v>8.0790380754314922E-4</v>
      </c>
    </row>
    <row r="343" spans="1:13" x14ac:dyDescent="0.3">
      <c r="A343" s="42">
        <v>42892</v>
      </c>
      <c r="B343">
        <v>148.43948399999999</v>
      </c>
      <c r="C343">
        <v>1003</v>
      </c>
      <c r="D343">
        <v>69.336433</v>
      </c>
      <c r="E343">
        <v>165.16999799999999</v>
      </c>
      <c r="F343">
        <v>81.680603000000005</v>
      </c>
      <c r="G343">
        <v>73.012</v>
      </c>
      <c r="H343" s="26">
        <f t="shared" si="26"/>
        <v>3.3725138522002263E-3</v>
      </c>
      <c r="I343" s="27">
        <f t="shared" si="26"/>
        <v>-8.2807019117697549E-3</v>
      </c>
      <c r="J343" s="27">
        <f t="shared" si="26"/>
        <v>3.314873830460596E-3</v>
      </c>
      <c r="K343" s="27">
        <f t="shared" si="26"/>
        <v>6.662023765303392E-4</v>
      </c>
      <c r="L343" s="27">
        <f t="shared" si="27"/>
        <v>6.7592124027111974E-4</v>
      </c>
      <c r="M343" s="27">
        <f t="shared" si="27"/>
        <v>-6.2983503143232368E-4</v>
      </c>
    </row>
    <row r="344" spans="1:13" x14ac:dyDescent="0.3">
      <c r="A344" s="42">
        <v>42893</v>
      </c>
      <c r="B344">
        <v>149.3237</v>
      </c>
      <c r="C344">
        <v>1010.070007</v>
      </c>
      <c r="D344">
        <v>69.212142999999998</v>
      </c>
      <c r="E344">
        <v>165.61000100000001</v>
      </c>
      <c r="F344">
        <v>81.653000000000006</v>
      </c>
      <c r="G344">
        <v>73.966999999999999</v>
      </c>
      <c r="H344" s="26">
        <f t="shared" si="26"/>
        <v>5.9390727031393403E-3</v>
      </c>
      <c r="I344" s="27">
        <f t="shared" si="26"/>
        <v>7.0241333326610342E-3</v>
      </c>
      <c r="J344" s="27">
        <f t="shared" si="26"/>
        <v>-1.7941726566914622E-3</v>
      </c>
      <c r="K344" s="27">
        <f t="shared" si="26"/>
        <v>2.6603982154199493E-3</v>
      </c>
      <c r="L344" s="27">
        <f t="shared" si="27"/>
        <v>-3.3799536354781604E-4</v>
      </c>
      <c r="M344" s="27">
        <f t="shared" si="27"/>
        <v>1.2995236594221358E-2</v>
      </c>
    </row>
    <row r="345" spans="1:13" x14ac:dyDescent="0.3">
      <c r="A345" s="42">
        <v>42894</v>
      </c>
      <c r="B345">
        <v>148.95848100000001</v>
      </c>
      <c r="C345">
        <v>1010.27002</v>
      </c>
      <c r="D345">
        <v>68.791458000000006</v>
      </c>
      <c r="E345">
        <v>165.88000500000001</v>
      </c>
      <c r="F345">
        <v>80.806754999999995</v>
      </c>
      <c r="G345">
        <v>73.727999999999994</v>
      </c>
      <c r="H345" s="26">
        <f t="shared" si="26"/>
        <v>-2.4488166291712328E-3</v>
      </c>
      <c r="I345" s="27">
        <f t="shared" si="26"/>
        <v>1.9799934464544085E-4</v>
      </c>
      <c r="J345" s="27">
        <f t="shared" si="26"/>
        <v>-6.0967438535315431E-3</v>
      </c>
      <c r="K345" s="27">
        <f t="shared" si="26"/>
        <v>1.6290328807693623E-3</v>
      </c>
      <c r="L345" s="27">
        <f t="shared" si="27"/>
        <v>-1.0417997415991807E-2</v>
      </c>
      <c r="M345" s="27">
        <f t="shared" si="27"/>
        <v>-3.2364021613878568E-3</v>
      </c>
    </row>
    <row r="346" spans="1:13" x14ac:dyDescent="0.3">
      <c r="A346" s="42">
        <v>42895</v>
      </c>
      <c r="B346">
        <v>143.182343</v>
      </c>
      <c r="C346">
        <v>978.30999799999995</v>
      </c>
      <c r="D346">
        <v>67.233017000000004</v>
      </c>
      <c r="E346">
        <v>158.029999</v>
      </c>
      <c r="F346">
        <v>81.091910999999996</v>
      </c>
      <c r="G346">
        <v>72.686000000000007</v>
      </c>
      <c r="H346" s="26">
        <f t="shared" si="26"/>
        <v>-3.9548672256871663E-2</v>
      </c>
      <c r="I346" s="27">
        <f t="shared" si="26"/>
        <v>-3.2146329459093397E-2</v>
      </c>
      <c r="J346" s="27">
        <f t="shared" si="26"/>
        <v>-2.2915128980887309E-2</v>
      </c>
      <c r="K346" s="27">
        <f t="shared" si="26"/>
        <v>-4.8479783427351687E-2</v>
      </c>
      <c r="L346" s="27">
        <f t="shared" si="27"/>
        <v>3.5226515686889023E-3</v>
      </c>
      <c r="M346" s="27">
        <f t="shared" si="27"/>
        <v>-1.4233851852887688E-2</v>
      </c>
    </row>
    <row r="347" spans="1:13" x14ac:dyDescent="0.3">
      <c r="A347" s="42">
        <v>42898</v>
      </c>
      <c r="B347">
        <v>139.76091</v>
      </c>
      <c r="C347">
        <v>964.90997300000004</v>
      </c>
      <c r="D347">
        <v>66.716705000000005</v>
      </c>
      <c r="E347">
        <v>151.44000199999999</v>
      </c>
      <c r="F347">
        <v>81.165488999999994</v>
      </c>
      <c r="G347">
        <v>72.231999999999999</v>
      </c>
      <c r="H347" s="26">
        <f t="shared" si="26"/>
        <v>-2.4185766884875195E-2</v>
      </c>
      <c r="I347" s="27">
        <f t="shared" si="26"/>
        <v>-1.3791786421132464E-2</v>
      </c>
      <c r="J347" s="27">
        <f t="shared" si="26"/>
        <v>-7.7090799341699191E-3</v>
      </c>
      <c r="K347" s="27">
        <f t="shared" si="26"/>
        <v>-4.2595361985482243E-2</v>
      </c>
      <c r="L347" s="27">
        <f t="shared" si="27"/>
        <v>9.0692942255061158E-4</v>
      </c>
      <c r="M347" s="27">
        <f t="shared" si="27"/>
        <v>-6.2656327753055881E-3</v>
      </c>
    </row>
    <row r="348" spans="1:13" x14ac:dyDescent="0.3">
      <c r="A348" s="42">
        <v>42899</v>
      </c>
      <c r="B348">
        <v>140.88537600000001</v>
      </c>
      <c r="C348">
        <v>980.78997800000002</v>
      </c>
      <c r="D348">
        <v>67.548523000000003</v>
      </c>
      <c r="E348">
        <v>152.720001</v>
      </c>
      <c r="F348">
        <v>80.999931000000004</v>
      </c>
      <c r="G348">
        <v>72.715000000000003</v>
      </c>
      <c r="H348" s="26">
        <f t="shared" si="26"/>
        <v>8.0134466295619083E-3</v>
      </c>
      <c r="I348" s="27">
        <f t="shared" si="26"/>
        <v>1.6323542181491516E-2</v>
      </c>
      <c r="J348" s="27">
        <f t="shared" si="26"/>
        <v>1.2390827542803885E-2</v>
      </c>
      <c r="K348" s="27">
        <f t="shared" si="26"/>
        <v>8.4166658578052073E-3</v>
      </c>
      <c r="L348" s="27">
        <f t="shared" si="27"/>
        <v>-2.0418416888041331E-3</v>
      </c>
      <c r="M348" s="27">
        <f t="shared" si="27"/>
        <v>6.6645296244953944E-3</v>
      </c>
    </row>
    <row r="349" spans="1:13" x14ac:dyDescent="0.3">
      <c r="A349" s="42">
        <v>42900</v>
      </c>
      <c r="B349">
        <v>139.51101700000001</v>
      </c>
      <c r="C349">
        <v>976.46997099999999</v>
      </c>
      <c r="D349">
        <v>67.185210999999995</v>
      </c>
      <c r="E349">
        <v>152.199997</v>
      </c>
      <c r="F349">
        <v>81.34948</v>
      </c>
      <c r="G349">
        <v>73.171000000000006</v>
      </c>
      <c r="H349" s="26">
        <f t="shared" si="26"/>
        <v>-9.8030505426969314E-3</v>
      </c>
      <c r="I349" s="27">
        <f t="shared" si="26"/>
        <v>-4.4143487607226925E-3</v>
      </c>
      <c r="J349" s="27">
        <f t="shared" si="26"/>
        <v>-5.3930499777684725E-3</v>
      </c>
      <c r="K349" s="27">
        <f t="shared" si="26"/>
        <v>-3.4107602487444336E-3</v>
      </c>
      <c r="L349" s="27">
        <f t="shared" si="27"/>
        <v>4.3061386916331918E-3</v>
      </c>
      <c r="M349" s="27">
        <f t="shared" si="27"/>
        <v>6.2514769762100448E-3</v>
      </c>
    </row>
    <row r="350" spans="1:13" x14ac:dyDescent="0.3">
      <c r="A350" s="42">
        <v>42901</v>
      </c>
      <c r="B350">
        <v>138.674835</v>
      </c>
      <c r="C350">
        <v>964.169983</v>
      </c>
      <c r="D350">
        <v>66.831458999999995</v>
      </c>
      <c r="E350">
        <v>151.759995</v>
      </c>
      <c r="F350">
        <v>82.214088000000004</v>
      </c>
      <c r="G350">
        <v>73.787999999999997</v>
      </c>
      <c r="H350" s="26">
        <f t="shared" si="26"/>
        <v>-6.0116969452120627E-3</v>
      </c>
      <c r="I350" s="27">
        <f t="shared" si="26"/>
        <v>-1.267638820084443E-2</v>
      </c>
      <c r="J350" s="27">
        <f t="shared" si="26"/>
        <v>-5.2792361069481982E-3</v>
      </c>
      <c r="K350" s="27">
        <f t="shared" si="26"/>
        <v>-2.8951330366783126E-3</v>
      </c>
      <c r="L350" s="27">
        <f t="shared" si="27"/>
        <v>1.0572232726540466E-2</v>
      </c>
      <c r="M350" s="27">
        <f t="shared" si="27"/>
        <v>8.39694915344932E-3</v>
      </c>
    </row>
    <row r="351" spans="1:13" x14ac:dyDescent="0.3">
      <c r="A351" s="42">
        <v>42902</v>
      </c>
      <c r="B351">
        <v>136.73348999999999</v>
      </c>
      <c r="C351">
        <v>987.71002199999998</v>
      </c>
      <c r="D351">
        <v>66.927070999999998</v>
      </c>
      <c r="E351">
        <v>152.38000500000001</v>
      </c>
      <c r="F351">
        <v>82.471656999999993</v>
      </c>
      <c r="G351">
        <v>73.802000000000007</v>
      </c>
      <c r="H351" s="26">
        <f t="shared" si="26"/>
        <v>-1.4098173356189439E-2</v>
      </c>
      <c r="I351" s="27">
        <f t="shared" si="26"/>
        <v>2.4121544689372856E-2</v>
      </c>
      <c r="J351" s="27">
        <f t="shared" si="26"/>
        <v>1.4296212179432713E-3</v>
      </c>
      <c r="K351" s="27">
        <f t="shared" si="26"/>
        <v>4.0771411775680916E-3</v>
      </c>
      <c r="L351" s="27">
        <f t="shared" si="27"/>
        <v>3.1280085597443605E-3</v>
      </c>
      <c r="M351" s="27">
        <f t="shared" si="27"/>
        <v>1.8971475089094071E-4</v>
      </c>
    </row>
    <row r="352" spans="1:13" x14ac:dyDescent="0.3">
      <c r="A352" s="42">
        <v>42905</v>
      </c>
      <c r="B352">
        <v>140.645081</v>
      </c>
      <c r="C352">
        <v>995.169983</v>
      </c>
      <c r="D352">
        <v>67.758865</v>
      </c>
      <c r="E352">
        <v>153.39999399999999</v>
      </c>
      <c r="F352">
        <v>82.655617000000007</v>
      </c>
      <c r="G352">
        <v>74.477000000000004</v>
      </c>
      <c r="H352" s="26">
        <f t="shared" si="26"/>
        <v>2.8205858234151972E-2</v>
      </c>
      <c r="I352" s="27">
        <f t="shared" si="26"/>
        <v>7.5244050851987505E-3</v>
      </c>
      <c r="J352" s="27">
        <f t="shared" si="26"/>
        <v>1.2351765892940254E-2</v>
      </c>
      <c r="K352" s="27">
        <f t="shared" si="26"/>
        <v>6.6714159621579618E-3</v>
      </c>
      <c r="L352" s="27">
        <f t="shared" si="27"/>
        <v>2.2281004421443752E-3</v>
      </c>
      <c r="M352" s="27">
        <f t="shared" si="27"/>
        <v>9.1045213777535671E-3</v>
      </c>
    </row>
    <row r="353" spans="1:13" x14ac:dyDescent="0.3">
      <c r="A353" s="42">
        <v>42906</v>
      </c>
      <c r="B353">
        <v>139.36685199999999</v>
      </c>
      <c r="C353">
        <v>992.59002699999996</v>
      </c>
      <c r="D353">
        <v>66.841010999999995</v>
      </c>
      <c r="E353">
        <v>152.050003</v>
      </c>
      <c r="F353">
        <v>82.444053999999994</v>
      </c>
      <c r="G353">
        <v>75.308000000000007</v>
      </c>
      <c r="H353" s="26">
        <f t="shared" si="26"/>
        <v>-9.1298814672851579E-3</v>
      </c>
      <c r="I353" s="27">
        <f t="shared" si="26"/>
        <v>-2.5958440010396583E-3</v>
      </c>
      <c r="J353" s="27">
        <f t="shared" si="26"/>
        <v>-1.3638470622301188E-2</v>
      </c>
      <c r="K353" s="27">
        <f t="shared" si="26"/>
        <v>-8.8394159660007653E-3</v>
      </c>
      <c r="L353" s="27">
        <f t="shared" si="27"/>
        <v>-2.5628532693963021E-3</v>
      </c>
      <c r="M353" s="27">
        <f t="shared" si="27"/>
        <v>1.1096017974487919E-2</v>
      </c>
    </row>
    <row r="354" spans="1:13" x14ac:dyDescent="0.3">
      <c r="A354" s="42">
        <v>42907</v>
      </c>
      <c r="B354">
        <v>140.193375</v>
      </c>
      <c r="C354">
        <v>1002.22998</v>
      </c>
      <c r="D354">
        <v>67.185210999999995</v>
      </c>
      <c r="E354">
        <v>155.029999</v>
      </c>
      <c r="F354">
        <v>82.232498000000007</v>
      </c>
      <c r="G354">
        <v>76.396000000000001</v>
      </c>
      <c r="H354" s="26">
        <f t="shared" si="26"/>
        <v>5.9130400420948611E-3</v>
      </c>
      <c r="I354" s="27">
        <f t="shared" si="26"/>
        <v>9.665060514516037E-3</v>
      </c>
      <c r="J354" s="27">
        <f t="shared" si="26"/>
        <v>5.1363196183659083E-3</v>
      </c>
      <c r="K354" s="27">
        <f t="shared" si="26"/>
        <v>1.9409206274181096E-2</v>
      </c>
      <c r="L354" s="27">
        <f t="shared" si="27"/>
        <v>-2.5693532420276127E-3</v>
      </c>
      <c r="M354" s="27">
        <f t="shared" si="27"/>
        <v>1.4343967918442634E-2</v>
      </c>
    </row>
    <row r="355" spans="1:13" x14ac:dyDescent="0.3">
      <c r="A355" s="42">
        <v>42908</v>
      </c>
      <c r="B355">
        <v>139.96275299999999</v>
      </c>
      <c r="C355">
        <v>1001.299988</v>
      </c>
      <c r="D355">
        <v>67.175644000000005</v>
      </c>
      <c r="E355">
        <v>154.88999899999999</v>
      </c>
      <c r="F355">
        <v>81.892159000000007</v>
      </c>
      <c r="G355">
        <v>76.073999999999998</v>
      </c>
      <c r="H355" s="26">
        <f t="shared" si="26"/>
        <v>-1.646382349296232E-3</v>
      </c>
      <c r="I355" s="27">
        <f t="shared" si="26"/>
        <v>-9.2835353765172602E-4</v>
      </c>
      <c r="J355" s="27">
        <f t="shared" si="26"/>
        <v>-1.4240754892722043E-4</v>
      </c>
      <c r="K355" s="27">
        <f t="shared" si="26"/>
        <v>-9.0345902443374313E-4</v>
      </c>
      <c r="L355" s="27">
        <f t="shared" si="27"/>
        <v>-4.1473291588199918E-3</v>
      </c>
      <c r="M355" s="27">
        <f t="shared" si="27"/>
        <v>-4.2237880070421932E-3</v>
      </c>
    </row>
    <row r="356" spans="1:13" x14ac:dyDescent="0.3">
      <c r="A356" s="42">
        <v>42909</v>
      </c>
      <c r="B356">
        <v>140.58741800000001</v>
      </c>
      <c r="C356">
        <v>1003.73999</v>
      </c>
      <c r="D356">
        <v>68.083939000000001</v>
      </c>
      <c r="E356">
        <v>158.020004</v>
      </c>
      <c r="F356">
        <v>82.250893000000005</v>
      </c>
      <c r="G356">
        <v>75.603999999999999</v>
      </c>
      <c r="H356" s="26">
        <f t="shared" si="26"/>
        <v>4.4531502515967707E-3</v>
      </c>
      <c r="I356" s="27">
        <f t="shared" si="26"/>
        <v>2.4338698791682317E-3</v>
      </c>
      <c r="J356" s="27">
        <f t="shared" si="26"/>
        <v>1.3430599637776784E-2</v>
      </c>
      <c r="K356" s="27">
        <f t="shared" si="26"/>
        <v>2.0006451504365828E-2</v>
      </c>
      <c r="L356" s="27">
        <f t="shared" si="27"/>
        <v>4.3709991593573463E-3</v>
      </c>
      <c r="M356" s="27">
        <f t="shared" si="27"/>
        <v>-6.1973589351560134E-3</v>
      </c>
    </row>
    <row r="357" spans="1:13" x14ac:dyDescent="0.3">
      <c r="A357" s="42">
        <v>42912</v>
      </c>
      <c r="B357">
        <v>140.14532500000001</v>
      </c>
      <c r="C357">
        <v>993.97997999999995</v>
      </c>
      <c r="D357">
        <v>67.433784000000003</v>
      </c>
      <c r="E357">
        <v>157.5</v>
      </c>
      <c r="F357">
        <v>82.195708999999994</v>
      </c>
      <c r="G357">
        <v>74.816999999999993</v>
      </c>
      <c r="H357" s="26">
        <f t="shared" si="26"/>
        <v>-3.1495675262591095E-3</v>
      </c>
      <c r="I357" s="27">
        <f t="shared" si="26"/>
        <v>-9.7712269998310071E-3</v>
      </c>
      <c r="J357" s="27">
        <f t="shared" si="26"/>
        <v>-9.5952023661622192E-3</v>
      </c>
      <c r="K357" s="27">
        <f t="shared" si="26"/>
        <v>-3.2961743421505946E-3</v>
      </c>
      <c r="L357" s="27">
        <f t="shared" si="27"/>
        <v>-6.7114797630697881E-4</v>
      </c>
      <c r="M357" s="27">
        <f t="shared" si="27"/>
        <v>-1.0464059953539514E-2</v>
      </c>
    </row>
    <row r="358" spans="1:13" x14ac:dyDescent="0.3">
      <c r="A358" s="42">
        <v>42913</v>
      </c>
      <c r="B358">
        <v>138.13664199999999</v>
      </c>
      <c r="C358">
        <v>976.78002900000001</v>
      </c>
      <c r="D358">
        <v>66.171738000000005</v>
      </c>
      <c r="E358">
        <v>151.029999</v>
      </c>
      <c r="F358">
        <v>81.505820999999997</v>
      </c>
      <c r="G358">
        <v>76.17</v>
      </c>
      <c r="H358" s="26">
        <f t="shared" si="26"/>
        <v>-1.4436565244057223E-2</v>
      </c>
      <c r="I358" s="27">
        <f t="shared" si="26"/>
        <v>-1.745558835288305E-2</v>
      </c>
      <c r="J358" s="27">
        <f t="shared" si="26"/>
        <v>-1.8892685268761641E-2</v>
      </c>
      <c r="K358" s="27">
        <f t="shared" si="26"/>
        <v>-4.1946972308638641E-2</v>
      </c>
      <c r="L358" s="27">
        <f t="shared" si="27"/>
        <v>-8.4286577439161032E-3</v>
      </c>
      <c r="M358" s="27">
        <f t="shared" si="27"/>
        <v>1.7922552499526425E-2</v>
      </c>
    </row>
    <row r="359" spans="1:13" x14ac:dyDescent="0.3">
      <c r="A359" s="42">
        <v>42914</v>
      </c>
      <c r="B359">
        <v>140.15495300000001</v>
      </c>
      <c r="C359">
        <v>990.330017</v>
      </c>
      <c r="D359">
        <v>66.735847000000007</v>
      </c>
      <c r="E359">
        <v>153.41000399999999</v>
      </c>
      <c r="F359">
        <v>81.285072</v>
      </c>
      <c r="G359">
        <v>76.584999999999994</v>
      </c>
      <c r="H359" s="26">
        <f t="shared" si="26"/>
        <v>1.4505262999710427E-2</v>
      </c>
      <c r="I359" s="27">
        <f t="shared" si="26"/>
        <v>1.3776760828960087E-2</v>
      </c>
      <c r="J359" s="27">
        <f t="shared" si="26"/>
        <v>8.4887914779397337E-3</v>
      </c>
      <c r="K359" s="27">
        <f t="shared" si="26"/>
        <v>1.5635615973552022E-2</v>
      </c>
      <c r="L359" s="27">
        <f t="shared" si="27"/>
        <v>-2.7120575510993987E-3</v>
      </c>
      <c r="M359" s="27">
        <f t="shared" si="27"/>
        <v>5.4335507318205457E-3</v>
      </c>
    </row>
    <row r="360" spans="1:13" x14ac:dyDescent="0.3">
      <c r="A360" s="42">
        <v>42915</v>
      </c>
      <c r="B360">
        <v>138.08860799999999</v>
      </c>
      <c r="C360">
        <v>975.92999299999997</v>
      </c>
      <c r="D360">
        <v>65.483352999999994</v>
      </c>
      <c r="E360">
        <v>150.08999600000001</v>
      </c>
      <c r="F360">
        <v>80.015709000000001</v>
      </c>
      <c r="G360">
        <v>77.278999999999996</v>
      </c>
      <c r="H360" s="26">
        <f t="shared" si="26"/>
        <v>-1.4853051628622252E-2</v>
      </c>
      <c r="I360" s="27">
        <f t="shared" si="26"/>
        <v>-1.464738272787579E-2</v>
      </c>
      <c r="J360" s="27">
        <f t="shared" si="26"/>
        <v>-1.8946287169094855E-2</v>
      </c>
      <c r="K360" s="27">
        <f t="shared" si="26"/>
        <v>-2.1879014413054367E-2</v>
      </c>
      <c r="L360" s="27">
        <f t="shared" si="27"/>
        <v>-1.5739405560788237E-2</v>
      </c>
      <c r="M360" s="27">
        <f t="shared" si="27"/>
        <v>9.0210147454311551E-3</v>
      </c>
    </row>
    <row r="361" spans="1:13" x14ac:dyDescent="0.3">
      <c r="A361" s="42">
        <v>42916</v>
      </c>
      <c r="B361">
        <v>138.41537500000001</v>
      </c>
      <c r="C361">
        <v>968</v>
      </c>
      <c r="D361">
        <v>65.904030000000006</v>
      </c>
      <c r="E361">
        <v>149.41000399999999</v>
      </c>
      <c r="F361">
        <v>80.162895000000006</v>
      </c>
      <c r="G361">
        <v>76.762</v>
      </c>
      <c r="H361" s="26">
        <f t="shared" si="26"/>
        <v>2.3635619897859352E-3</v>
      </c>
      <c r="I361" s="27">
        <f t="shared" si="26"/>
        <v>-8.1587680802981954E-3</v>
      </c>
      <c r="J361" s="27">
        <f t="shared" si="26"/>
        <v>6.4036352340090773E-3</v>
      </c>
      <c r="K361" s="27">
        <f t="shared" si="26"/>
        <v>-4.5408558825840674E-3</v>
      </c>
      <c r="L361" s="27">
        <f t="shared" si="27"/>
        <v>1.8377740565857805E-3</v>
      </c>
      <c r="M361" s="27">
        <f t="shared" si="27"/>
        <v>-6.712523824778314E-3</v>
      </c>
    </row>
    <row r="362" spans="1:13" x14ac:dyDescent="0.3">
      <c r="A362" s="42">
        <v>42919</v>
      </c>
      <c r="B362">
        <v>137.91558800000001</v>
      </c>
      <c r="C362">
        <v>953.65997300000004</v>
      </c>
      <c r="D362">
        <v>65.177391</v>
      </c>
      <c r="E362">
        <v>146.16999799999999</v>
      </c>
      <c r="F362">
        <v>80.705566000000005</v>
      </c>
      <c r="G362">
        <v>76.631</v>
      </c>
      <c r="H362" s="26">
        <f t="shared" si="26"/>
        <v>-3.6173112093375644E-3</v>
      </c>
      <c r="I362" s="27">
        <f t="shared" si="26"/>
        <v>-1.4924901793728245E-2</v>
      </c>
      <c r="J362" s="27">
        <f t="shared" si="26"/>
        <v>-1.1086947908740097E-2</v>
      </c>
      <c r="K362" s="27">
        <f t="shared" si="26"/>
        <v>-2.1923917416459743E-2</v>
      </c>
      <c r="L362" s="27">
        <f t="shared" si="27"/>
        <v>6.7467924429840077E-3</v>
      </c>
      <c r="M362" s="27">
        <f t="shared" si="27"/>
        <v>-1.7080314205729097E-3</v>
      </c>
    </row>
    <row r="363" spans="1:13" x14ac:dyDescent="0.3">
      <c r="A363" s="42">
        <v>42921</v>
      </c>
      <c r="B363">
        <v>138.482651</v>
      </c>
      <c r="C363">
        <v>971.40002400000003</v>
      </c>
      <c r="D363">
        <v>66.047439999999995</v>
      </c>
      <c r="E363">
        <v>147.61000100000001</v>
      </c>
      <c r="F363">
        <v>80.641189999999995</v>
      </c>
      <c r="G363">
        <v>77.591999999999999</v>
      </c>
      <c r="H363" s="26">
        <f t="shared" si="26"/>
        <v>4.1032373988134415E-3</v>
      </c>
      <c r="I363" s="27">
        <f t="shared" si="26"/>
        <v>1.843116913540447E-2</v>
      </c>
      <c r="J363" s="27">
        <f t="shared" si="26"/>
        <v>1.32606267084719E-2</v>
      </c>
      <c r="K363" s="27">
        <f t="shared" si="26"/>
        <v>9.8033531050112799E-3</v>
      </c>
      <c r="L363" s="27">
        <f t="shared" si="27"/>
        <v>-7.9798323823889795E-4</v>
      </c>
      <c r="M363" s="27">
        <f t="shared" si="27"/>
        <v>1.2462634474644409E-2</v>
      </c>
    </row>
    <row r="364" spans="1:13" x14ac:dyDescent="0.3">
      <c r="A364" s="42">
        <v>42922</v>
      </c>
      <c r="B364">
        <v>137.17558299999999</v>
      </c>
      <c r="C364">
        <v>965.14001499999995</v>
      </c>
      <c r="D364">
        <v>65.559837000000002</v>
      </c>
      <c r="E364">
        <v>146.25</v>
      </c>
      <c r="F364">
        <v>80.365234000000001</v>
      </c>
      <c r="G364">
        <v>78.015000000000001</v>
      </c>
      <c r="H364" s="26">
        <f t="shared" si="26"/>
        <v>-9.4833212617850375E-3</v>
      </c>
      <c r="I364" s="27">
        <f t="shared" si="26"/>
        <v>-6.4651705400282384E-3</v>
      </c>
      <c r="J364" s="27">
        <f t="shared" si="26"/>
        <v>-7.4100041005069443E-3</v>
      </c>
      <c r="K364" s="27">
        <f t="shared" si="26"/>
        <v>-9.2561812115483835E-3</v>
      </c>
      <c r="L364" s="27">
        <f t="shared" si="27"/>
        <v>-3.4278914264559896E-3</v>
      </c>
      <c r="M364" s="27">
        <f t="shared" si="27"/>
        <v>5.4367868019038323E-3</v>
      </c>
    </row>
    <row r="365" spans="1:13" x14ac:dyDescent="0.3">
      <c r="A365" s="42">
        <v>42923</v>
      </c>
      <c r="B365">
        <v>138.569153</v>
      </c>
      <c r="C365">
        <v>978.76000999999997</v>
      </c>
      <c r="D365">
        <v>66.410767000000007</v>
      </c>
      <c r="E365">
        <v>150.179993</v>
      </c>
      <c r="F365">
        <v>80.622794999999996</v>
      </c>
      <c r="G365">
        <v>77.816000000000003</v>
      </c>
      <c r="H365" s="26">
        <f t="shared" si="26"/>
        <v>1.010776767622408E-2</v>
      </c>
      <c r="I365" s="27">
        <f t="shared" si="26"/>
        <v>1.4013290505268046E-2</v>
      </c>
      <c r="J365" s="27">
        <f t="shared" si="26"/>
        <v>1.2895929350948764E-2</v>
      </c>
      <c r="K365" s="27">
        <f t="shared" si="26"/>
        <v>2.6517041949036983E-2</v>
      </c>
      <c r="L365" s="27">
        <f t="shared" si="27"/>
        <v>3.199756172576606E-3</v>
      </c>
      <c r="M365" s="27">
        <f t="shared" si="27"/>
        <v>-2.5540503260062884E-3</v>
      </c>
    </row>
    <row r="366" spans="1:13" x14ac:dyDescent="0.3">
      <c r="A366" s="42">
        <v>42926</v>
      </c>
      <c r="B366">
        <v>139.41487100000001</v>
      </c>
      <c r="C366">
        <v>996.46997099999999</v>
      </c>
      <c r="D366">
        <v>66.907944000000001</v>
      </c>
      <c r="E366">
        <v>152.66999799999999</v>
      </c>
      <c r="F366">
        <v>80.107697000000002</v>
      </c>
      <c r="G366">
        <v>77.593000000000004</v>
      </c>
      <c r="H366" s="26">
        <f t="shared" si="26"/>
        <v>6.084670601538663E-3</v>
      </c>
      <c r="I366" s="27">
        <f t="shared" si="26"/>
        <v>1.7932530144656809E-2</v>
      </c>
      <c r="J366" s="27">
        <f t="shared" si="26"/>
        <v>7.4585075278742301E-3</v>
      </c>
      <c r="K366" s="27">
        <f t="shared" si="26"/>
        <v>1.6444188107697367E-2</v>
      </c>
      <c r="L366" s="27">
        <f t="shared" si="27"/>
        <v>-6.4094840624854751E-3</v>
      </c>
      <c r="M366" s="27">
        <f t="shared" si="27"/>
        <v>-2.8698486323557597E-3</v>
      </c>
    </row>
    <row r="367" spans="1:13" x14ac:dyDescent="0.3">
      <c r="A367" s="42">
        <v>42927</v>
      </c>
      <c r="B367">
        <v>139.86660800000001</v>
      </c>
      <c r="C367">
        <v>994.13000499999998</v>
      </c>
      <c r="D367">
        <v>66.917488000000006</v>
      </c>
      <c r="E367">
        <v>154.33000200000001</v>
      </c>
      <c r="F367">
        <v>79.813354000000004</v>
      </c>
      <c r="G367">
        <v>78.082999999999998</v>
      </c>
      <c r="H367" s="26">
        <f t="shared" si="26"/>
        <v>3.2349971475194787E-3</v>
      </c>
      <c r="I367" s="27">
        <f t="shared" si="26"/>
        <v>-2.351016885377393E-3</v>
      </c>
      <c r="J367" s="27">
        <f t="shared" si="26"/>
        <v>1.4263357679557205E-4</v>
      </c>
      <c r="K367" s="27">
        <f t="shared" si="26"/>
        <v>1.0814463703283039E-2</v>
      </c>
      <c r="L367" s="27">
        <f t="shared" si="27"/>
        <v>-3.6811080284342807E-3</v>
      </c>
      <c r="M367" s="27">
        <f t="shared" si="27"/>
        <v>6.2951465630900223E-3</v>
      </c>
    </row>
    <row r="368" spans="1:13" x14ac:dyDescent="0.3">
      <c r="A368" s="42">
        <v>42928</v>
      </c>
      <c r="B368">
        <v>140.06843599999999</v>
      </c>
      <c r="C368">
        <v>1006.51001</v>
      </c>
      <c r="D368">
        <v>68.026588000000004</v>
      </c>
      <c r="E368">
        <v>158.75</v>
      </c>
      <c r="F368">
        <v>79.988121000000007</v>
      </c>
      <c r="G368">
        <v>77.254999999999995</v>
      </c>
      <c r="H368" s="26">
        <f t="shared" si="26"/>
        <v>1.4419633361161387E-3</v>
      </c>
      <c r="I368" s="27">
        <f t="shared" si="26"/>
        <v>1.237620254281027E-2</v>
      </c>
      <c r="J368" s="27">
        <f t="shared" si="26"/>
        <v>1.6438290699486855E-2</v>
      </c>
      <c r="K368" s="27">
        <f t="shared" si="26"/>
        <v>2.8237457900817699E-2</v>
      </c>
      <c r="L368" s="27">
        <f t="shared" si="27"/>
        <v>2.1873023347002874E-3</v>
      </c>
      <c r="M368" s="27">
        <f t="shared" si="27"/>
        <v>-1.066072489549196E-2</v>
      </c>
    </row>
    <row r="369" spans="1:13" x14ac:dyDescent="0.3">
      <c r="A369" s="42">
        <v>42929</v>
      </c>
      <c r="B369">
        <v>142.01947000000001</v>
      </c>
      <c r="C369">
        <v>1000.630005</v>
      </c>
      <c r="D369">
        <v>68.619354000000001</v>
      </c>
      <c r="E369">
        <v>158.21000699999999</v>
      </c>
      <c r="F369">
        <v>79.748954999999995</v>
      </c>
      <c r="G369">
        <v>77.334000000000003</v>
      </c>
      <c r="H369" s="26">
        <f t="shared" si="26"/>
        <v>1.3833029135265131E-2</v>
      </c>
      <c r="I369" s="27">
        <f t="shared" si="26"/>
        <v>-5.8591047732840761E-3</v>
      </c>
      <c r="J369" s="27">
        <f t="shared" si="26"/>
        <v>8.6759944654972079E-3</v>
      </c>
      <c r="K369" s="27">
        <f t="shared" si="26"/>
        <v>-3.4073290668386633E-3</v>
      </c>
      <c r="L369" s="27">
        <f t="shared" si="27"/>
        <v>-2.9944980176943191E-3</v>
      </c>
      <c r="M369" s="27">
        <f t="shared" si="27"/>
        <v>1.0220650483161807E-3</v>
      </c>
    </row>
    <row r="370" spans="1:13" x14ac:dyDescent="0.3">
      <c r="A370" s="42">
        <v>42930</v>
      </c>
      <c r="B370">
        <v>143.24002100000001</v>
      </c>
      <c r="C370">
        <v>1001.809998</v>
      </c>
      <c r="D370">
        <v>69.585030000000003</v>
      </c>
      <c r="E370">
        <v>161.11999499999999</v>
      </c>
      <c r="F370">
        <v>80.116898000000006</v>
      </c>
      <c r="G370">
        <v>77.319999999999993</v>
      </c>
      <c r="H370" s="26">
        <f t="shared" si="26"/>
        <v>8.5575308590809928E-3</v>
      </c>
      <c r="I370" s="27">
        <f t="shared" si="26"/>
        <v>1.17855529735276E-3</v>
      </c>
      <c r="J370" s="27">
        <f t="shared" si="26"/>
        <v>1.397483477809822E-2</v>
      </c>
      <c r="K370" s="27">
        <f t="shared" si="26"/>
        <v>1.822608923151859E-2</v>
      </c>
      <c r="L370" s="27">
        <f t="shared" si="27"/>
        <v>4.6031549926579323E-3</v>
      </c>
      <c r="M370" s="27">
        <f t="shared" si="27"/>
        <v>-1.8104931056749503E-4</v>
      </c>
    </row>
    <row r="371" spans="1:13" x14ac:dyDescent="0.3">
      <c r="A371" s="42">
        <v>42933</v>
      </c>
      <c r="B371">
        <v>143.73976099999999</v>
      </c>
      <c r="C371">
        <v>1010.039978</v>
      </c>
      <c r="D371">
        <v>70.129997000000003</v>
      </c>
      <c r="E371">
        <v>161.699997</v>
      </c>
      <c r="F371">
        <v>80.530822999999998</v>
      </c>
      <c r="G371">
        <v>77.462000000000003</v>
      </c>
      <c r="H371" s="26">
        <f t="shared" si="26"/>
        <v>3.4827575772363572E-3</v>
      </c>
      <c r="I371" s="27">
        <f t="shared" si="26"/>
        <v>8.1815503205177314E-3</v>
      </c>
      <c r="J371" s="27">
        <f t="shared" si="26"/>
        <v>7.8011617719977496E-3</v>
      </c>
      <c r="K371" s="27">
        <f t="shared" si="26"/>
        <v>3.5933500927042201E-3</v>
      </c>
      <c r="L371" s="27">
        <f t="shared" si="27"/>
        <v>5.1532124256123595E-3</v>
      </c>
      <c r="M371" s="27">
        <f t="shared" si="27"/>
        <v>1.8348391911013936E-3</v>
      </c>
    </row>
    <row r="372" spans="1:13" x14ac:dyDescent="0.3">
      <c r="A372" s="42">
        <v>42934</v>
      </c>
      <c r="B372">
        <v>144.23954800000001</v>
      </c>
      <c r="C372">
        <v>1024.4499510000001</v>
      </c>
      <c r="D372">
        <v>70.082190999999995</v>
      </c>
      <c r="E372">
        <v>183.60000600000001</v>
      </c>
      <c r="F372">
        <v>81.533432000000005</v>
      </c>
      <c r="G372">
        <v>77.147000000000006</v>
      </c>
      <c r="H372" s="26">
        <f t="shared" si="26"/>
        <v>3.470995909489199E-3</v>
      </c>
      <c r="I372" s="27">
        <f t="shared" si="26"/>
        <v>1.4165923132494583E-2</v>
      </c>
      <c r="J372" s="27">
        <f t="shared" si="26"/>
        <v>-6.8190936229443335E-4</v>
      </c>
      <c r="K372" s="27">
        <f t="shared" si="26"/>
        <v>0.12701676283594285</v>
      </c>
      <c r="L372" s="27">
        <f t="shared" si="27"/>
        <v>1.237313917413509E-2</v>
      </c>
      <c r="M372" s="27">
        <f t="shared" si="27"/>
        <v>-4.0748007665130414E-3</v>
      </c>
    </row>
    <row r="373" spans="1:13" x14ac:dyDescent="0.3">
      <c r="A373" s="42">
        <v>42935</v>
      </c>
      <c r="B373">
        <v>145.14295999999999</v>
      </c>
      <c r="C373">
        <v>1026.869995</v>
      </c>
      <c r="D373">
        <v>70.617607000000007</v>
      </c>
      <c r="E373">
        <v>183.86000100000001</v>
      </c>
      <c r="F373">
        <v>81.903862000000004</v>
      </c>
      <c r="G373">
        <v>76.790999999999997</v>
      </c>
      <c r="H373" s="26">
        <f t="shared" si="26"/>
        <v>6.2437425202400724E-3</v>
      </c>
      <c r="I373" s="27">
        <f t="shared" si="26"/>
        <v>2.3595004060351712E-3</v>
      </c>
      <c r="J373" s="27">
        <f t="shared" si="26"/>
        <v>7.6107939324657212E-3</v>
      </c>
      <c r="K373" s="27">
        <f t="shared" si="26"/>
        <v>1.4150930084013227E-3</v>
      </c>
      <c r="L373" s="27">
        <f t="shared" si="27"/>
        <v>4.53300009118115E-3</v>
      </c>
      <c r="M373" s="27">
        <f t="shared" si="27"/>
        <v>-4.6252469780833569E-3</v>
      </c>
    </row>
    <row r="374" spans="1:13" x14ac:dyDescent="0.3">
      <c r="A374" s="42">
        <v>42936</v>
      </c>
      <c r="B374">
        <v>144.48940999999999</v>
      </c>
      <c r="C374">
        <v>1028.6999510000001</v>
      </c>
      <c r="D374">
        <v>70.961806999999993</v>
      </c>
      <c r="E374">
        <v>183.60000600000001</v>
      </c>
      <c r="F374">
        <v>82.135627999999997</v>
      </c>
      <c r="G374">
        <v>76.453000000000003</v>
      </c>
      <c r="H374" s="26">
        <f t="shared" si="26"/>
        <v>-4.512970074662964E-3</v>
      </c>
      <c r="I374" s="27">
        <f t="shared" si="26"/>
        <v>1.7804857353496428E-3</v>
      </c>
      <c r="J374" s="27">
        <f t="shared" si="26"/>
        <v>4.8622983865369779E-3</v>
      </c>
      <c r="K374" s="27">
        <f t="shared" si="26"/>
        <v>-1.415093008401383E-3</v>
      </c>
      <c r="L374" s="27">
        <f t="shared" si="27"/>
        <v>2.8257360982623957E-3</v>
      </c>
      <c r="M374" s="27">
        <f t="shared" si="27"/>
        <v>-4.4112728472792233E-3</v>
      </c>
    </row>
    <row r="375" spans="1:13" x14ac:dyDescent="0.3">
      <c r="A375" s="42">
        <v>42937</v>
      </c>
      <c r="B375">
        <v>144.422134</v>
      </c>
      <c r="C375">
        <v>1025.670044</v>
      </c>
      <c r="D375">
        <v>70.550681999999995</v>
      </c>
      <c r="E375">
        <v>188.53999300000001</v>
      </c>
      <c r="F375">
        <v>82.144904999999994</v>
      </c>
      <c r="G375">
        <v>77.096000000000004</v>
      </c>
      <c r="H375" s="26">
        <f t="shared" si="26"/>
        <v>-4.6572040898423665E-4</v>
      </c>
      <c r="I375" s="27">
        <f t="shared" si="26"/>
        <v>-2.9497210378581309E-3</v>
      </c>
      <c r="J375" s="27">
        <f t="shared" si="26"/>
        <v>-5.8104575728234057E-3</v>
      </c>
      <c r="K375" s="27">
        <f t="shared" si="26"/>
        <v>2.6550637974475558E-2</v>
      </c>
      <c r="L375" s="27">
        <f t="shared" si="27"/>
        <v>1.1294095338558235E-4</v>
      </c>
      <c r="M375" s="27">
        <f t="shared" si="27"/>
        <v>8.3752256096307261E-3</v>
      </c>
    </row>
    <row r="376" spans="1:13" x14ac:dyDescent="0.3">
      <c r="A376" s="42">
        <v>42940</v>
      </c>
      <c r="B376">
        <v>146.17134100000001</v>
      </c>
      <c r="C376">
        <v>1038.9499510000001</v>
      </c>
      <c r="D376">
        <v>70.369026000000005</v>
      </c>
      <c r="E376">
        <v>187.91000399999999</v>
      </c>
      <c r="F376">
        <v>81.746268999999998</v>
      </c>
      <c r="G376">
        <v>78.194999999999993</v>
      </c>
      <c r="H376" s="26">
        <f t="shared" si="26"/>
        <v>1.2039004847647286E-2</v>
      </c>
      <c r="I376" s="27">
        <f t="shared" si="26"/>
        <v>1.2864440116696614E-2</v>
      </c>
      <c r="J376" s="27">
        <f t="shared" si="26"/>
        <v>-2.5781503978157031E-3</v>
      </c>
      <c r="K376" s="27">
        <f t="shared" si="26"/>
        <v>-3.3470027527564856E-3</v>
      </c>
      <c r="L376" s="27">
        <f t="shared" si="27"/>
        <v>-4.8646522739271315E-3</v>
      </c>
      <c r="M376" s="27">
        <f t="shared" si="27"/>
        <v>1.4154308339192442E-2</v>
      </c>
    </row>
    <row r="377" spans="1:13" x14ac:dyDescent="0.3">
      <c r="A377" s="42">
        <v>42941</v>
      </c>
      <c r="B377">
        <v>146.796021</v>
      </c>
      <c r="C377">
        <v>1039.869995</v>
      </c>
      <c r="D377">
        <v>70.933136000000005</v>
      </c>
      <c r="E377">
        <v>186.970001</v>
      </c>
      <c r="F377">
        <v>82.636223000000001</v>
      </c>
      <c r="G377">
        <v>77.983000000000004</v>
      </c>
      <c r="H377" s="26">
        <f t="shared" si="26"/>
        <v>4.2645088001581561E-3</v>
      </c>
      <c r="I377" s="27">
        <f t="shared" si="26"/>
        <v>8.8515993108695694E-4</v>
      </c>
      <c r="J377" s="27">
        <f t="shared" si="26"/>
        <v>7.9844920834341616E-3</v>
      </c>
      <c r="K377" s="27">
        <f t="shared" si="26"/>
        <v>-5.0149645622127549E-3</v>
      </c>
      <c r="L377" s="27">
        <f t="shared" si="27"/>
        <v>1.0827949915338546E-2</v>
      </c>
      <c r="M377" s="27">
        <f t="shared" si="27"/>
        <v>-2.7148526708091554E-3</v>
      </c>
    </row>
    <row r="378" spans="1:13" x14ac:dyDescent="0.3">
      <c r="A378" s="42">
        <v>42942</v>
      </c>
      <c r="B378">
        <v>147.488022</v>
      </c>
      <c r="C378">
        <v>1052.8000489999999</v>
      </c>
      <c r="D378">
        <v>70.799262999999996</v>
      </c>
      <c r="E378">
        <v>189.08000200000001</v>
      </c>
      <c r="F378">
        <v>82.784554</v>
      </c>
      <c r="G378">
        <v>77.948999999999998</v>
      </c>
      <c r="H378" s="26">
        <f t="shared" si="26"/>
        <v>4.7029547943259649E-3</v>
      </c>
      <c r="I378" s="27">
        <f t="shared" si="26"/>
        <v>1.2357627599630824E-2</v>
      </c>
      <c r="J378" s="27">
        <f t="shared" si="26"/>
        <v>-1.8890957996488824E-3</v>
      </c>
      <c r="K378" s="27">
        <f t="shared" si="26"/>
        <v>1.1222034976934601E-2</v>
      </c>
      <c r="L378" s="27">
        <f t="shared" si="27"/>
        <v>1.7933785881717537E-3</v>
      </c>
      <c r="M378" s="27">
        <f t="shared" si="27"/>
        <v>-4.3608753224266058E-4</v>
      </c>
    </row>
    <row r="379" spans="1:13" x14ac:dyDescent="0.3">
      <c r="A379" s="42">
        <v>42943</v>
      </c>
      <c r="B379">
        <v>144.70086699999999</v>
      </c>
      <c r="C379">
        <v>1046</v>
      </c>
      <c r="D379">
        <v>69.948340999999999</v>
      </c>
      <c r="E379">
        <v>182.679993</v>
      </c>
      <c r="F379">
        <v>84.063873000000001</v>
      </c>
      <c r="G379">
        <v>77.78</v>
      </c>
      <c r="H379" s="26">
        <f t="shared" si="26"/>
        <v>-1.9078340376296576E-2</v>
      </c>
      <c r="I379" s="27">
        <f t="shared" si="26"/>
        <v>-6.4799624887366463E-3</v>
      </c>
      <c r="J379" s="27">
        <f t="shared" si="26"/>
        <v>-1.2091607151406758E-2</v>
      </c>
      <c r="K379" s="27">
        <f t="shared" si="26"/>
        <v>-3.4434266504142413E-2</v>
      </c>
      <c r="L379" s="27">
        <f t="shared" si="27"/>
        <v>1.5335404652632013E-2</v>
      </c>
      <c r="M379" s="27">
        <f t="shared" si="27"/>
        <v>-2.1704379575258758E-3</v>
      </c>
    </row>
    <row r="380" spans="1:13" x14ac:dyDescent="0.3">
      <c r="A380" s="42">
        <v>42944</v>
      </c>
      <c r="B380">
        <v>143.68211400000001</v>
      </c>
      <c r="C380">
        <v>1020.039978</v>
      </c>
      <c r="D380">
        <v>69.833595000000003</v>
      </c>
      <c r="E380">
        <v>184.03999300000001</v>
      </c>
      <c r="F380">
        <v>83.628151000000003</v>
      </c>
      <c r="G380">
        <v>78.236000000000004</v>
      </c>
      <c r="H380" s="26">
        <f t="shared" si="26"/>
        <v>-7.0653076291467875E-3</v>
      </c>
      <c r="I380" s="27">
        <f t="shared" si="26"/>
        <v>-2.513154499697369E-2</v>
      </c>
      <c r="J380" s="27">
        <f t="shared" si="26"/>
        <v>-1.6417861857979824E-3</v>
      </c>
      <c r="K380" s="27">
        <f t="shared" si="26"/>
        <v>7.4171372536308289E-3</v>
      </c>
      <c r="L380" s="27">
        <f t="shared" si="27"/>
        <v>-5.1967048901805941E-3</v>
      </c>
      <c r="M380" s="27">
        <f t="shared" si="27"/>
        <v>5.8455709476701381E-3</v>
      </c>
    </row>
    <row r="381" spans="1:13" x14ac:dyDescent="0.3">
      <c r="A381" s="42">
        <v>42947</v>
      </c>
      <c r="B381">
        <v>142.94207800000001</v>
      </c>
      <c r="C381">
        <v>987.78002900000001</v>
      </c>
      <c r="D381">
        <v>69.508529999999993</v>
      </c>
      <c r="E381">
        <v>181.66000399999999</v>
      </c>
      <c r="F381">
        <v>84.193657000000002</v>
      </c>
      <c r="G381">
        <v>78.989000000000004</v>
      </c>
      <c r="H381" s="26">
        <f t="shared" si="26"/>
        <v>-5.1638184429472775E-3</v>
      </c>
      <c r="I381" s="27">
        <f t="shared" si="26"/>
        <v>-3.2137069381145369E-2</v>
      </c>
      <c r="J381" s="27">
        <f t="shared" si="26"/>
        <v>-4.6657188512514132E-3</v>
      </c>
      <c r="K381" s="27">
        <f t="shared" si="26"/>
        <v>-1.3016257158833632E-2</v>
      </c>
      <c r="L381" s="27">
        <f t="shared" si="27"/>
        <v>6.7393880109787967E-3</v>
      </c>
      <c r="M381" s="27">
        <f t="shared" si="27"/>
        <v>9.5787025905617086E-3</v>
      </c>
    </row>
    <row r="382" spans="1:13" x14ac:dyDescent="0.3">
      <c r="A382" s="42">
        <v>42948</v>
      </c>
      <c r="B382">
        <v>144.210724</v>
      </c>
      <c r="C382">
        <v>996.19000200000005</v>
      </c>
      <c r="D382">
        <v>69.393814000000006</v>
      </c>
      <c r="E382">
        <v>182.029999</v>
      </c>
      <c r="F382">
        <v>84.453232</v>
      </c>
      <c r="G382">
        <v>79.691000000000003</v>
      </c>
      <c r="H382" s="26">
        <f t="shared" si="26"/>
        <v>8.8360917632816279E-3</v>
      </c>
      <c r="I382" s="27">
        <f t="shared" si="26"/>
        <v>8.4779742047497615E-3</v>
      </c>
      <c r="J382" s="27">
        <f t="shared" si="26"/>
        <v>-1.6517507592447985E-3</v>
      </c>
      <c r="K382" s="27">
        <f t="shared" si="26"/>
        <v>2.0346730709835787E-3</v>
      </c>
      <c r="L382" s="27">
        <f t="shared" si="27"/>
        <v>3.0783278187822604E-3</v>
      </c>
      <c r="M382" s="27">
        <f t="shared" si="27"/>
        <v>8.8480536910156907E-3</v>
      </c>
    </row>
    <row r="383" spans="1:13" x14ac:dyDescent="0.3">
      <c r="A383" s="42">
        <v>42949</v>
      </c>
      <c r="B383">
        <v>151.02479600000001</v>
      </c>
      <c r="C383">
        <v>995.89001499999995</v>
      </c>
      <c r="D383">
        <v>69.087851999999998</v>
      </c>
      <c r="E383">
        <v>180.740005</v>
      </c>
      <c r="F383">
        <v>84.397614000000004</v>
      </c>
      <c r="G383">
        <v>80.091999999999999</v>
      </c>
      <c r="H383" s="26">
        <f t="shared" si="26"/>
        <v>4.6168444236496964E-2</v>
      </c>
      <c r="I383" s="27">
        <f t="shared" si="26"/>
        <v>-3.0117967120563382E-4</v>
      </c>
      <c r="J383" s="27">
        <f t="shared" si="26"/>
        <v>-4.4188159586316085E-3</v>
      </c>
      <c r="K383" s="27">
        <f t="shared" si="26"/>
        <v>-7.1119410263503933E-3</v>
      </c>
      <c r="L383" s="27">
        <f t="shared" si="27"/>
        <v>-6.5878262773387812E-4</v>
      </c>
      <c r="M383" s="27">
        <f t="shared" si="27"/>
        <v>5.0193179735542543E-3</v>
      </c>
    </row>
    <row r="384" spans="1:13" x14ac:dyDescent="0.3">
      <c r="A384" s="42">
        <v>42950</v>
      </c>
      <c r="B384">
        <v>149.51589999999999</v>
      </c>
      <c r="C384">
        <v>986.919983</v>
      </c>
      <c r="D384">
        <v>68.982680999999999</v>
      </c>
      <c r="E384">
        <v>179.229996</v>
      </c>
      <c r="F384">
        <v>84.230743000000004</v>
      </c>
      <c r="G384">
        <v>79.296999999999997</v>
      </c>
      <c r="H384" s="26">
        <f t="shared" si="26"/>
        <v>-1.0041293563601856E-2</v>
      </c>
      <c r="I384" s="27">
        <f t="shared" si="26"/>
        <v>-9.0478595552222259E-3</v>
      </c>
      <c r="J384" s="27">
        <f t="shared" si="26"/>
        <v>-1.5234390431541154E-3</v>
      </c>
      <c r="K384" s="27">
        <f t="shared" si="26"/>
        <v>-8.389687212043832E-3</v>
      </c>
      <c r="L384" s="27">
        <f t="shared" si="27"/>
        <v>-1.9791576866324935E-3</v>
      </c>
      <c r="M384" s="27">
        <f t="shared" si="27"/>
        <v>-9.9756770266495529E-3</v>
      </c>
    </row>
    <row r="385" spans="1:13" x14ac:dyDescent="0.3">
      <c r="A385" s="42">
        <v>42951</v>
      </c>
      <c r="B385">
        <v>150.30398600000001</v>
      </c>
      <c r="C385">
        <v>987.580017</v>
      </c>
      <c r="D385">
        <v>69.489418000000001</v>
      </c>
      <c r="E385">
        <v>180.270004</v>
      </c>
      <c r="F385">
        <v>84.054603999999998</v>
      </c>
      <c r="G385">
        <v>78.11</v>
      </c>
      <c r="H385" s="26">
        <f t="shared" si="26"/>
        <v>5.2570750094692647E-3</v>
      </c>
      <c r="I385" s="27">
        <f t="shared" si="26"/>
        <v>6.6855814088074834E-4</v>
      </c>
      <c r="J385" s="27">
        <f t="shared" si="26"/>
        <v>7.3190088938762778E-3</v>
      </c>
      <c r="K385" s="27">
        <f t="shared" si="26"/>
        <v>5.785874277071377E-3</v>
      </c>
      <c r="L385" s="27">
        <f t="shared" si="27"/>
        <v>-2.093338100566024E-3</v>
      </c>
      <c r="M385" s="27">
        <f t="shared" si="27"/>
        <v>-1.5082207281547669E-2</v>
      </c>
    </row>
    <row r="386" spans="1:13" x14ac:dyDescent="0.3">
      <c r="A386" s="42">
        <v>42954</v>
      </c>
      <c r="B386">
        <v>152.62982199999999</v>
      </c>
      <c r="C386">
        <v>992.27002000000005</v>
      </c>
      <c r="D386">
        <v>69.221710000000002</v>
      </c>
      <c r="E386">
        <v>181.33000200000001</v>
      </c>
      <c r="F386">
        <v>84.768424999999993</v>
      </c>
      <c r="G386">
        <v>78.254999999999995</v>
      </c>
      <c r="H386" s="26">
        <f t="shared" si="26"/>
        <v>1.5355709007369722E-2</v>
      </c>
      <c r="I386" s="27">
        <f t="shared" si="26"/>
        <v>4.7377444605258105E-3</v>
      </c>
      <c r="J386" s="27">
        <f t="shared" si="26"/>
        <v>-3.8599402404802217E-3</v>
      </c>
      <c r="K386" s="27">
        <f t="shared" si="26"/>
        <v>5.8628374926638811E-3</v>
      </c>
      <c r="L386" s="27">
        <f t="shared" si="27"/>
        <v>8.4564914885749826E-3</v>
      </c>
      <c r="M386" s="27">
        <f t="shared" si="27"/>
        <v>1.8546355202596605E-3</v>
      </c>
    </row>
    <row r="387" spans="1:13" x14ac:dyDescent="0.3">
      <c r="A387" s="42">
        <v>42955</v>
      </c>
      <c r="B387">
        <v>153.85038800000001</v>
      </c>
      <c r="C387">
        <v>989.84002699999996</v>
      </c>
      <c r="D387">
        <v>69.594582000000003</v>
      </c>
      <c r="E387">
        <v>178.36000100000001</v>
      </c>
      <c r="F387">
        <v>84.898208999999994</v>
      </c>
      <c r="G387">
        <v>77.763000000000005</v>
      </c>
      <c r="H387" s="26">
        <f t="shared" si="26"/>
        <v>7.9650979944326499E-3</v>
      </c>
      <c r="I387" s="27">
        <f t="shared" si="26"/>
        <v>-2.4519266436220507E-3</v>
      </c>
      <c r="J387" s="27">
        <f t="shared" si="26"/>
        <v>5.3721777378385703E-3</v>
      </c>
      <c r="K387" s="27">
        <f t="shared" si="26"/>
        <v>-1.6514601329634532E-2</v>
      </c>
      <c r="L387" s="27">
        <f t="shared" si="27"/>
        <v>1.5298709269300583E-3</v>
      </c>
      <c r="M387" s="27">
        <f t="shared" si="27"/>
        <v>-6.3069854875669245E-3</v>
      </c>
    </row>
    <row r="388" spans="1:13" x14ac:dyDescent="0.3">
      <c r="A388" s="42">
        <v>42956</v>
      </c>
      <c r="B388">
        <v>154.792236</v>
      </c>
      <c r="C388">
        <v>982.01000999999997</v>
      </c>
      <c r="D388">
        <v>69.288634999999999</v>
      </c>
      <c r="E388">
        <v>175.779999</v>
      </c>
      <c r="F388">
        <v>85.213402000000002</v>
      </c>
      <c r="G388">
        <v>78.161000000000001</v>
      </c>
      <c r="H388" s="26">
        <f t="shared" si="26"/>
        <v>6.1031811572385538E-3</v>
      </c>
      <c r="I388" s="27">
        <f t="shared" si="26"/>
        <v>-7.9418393976545074E-3</v>
      </c>
      <c r="J388" s="27">
        <f t="shared" si="26"/>
        <v>-4.4058238498586415E-3</v>
      </c>
      <c r="K388" s="27">
        <f t="shared" si="26"/>
        <v>-1.4570777918344342E-2</v>
      </c>
      <c r="L388" s="27">
        <f t="shared" si="27"/>
        <v>3.705724245902136E-3</v>
      </c>
      <c r="M388" s="27">
        <f t="shared" si="27"/>
        <v>5.1050622659505E-3</v>
      </c>
    </row>
    <row r="389" spans="1:13" x14ac:dyDescent="0.3">
      <c r="A389" s="42">
        <v>42957</v>
      </c>
      <c r="B389">
        <v>149.86183199999999</v>
      </c>
      <c r="C389">
        <v>956.919983</v>
      </c>
      <c r="D389">
        <v>68.275154000000001</v>
      </c>
      <c r="E389">
        <v>169.13999899999999</v>
      </c>
      <c r="F389">
        <v>85.046515999999997</v>
      </c>
      <c r="G389">
        <v>78.012</v>
      </c>
      <c r="H389" s="26">
        <f t="shared" si="26"/>
        <v>-3.237005525452448E-2</v>
      </c>
      <c r="I389" s="27">
        <f t="shared" si="26"/>
        <v>-2.5881726158151094E-2</v>
      </c>
      <c r="J389" s="27">
        <f t="shared" si="26"/>
        <v>-1.4734972691603253E-2</v>
      </c>
      <c r="K389" s="27">
        <f t="shared" ref="K389:M452" si="28">LN(E389/E388)</f>
        <v>-3.8506439005755781E-2</v>
      </c>
      <c r="L389" s="27">
        <f t="shared" si="27"/>
        <v>-1.960368070256408E-3</v>
      </c>
      <c r="M389" s="27">
        <f t="shared" si="27"/>
        <v>-1.9081409105172675E-3</v>
      </c>
    </row>
    <row r="390" spans="1:13" x14ac:dyDescent="0.3">
      <c r="A390" s="42">
        <v>42958</v>
      </c>
      <c r="B390">
        <v>151.94593800000001</v>
      </c>
      <c r="C390">
        <v>967.98999000000003</v>
      </c>
      <c r="D390">
        <v>69.317313999999996</v>
      </c>
      <c r="E390">
        <v>171.39999399999999</v>
      </c>
      <c r="F390">
        <v>84.675704999999994</v>
      </c>
      <c r="G390">
        <v>77.876999999999995</v>
      </c>
      <c r="H390" s="26">
        <f t="shared" ref="H390:M453" si="29">LN(B390/B389)</f>
        <v>1.3811036923157816E-2</v>
      </c>
      <c r="I390" s="27">
        <f t="shared" si="29"/>
        <v>1.1501970686968534E-2</v>
      </c>
      <c r="J390" s="27">
        <f t="shared" si="29"/>
        <v>1.514879331930615E-2</v>
      </c>
      <c r="K390" s="27">
        <f t="shared" si="28"/>
        <v>1.3273202716030358E-2</v>
      </c>
      <c r="L390" s="27">
        <f t="shared" si="28"/>
        <v>-4.3696292427307703E-3</v>
      </c>
      <c r="M390" s="27">
        <f t="shared" si="28"/>
        <v>-1.7320020495108998E-3</v>
      </c>
    </row>
    <row r="391" spans="1:13" x14ac:dyDescent="0.3">
      <c r="A391" s="42">
        <v>42961</v>
      </c>
      <c r="B391">
        <v>154.23263499999999</v>
      </c>
      <c r="C391">
        <v>983.29998799999998</v>
      </c>
      <c r="D391">
        <v>70.359459000000001</v>
      </c>
      <c r="E391">
        <v>171</v>
      </c>
      <c r="F391">
        <v>84.963097000000005</v>
      </c>
      <c r="G391">
        <v>77.697999999999993</v>
      </c>
      <c r="H391" s="26">
        <f t="shared" si="29"/>
        <v>1.4937292935124986E-2</v>
      </c>
      <c r="I391" s="27">
        <f t="shared" si="29"/>
        <v>1.5692503268288353E-2</v>
      </c>
      <c r="J391" s="27">
        <f t="shared" si="29"/>
        <v>1.4922514551373891E-2</v>
      </c>
      <c r="K391" s="27">
        <f t="shared" si="28"/>
        <v>-2.3364146551846229E-3</v>
      </c>
      <c r="L391" s="27">
        <f t="shared" si="28"/>
        <v>3.388284656120451E-3</v>
      </c>
      <c r="M391" s="27">
        <f t="shared" si="28"/>
        <v>-2.3011419442396249E-3</v>
      </c>
    </row>
    <row r="392" spans="1:13" x14ac:dyDescent="0.3">
      <c r="A392" s="42">
        <v>42962</v>
      </c>
      <c r="B392">
        <v>155.92112700000001</v>
      </c>
      <c r="C392">
        <v>982.73999000000003</v>
      </c>
      <c r="D392">
        <v>70.378692999999998</v>
      </c>
      <c r="E392">
        <v>168.5</v>
      </c>
      <c r="F392">
        <v>85.472983999999997</v>
      </c>
      <c r="G392">
        <v>76.847999999999999</v>
      </c>
      <c r="H392" s="26">
        <f t="shared" si="29"/>
        <v>1.0888203776038545E-2</v>
      </c>
      <c r="I392" s="27">
        <f t="shared" si="29"/>
        <v>-5.6967103559522685E-4</v>
      </c>
      <c r="J392" s="27">
        <f t="shared" si="29"/>
        <v>2.7333029241064752E-4</v>
      </c>
      <c r="K392" s="27">
        <f t="shared" si="28"/>
        <v>-1.4727806710243398E-2</v>
      </c>
      <c r="L392" s="27">
        <f t="shared" si="28"/>
        <v>5.983340125935147E-3</v>
      </c>
      <c r="M392" s="27">
        <f t="shared" si="28"/>
        <v>-1.1000072094112939E-2</v>
      </c>
    </row>
    <row r="393" spans="1:13" x14ac:dyDescent="0.3">
      <c r="A393" s="42">
        <v>42963</v>
      </c>
      <c r="B393">
        <v>155.29399100000001</v>
      </c>
      <c r="C393">
        <v>978.17999299999997</v>
      </c>
      <c r="D393">
        <v>70.792000000000002</v>
      </c>
      <c r="E393">
        <v>169.979996</v>
      </c>
      <c r="F393">
        <v>85.695464999999999</v>
      </c>
      <c r="G393">
        <v>76.572000000000003</v>
      </c>
      <c r="H393" s="26">
        <f t="shared" si="29"/>
        <v>-4.0302466853476132E-3</v>
      </c>
      <c r="I393" s="27">
        <f t="shared" si="29"/>
        <v>-4.6508835232410397E-3</v>
      </c>
      <c r="J393" s="27">
        <f t="shared" si="29"/>
        <v>5.8554388606984276E-3</v>
      </c>
      <c r="K393" s="27">
        <f t="shared" si="28"/>
        <v>8.7450097458832698E-3</v>
      </c>
      <c r="L393" s="27">
        <f t="shared" si="28"/>
        <v>2.5995576473126637E-3</v>
      </c>
      <c r="M393" s="27">
        <f t="shared" si="28"/>
        <v>-3.597970248258392E-3</v>
      </c>
    </row>
    <row r="394" spans="1:13" x14ac:dyDescent="0.3">
      <c r="A394" s="42">
        <v>42964</v>
      </c>
      <c r="B394">
        <v>152.31256099999999</v>
      </c>
      <c r="C394">
        <v>960.57000700000003</v>
      </c>
      <c r="D394">
        <v>69.590508</v>
      </c>
      <c r="E394">
        <v>166.08999600000001</v>
      </c>
      <c r="F394">
        <v>85.352447999999995</v>
      </c>
      <c r="G394">
        <v>76.209999999999994</v>
      </c>
      <c r="H394" s="26">
        <f t="shared" si="29"/>
        <v>-1.9385304675756793E-2</v>
      </c>
      <c r="I394" s="27">
        <f t="shared" si="29"/>
        <v>-1.8166829474037919E-2</v>
      </c>
      <c r="J394" s="27">
        <f t="shared" si="29"/>
        <v>-1.7117821235523693E-2</v>
      </c>
      <c r="K394" s="27">
        <f t="shared" si="28"/>
        <v>-2.3150973510720683E-2</v>
      </c>
      <c r="L394" s="27">
        <f t="shared" si="28"/>
        <v>-4.0107763235147928E-3</v>
      </c>
      <c r="M394" s="27">
        <f t="shared" si="28"/>
        <v>-4.7387869961841578E-3</v>
      </c>
    </row>
    <row r="395" spans="1:13" x14ac:dyDescent="0.3">
      <c r="A395" s="42">
        <v>42965</v>
      </c>
      <c r="B395">
        <v>151.96523999999999</v>
      </c>
      <c r="C395">
        <v>958.46997099999999</v>
      </c>
      <c r="D395">
        <v>69.677017000000006</v>
      </c>
      <c r="E395">
        <v>166.53999300000001</v>
      </c>
      <c r="F395">
        <v>85.723267000000007</v>
      </c>
      <c r="G395">
        <v>75.89</v>
      </c>
      <c r="H395" s="26">
        <f t="shared" si="29"/>
        <v>-2.2829213942246176E-3</v>
      </c>
      <c r="I395" s="27">
        <f t="shared" si="29"/>
        <v>-2.1886327146480324E-3</v>
      </c>
      <c r="J395" s="27">
        <f t="shared" si="29"/>
        <v>1.2423429098293855E-3</v>
      </c>
      <c r="K395" s="27">
        <f t="shared" si="28"/>
        <v>2.7056927481491255E-3</v>
      </c>
      <c r="L395" s="27">
        <f t="shared" si="28"/>
        <v>4.3351516110858006E-3</v>
      </c>
      <c r="M395" s="27">
        <f t="shared" si="28"/>
        <v>-4.2077642622045403E-3</v>
      </c>
    </row>
    <row r="396" spans="1:13" x14ac:dyDescent="0.3">
      <c r="A396" s="42">
        <v>42968</v>
      </c>
      <c r="B396">
        <v>151.68542500000001</v>
      </c>
      <c r="C396">
        <v>953.28997800000002</v>
      </c>
      <c r="D396">
        <v>69.350211999999999</v>
      </c>
      <c r="E396">
        <v>166.759995</v>
      </c>
      <c r="F396">
        <v>86.084830999999994</v>
      </c>
      <c r="G396">
        <v>76.316000000000003</v>
      </c>
      <c r="H396" s="26">
        <f t="shared" si="29"/>
        <v>-1.843006529910457E-3</v>
      </c>
      <c r="I396" s="27">
        <f t="shared" si="29"/>
        <v>-5.4190963455121545E-3</v>
      </c>
      <c r="J396" s="27">
        <f t="shared" si="29"/>
        <v>-4.7013179257244979E-3</v>
      </c>
      <c r="K396" s="27">
        <f t="shared" si="28"/>
        <v>1.3201442536582605E-3</v>
      </c>
      <c r="L396" s="27">
        <f t="shared" si="28"/>
        <v>4.208934712293359E-3</v>
      </c>
      <c r="M396" s="27">
        <f t="shared" si="28"/>
        <v>5.5976914492427889E-3</v>
      </c>
    </row>
    <row r="397" spans="1:13" x14ac:dyDescent="0.3">
      <c r="A397" s="42">
        <v>42969</v>
      </c>
      <c r="B397">
        <v>154.16511499999999</v>
      </c>
      <c r="C397">
        <v>966.90002400000003</v>
      </c>
      <c r="D397">
        <v>70.321029999999993</v>
      </c>
      <c r="E397">
        <v>169.33999600000001</v>
      </c>
      <c r="F397">
        <v>86.019913000000003</v>
      </c>
      <c r="G397">
        <v>75.757999999999996</v>
      </c>
      <c r="H397" s="26">
        <f t="shared" si="29"/>
        <v>1.6215399415235733E-2</v>
      </c>
      <c r="I397" s="27">
        <f t="shared" si="29"/>
        <v>1.4175965821823757E-2</v>
      </c>
      <c r="J397" s="27">
        <f t="shared" si="29"/>
        <v>1.390169688252766E-2</v>
      </c>
      <c r="K397" s="27">
        <f t="shared" si="28"/>
        <v>1.5352881563627328E-2</v>
      </c>
      <c r="L397" s="27">
        <f t="shared" si="28"/>
        <v>-7.5440108819825288E-4</v>
      </c>
      <c r="M397" s="27">
        <f t="shared" si="28"/>
        <v>-7.3385654909324631E-3</v>
      </c>
    </row>
    <row r="398" spans="1:13" x14ac:dyDescent="0.3">
      <c r="A398" s="42">
        <v>42970</v>
      </c>
      <c r="B398">
        <v>154.35806299999999</v>
      </c>
      <c r="C398">
        <v>958</v>
      </c>
      <c r="D398">
        <v>69.898101999999994</v>
      </c>
      <c r="E398">
        <v>169.05999800000001</v>
      </c>
      <c r="F398">
        <v>85.695464999999999</v>
      </c>
      <c r="G398">
        <v>75.596999999999994</v>
      </c>
      <c r="H398" s="26">
        <f t="shared" si="29"/>
        <v>1.2507846341125682E-3</v>
      </c>
      <c r="I398" s="27">
        <f t="shared" si="29"/>
        <v>-9.2473243402358043E-3</v>
      </c>
      <c r="J398" s="27">
        <f t="shared" si="29"/>
        <v>-6.0324048008673636E-3</v>
      </c>
      <c r="K398" s="27">
        <f t="shared" si="28"/>
        <v>-1.6548349223515888E-3</v>
      </c>
      <c r="L398" s="27">
        <f t="shared" si="28"/>
        <v>-3.7789089116661446E-3</v>
      </c>
      <c r="M398" s="27">
        <f t="shared" si="28"/>
        <v>-2.1274495157000122E-3</v>
      </c>
    </row>
    <row r="399" spans="1:13" x14ac:dyDescent="0.3">
      <c r="A399" s="42">
        <v>42971</v>
      </c>
      <c r="B399">
        <v>153.67301900000001</v>
      </c>
      <c r="C399">
        <v>952.45001200000002</v>
      </c>
      <c r="D399">
        <v>69.869254999999995</v>
      </c>
      <c r="E399">
        <v>168.13000500000001</v>
      </c>
      <c r="F399">
        <v>85.537857000000002</v>
      </c>
      <c r="G399">
        <v>75.712000000000003</v>
      </c>
      <c r="H399" s="26">
        <f t="shared" si="29"/>
        <v>-4.4478961340417419E-3</v>
      </c>
      <c r="I399" s="27">
        <f t="shared" si="29"/>
        <v>-5.8101531870669272E-3</v>
      </c>
      <c r="J399" s="27">
        <f t="shared" si="29"/>
        <v>-4.1278594700200051E-4</v>
      </c>
      <c r="K399" s="27">
        <f t="shared" si="28"/>
        <v>-5.5161502409331719E-3</v>
      </c>
      <c r="L399" s="27">
        <f t="shared" si="28"/>
        <v>-1.8408571727400196E-3</v>
      </c>
      <c r="M399" s="27">
        <f t="shared" si="28"/>
        <v>1.5200684974898439E-3</v>
      </c>
    </row>
    <row r="400" spans="1:13" x14ac:dyDescent="0.3">
      <c r="A400" s="42">
        <v>42972</v>
      </c>
      <c r="B400">
        <v>154.24229399999999</v>
      </c>
      <c r="C400">
        <v>945.26000999999997</v>
      </c>
      <c r="D400">
        <v>69.994193999999993</v>
      </c>
      <c r="E400">
        <v>165.949997</v>
      </c>
      <c r="F400">
        <v>85.760361000000003</v>
      </c>
      <c r="G400">
        <v>75.507000000000005</v>
      </c>
      <c r="H400" s="26">
        <f t="shared" si="29"/>
        <v>3.6976118080208763E-3</v>
      </c>
      <c r="I400" s="27">
        <f t="shared" si="29"/>
        <v>-7.5775922777622613E-3</v>
      </c>
      <c r="J400" s="27">
        <f t="shared" si="29"/>
        <v>1.7865859039786481E-3</v>
      </c>
      <c r="K400" s="27">
        <f t="shared" si="28"/>
        <v>-1.3050999341479762E-2</v>
      </c>
      <c r="L400" s="27">
        <f t="shared" si="28"/>
        <v>2.5978568573007798E-3</v>
      </c>
      <c r="M400" s="27">
        <f t="shared" si="28"/>
        <v>-2.7113011669459607E-3</v>
      </c>
    </row>
    <row r="401" spans="1:13" x14ac:dyDescent="0.3">
      <c r="A401" s="42">
        <v>42975</v>
      </c>
      <c r="B401">
        <v>155.795715</v>
      </c>
      <c r="C401">
        <v>946.02002000000005</v>
      </c>
      <c r="D401">
        <v>70.003822</v>
      </c>
      <c r="E401">
        <v>167.11999499999999</v>
      </c>
      <c r="F401">
        <v>85.723267000000007</v>
      </c>
      <c r="G401">
        <v>75.584999999999994</v>
      </c>
      <c r="H401" s="26">
        <f t="shared" si="29"/>
        <v>1.0020926172239273E-2</v>
      </c>
      <c r="I401" s="27">
        <f t="shared" si="29"/>
        <v>8.0369911261590397E-4</v>
      </c>
      <c r="J401" s="27">
        <f t="shared" si="29"/>
        <v>1.3754480656608559E-4</v>
      </c>
      <c r="K401" s="27">
        <f t="shared" si="28"/>
        <v>7.0255672414393597E-3</v>
      </c>
      <c r="L401" s="27">
        <f t="shared" si="28"/>
        <v>-4.3262439698972359E-4</v>
      </c>
      <c r="M401" s="27">
        <f t="shared" si="28"/>
        <v>1.0324836116952175E-3</v>
      </c>
    </row>
    <row r="402" spans="1:13" x14ac:dyDescent="0.3">
      <c r="A402" s="42">
        <v>42976</v>
      </c>
      <c r="B402">
        <v>157.185104</v>
      </c>
      <c r="C402">
        <v>954.05999799999995</v>
      </c>
      <c r="D402">
        <v>70.215278999999995</v>
      </c>
      <c r="E402">
        <v>168.80999800000001</v>
      </c>
      <c r="F402">
        <v>85.584205999999995</v>
      </c>
      <c r="G402">
        <v>75.986000000000004</v>
      </c>
      <c r="H402" s="26">
        <f t="shared" si="29"/>
        <v>8.8784873863524388E-3</v>
      </c>
      <c r="I402" s="27">
        <f t="shared" si="29"/>
        <v>8.4628288374090331E-3</v>
      </c>
      <c r="J402" s="27">
        <f t="shared" si="29"/>
        <v>3.0160963633496119E-3</v>
      </c>
      <c r="K402" s="27">
        <f t="shared" si="28"/>
        <v>1.0061722935969346E-2</v>
      </c>
      <c r="L402" s="27">
        <f t="shared" si="28"/>
        <v>-1.6235255603259011E-3</v>
      </c>
      <c r="M402" s="27">
        <f t="shared" si="28"/>
        <v>5.2912619905013045E-3</v>
      </c>
    </row>
    <row r="403" spans="1:13" x14ac:dyDescent="0.3">
      <c r="A403" s="42">
        <v>42977</v>
      </c>
      <c r="B403">
        <v>157.60966500000001</v>
      </c>
      <c r="C403">
        <v>967.59002699999996</v>
      </c>
      <c r="D403">
        <v>71.138023000000004</v>
      </c>
      <c r="E403">
        <v>174.69000199999999</v>
      </c>
      <c r="F403">
        <v>85.167052999999996</v>
      </c>
      <c r="G403">
        <v>75.644000000000005</v>
      </c>
      <c r="H403" s="26">
        <f t="shared" si="29"/>
        <v>2.6973844500022015E-3</v>
      </c>
      <c r="I403" s="27">
        <f t="shared" si="29"/>
        <v>1.4081911281680392E-2</v>
      </c>
      <c r="J403" s="27">
        <f t="shared" si="29"/>
        <v>1.305603893926781E-2</v>
      </c>
      <c r="K403" s="27">
        <f t="shared" si="28"/>
        <v>3.4239175700332407E-2</v>
      </c>
      <c r="L403" s="27">
        <f t="shared" si="28"/>
        <v>-4.886099609075191E-3</v>
      </c>
      <c r="M403" s="27">
        <f t="shared" si="28"/>
        <v>-4.5109883261459111E-3</v>
      </c>
    </row>
    <row r="404" spans="1:13" x14ac:dyDescent="0.3">
      <c r="A404" s="42">
        <v>42978</v>
      </c>
      <c r="B404">
        <v>158.236786</v>
      </c>
      <c r="C404">
        <v>980.59997599999997</v>
      </c>
      <c r="D404">
        <v>71.868545999999995</v>
      </c>
      <c r="E404">
        <v>174.71000699999999</v>
      </c>
      <c r="F404">
        <v>85.537857000000002</v>
      </c>
      <c r="G404">
        <v>75.040000000000006</v>
      </c>
      <c r="H404" s="26">
        <f t="shared" si="29"/>
        <v>3.9710550624713174E-3</v>
      </c>
      <c r="I404" s="27">
        <f t="shared" si="29"/>
        <v>1.3356133004584672E-2</v>
      </c>
      <c r="J404" s="27">
        <f t="shared" si="29"/>
        <v>1.0216724441662155E-2</v>
      </c>
      <c r="K404" s="27">
        <f t="shared" si="28"/>
        <v>1.145105867577016E-4</v>
      </c>
      <c r="L404" s="27">
        <f t="shared" si="28"/>
        <v>4.3443927090899125E-3</v>
      </c>
      <c r="M404" s="27">
        <f t="shared" si="28"/>
        <v>-8.0168197670572802E-3</v>
      </c>
    </row>
    <row r="405" spans="1:13" x14ac:dyDescent="0.3">
      <c r="A405" s="42">
        <v>42979</v>
      </c>
      <c r="B405">
        <v>158.285065</v>
      </c>
      <c r="C405">
        <v>978.25</v>
      </c>
      <c r="D405">
        <v>71.070746999999997</v>
      </c>
      <c r="E405">
        <v>174.740005</v>
      </c>
      <c r="F405">
        <v>85.778892999999997</v>
      </c>
      <c r="G405">
        <v>74.414000000000001</v>
      </c>
      <c r="H405" s="26">
        <f t="shared" si="29"/>
        <v>3.0505950993210549E-4</v>
      </c>
      <c r="I405" s="27">
        <f t="shared" si="29"/>
        <v>-2.399343651799335E-3</v>
      </c>
      <c r="J405" s="27">
        <f t="shared" si="29"/>
        <v>-1.1162882755511439E-2</v>
      </c>
      <c r="K405" s="27">
        <f t="shared" si="28"/>
        <v>1.7168693114078061E-4</v>
      </c>
      <c r="L405" s="27">
        <f t="shared" si="28"/>
        <v>2.8139240214042015E-3</v>
      </c>
      <c r="M405" s="27">
        <f t="shared" si="28"/>
        <v>-8.3772085180505336E-3</v>
      </c>
    </row>
    <row r="406" spans="1:13" x14ac:dyDescent="0.3">
      <c r="A406" s="42">
        <v>42983</v>
      </c>
      <c r="B406">
        <v>156.384277</v>
      </c>
      <c r="C406">
        <v>965.27002000000005</v>
      </c>
      <c r="D406">
        <v>70.753555000000006</v>
      </c>
      <c r="E406">
        <v>174.520004</v>
      </c>
      <c r="F406">
        <v>85.955032000000003</v>
      </c>
      <c r="G406">
        <v>74.968999999999994</v>
      </c>
      <c r="H406" s="26">
        <f t="shared" si="29"/>
        <v>-1.2081323890818093E-2</v>
      </c>
      <c r="I406" s="27">
        <f t="shared" si="29"/>
        <v>-1.3357385420521537E-2</v>
      </c>
      <c r="J406" s="27">
        <f t="shared" si="29"/>
        <v>-4.4730349367868528E-3</v>
      </c>
      <c r="K406" s="27">
        <f t="shared" si="28"/>
        <v>-1.2598123084710839E-3</v>
      </c>
      <c r="L406" s="27">
        <f t="shared" si="28"/>
        <v>2.0513018818352547E-3</v>
      </c>
      <c r="M406" s="27">
        <f t="shared" si="28"/>
        <v>7.4305985772902842E-3</v>
      </c>
    </row>
    <row r="407" spans="1:13" x14ac:dyDescent="0.3">
      <c r="A407" s="42">
        <v>42984</v>
      </c>
      <c r="B407">
        <v>156.220215</v>
      </c>
      <c r="C407">
        <v>967.79998799999998</v>
      </c>
      <c r="D407">
        <v>70.551704000000001</v>
      </c>
      <c r="E407">
        <v>179.25</v>
      </c>
      <c r="F407">
        <v>85.955032000000003</v>
      </c>
      <c r="G407">
        <v>74.835999999999999</v>
      </c>
      <c r="H407" s="26">
        <f t="shared" si="29"/>
        <v>-1.0496459216781716E-3</v>
      </c>
      <c r="I407" s="27">
        <f t="shared" si="29"/>
        <v>2.6175662899617556E-3</v>
      </c>
      <c r="J407" s="27">
        <f t="shared" si="29"/>
        <v>-2.8569515207526762E-3</v>
      </c>
      <c r="K407" s="27">
        <f t="shared" si="28"/>
        <v>2.6742108304312034E-2</v>
      </c>
      <c r="L407" s="27">
        <f t="shared" si="28"/>
        <v>0</v>
      </c>
      <c r="M407" s="27">
        <f t="shared" si="28"/>
        <v>-1.7756421340367444E-3</v>
      </c>
    </row>
    <row r="408" spans="1:13" x14ac:dyDescent="0.3">
      <c r="A408" s="42">
        <v>42985</v>
      </c>
      <c r="B408">
        <v>155.59309400000001</v>
      </c>
      <c r="C408">
        <v>979.46997099999999</v>
      </c>
      <c r="D408">
        <v>71.455214999999995</v>
      </c>
      <c r="E408">
        <v>179</v>
      </c>
      <c r="F408">
        <v>86.186797999999996</v>
      </c>
      <c r="G408">
        <v>74.531999999999996</v>
      </c>
      <c r="H408" s="26">
        <f t="shared" si="29"/>
        <v>-4.0224187195306684E-3</v>
      </c>
      <c r="I408" s="27">
        <f t="shared" si="29"/>
        <v>1.1986137476378146E-2</v>
      </c>
      <c r="J408" s="27">
        <f t="shared" si="29"/>
        <v>1.2725058725881368E-2</v>
      </c>
      <c r="K408" s="27">
        <f t="shared" si="28"/>
        <v>-1.3956736389746914E-3</v>
      </c>
      <c r="L408" s="27">
        <f t="shared" si="28"/>
        <v>2.692734706504581E-3</v>
      </c>
      <c r="M408" s="27">
        <f t="shared" si="28"/>
        <v>-4.0704892580059595E-3</v>
      </c>
    </row>
    <row r="409" spans="1:13" x14ac:dyDescent="0.3">
      <c r="A409" s="42">
        <v>42986</v>
      </c>
      <c r="B409">
        <v>153.05552700000001</v>
      </c>
      <c r="C409">
        <v>965.90002400000003</v>
      </c>
      <c r="D409">
        <v>71.109200000000001</v>
      </c>
      <c r="E409">
        <v>176.41999799999999</v>
      </c>
      <c r="F409">
        <v>86.066260999999997</v>
      </c>
      <c r="G409">
        <v>75.712999999999994</v>
      </c>
      <c r="H409" s="26">
        <f t="shared" si="29"/>
        <v>-1.6443450604956385E-2</v>
      </c>
      <c r="I409" s="27">
        <f t="shared" si="29"/>
        <v>-1.3951245403797498E-2</v>
      </c>
      <c r="J409" s="27">
        <f t="shared" si="29"/>
        <v>-4.8541661595843041E-3</v>
      </c>
      <c r="K409" s="27">
        <f t="shared" si="28"/>
        <v>-1.4518301346717326E-2</v>
      </c>
      <c r="L409" s="27">
        <f t="shared" si="28"/>
        <v>-1.3995341548576734E-3</v>
      </c>
      <c r="M409" s="27">
        <f t="shared" si="28"/>
        <v>1.572131284943137E-2</v>
      </c>
    </row>
    <row r="410" spans="1:13" x14ac:dyDescent="0.3">
      <c r="A410" s="42">
        <v>42989</v>
      </c>
      <c r="B410">
        <v>155.82466099999999</v>
      </c>
      <c r="C410">
        <v>977.96002199999998</v>
      </c>
      <c r="D410">
        <v>71.858924999999999</v>
      </c>
      <c r="E410">
        <v>181.740005</v>
      </c>
      <c r="F410">
        <v>87.132378000000003</v>
      </c>
      <c r="G410">
        <v>75.319999999999993</v>
      </c>
      <c r="H410" s="26">
        <f t="shared" si="29"/>
        <v>1.7930630054180548E-2</v>
      </c>
      <c r="I410" s="27">
        <f t="shared" si="29"/>
        <v>1.2408457866161678E-2</v>
      </c>
      <c r="J410" s="27">
        <f t="shared" si="29"/>
        <v>1.0488098273365439E-2</v>
      </c>
      <c r="K410" s="27">
        <f t="shared" si="28"/>
        <v>2.9709617284993009E-2</v>
      </c>
      <c r="L410" s="27">
        <f t="shared" si="28"/>
        <v>1.2311072089261025E-2</v>
      </c>
      <c r="M410" s="27">
        <f t="shared" si="28"/>
        <v>-5.204172425645988E-3</v>
      </c>
    </row>
    <row r="411" spans="1:13" x14ac:dyDescent="0.3">
      <c r="A411" s="42">
        <v>42990</v>
      </c>
      <c r="B411">
        <v>155.20716899999999</v>
      </c>
      <c r="C411">
        <v>982.580017</v>
      </c>
      <c r="D411">
        <v>71.782036000000005</v>
      </c>
      <c r="E411">
        <v>185.14999399999999</v>
      </c>
      <c r="F411">
        <v>86.687386000000004</v>
      </c>
      <c r="G411">
        <v>76.597999999999999</v>
      </c>
      <c r="H411" s="26">
        <f t="shared" si="29"/>
        <v>-3.9706084825308829E-3</v>
      </c>
      <c r="I411" s="27">
        <f t="shared" si="29"/>
        <v>4.7129907676587528E-3</v>
      </c>
      <c r="J411" s="27">
        <f t="shared" si="29"/>
        <v>-1.0705721656052158E-3</v>
      </c>
      <c r="K411" s="27">
        <f t="shared" si="28"/>
        <v>1.8589153174433271E-2</v>
      </c>
      <c r="L411" s="27">
        <f t="shared" si="28"/>
        <v>-5.1201654164280902E-3</v>
      </c>
      <c r="M411" s="27">
        <f t="shared" si="28"/>
        <v>1.6825262956156418E-2</v>
      </c>
    </row>
    <row r="412" spans="1:13" x14ac:dyDescent="0.3">
      <c r="A412" s="42">
        <v>42991</v>
      </c>
      <c r="B412">
        <v>154.03967299999999</v>
      </c>
      <c r="C412">
        <v>999.59997599999997</v>
      </c>
      <c r="D412">
        <v>72.291472999999996</v>
      </c>
      <c r="E412">
        <v>183.63999899999999</v>
      </c>
      <c r="F412">
        <v>86.72448</v>
      </c>
      <c r="G412">
        <v>76.572000000000003</v>
      </c>
      <c r="H412" s="26">
        <f t="shared" si="29"/>
        <v>-7.5506125733948238E-3</v>
      </c>
      <c r="I412" s="27">
        <f t="shared" si="29"/>
        <v>1.7173392284830318E-2</v>
      </c>
      <c r="J412" s="27">
        <f t="shared" si="29"/>
        <v>7.0719333027703651E-3</v>
      </c>
      <c r="K412" s="27">
        <f t="shared" si="28"/>
        <v>-8.1889610178794894E-3</v>
      </c>
      <c r="L412" s="27">
        <f t="shared" si="28"/>
        <v>4.2781386789025427E-4</v>
      </c>
      <c r="M412" s="27">
        <f t="shared" si="28"/>
        <v>-3.3949207089793417E-4</v>
      </c>
    </row>
    <row r="413" spans="1:13" x14ac:dyDescent="0.3">
      <c r="A413" s="42">
        <v>42992</v>
      </c>
      <c r="B413">
        <v>152.717804</v>
      </c>
      <c r="C413">
        <v>992.21002199999998</v>
      </c>
      <c r="D413">
        <v>71.868545999999995</v>
      </c>
      <c r="E413">
        <v>182.63000500000001</v>
      </c>
      <c r="F413">
        <v>86.72448</v>
      </c>
      <c r="G413">
        <v>77.040999999999997</v>
      </c>
      <c r="H413" s="26">
        <f t="shared" si="29"/>
        <v>-8.6183860612600929E-3</v>
      </c>
      <c r="I413" s="27">
        <f t="shared" si="29"/>
        <v>-7.4203743491254026E-3</v>
      </c>
      <c r="J413" s="27">
        <f t="shared" si="29"/>
        <v>-5.8674827637765631E-3</v>
      </c>
      <c r="K413" s="27">
        <f t="shared" si="28"/>
        <v>-5.5150383538760794E-3</v>
      </c>
      <c r="L413" s="27">
        <f t="shared" si="28"/>
        <v>0</v>
      </c>
      <c r="M413" s="27">
        <f t="shared" si="28"/>
        <v>6.1062730014064415E-3</v>
      </c>
    </row>
    <row r="414" spans="1:13" x14ac:dyDescent="0.3">
      <c r="A414" s="42">
        <v>42993</v>
      </c>
      <c r="B414">
        <v>154.26159699999999</v>
      </c>
      <c r="C414">
        <v>986.78997800000002</v>
      </c>
      <c r="D414">
        <v>72.387573000000003</v>
      </c>
      <c r="E414">
        <v>182.35000600000001</v>
      </c>
      <c r="F414">
        <v>86.464889999999997</v>
      </c>
      <c r="G414">
        <v>78.33</v>
      </c>
      <c r="H414" s="26">
        <f t="shared" si="29"/>
        <v>1.0058043045678011E-2</v>
      </c>
      <c r="I414" s="27">
        <f t="shared" si="29"/>
        <v>-5.4775720584310647E-3</v>
      </c>
      <c r="J414" s="27">
        <f t="shared" si="29"/>
        <v>7.1959407096923627E-3</v>
      </c>
      <c r="K414" s="27">
        <f t="shared" si="28"/>
        <v>-1.5343254232631214E-3</v>
      </c>
      <c r="L414" s="27">
        <f t="shared" si="28"/>
        <v>-2.9977612875663768E-3</v>
      </c>
      <c r="M414" s="27">
        <f t="shared" si="28"/>
        <v>1.65929237035304E-2</v>
      </c>
    </row>
    <row r="415" spans="1:13" x14ac:dyDescent="0.3">
      <c r="A415" s="42">
        <v>42996</v>
      </c>
      <c r="B415">
        <v>153.09411600000001</v>
      </c>
      <c r="C415">
        <v>974.19000200000005</v>
      </c>
      <c r="D415">
        <v>72.243408000000002</v>
      </c>
      <c r="E415">
        <v>184.61999499999999</v>
      </c>
      <c r="F415">
        <v>86.353667999999999</v>
      </c>
      <c r="G415">
        <v>78.397000000000006</v>
      </c>
      <c r="H415" s="26">
        <f t="shared" si="29"/>
        <v>-7.5969735756639808E-3</v>
      </c>
      <c r="I415" s="27">
        <f t="shared" si="29"/>
        <v>-1.2850870003573706E-2</v>
      </c>
      <c r="J415" s="27">
        <f t="shared" si="29"/>
        <v>-1.9935569370974344E-3</v>
      </c>
      <c r="K415" s="27">
        <f t="shared" si="28"/>
        <v>1.2371681320903574E-2</v>
      </c>
      <c r="L415" s="27">
        <f t="shared" si="28"/>
        <v>-1.2871536094603881E-3</v>
      </c>
      <c r="M415" s="27">
        <f t="shared" si="28"/>
        <v>8.5498993895723142E-4</v>
      </c>
    </row>
    <row r="416" spans="1:13" x14ac:dyDescent="0.3">
      <c r="A416" s="42">
        <v>42997</v>
      </c>
      <c r="B416">
        <v>153.15197800000001</v>
      </c>
      <c r="C416">
        <v>969.85998500000005</v>
      </c>
      <c r="D416">
        <v>72.512550000000005</v>
      </c>
      <c r="E416">
        <v>185.679993</v>
      </c>
      <c r="F416">
        <v>87.299232000000003</v>
      </c>
      <c r="G416">
        <v>78.5</v>
      </c>
      <c r="H416" s="26">
        <f t="shared" si="29"/>
        <v>3.778791097888795E-4</v>
      </c>
      <c r="I416" s="27">
        <f t="shared" si="29"/>
        <v>-4.4546428222534086E-3</v>
      </c>
      <c r="J416" s="27">
        <f t="shared" si="29"/>
        <v>3.71856625252398E-3</v>
      </c>
      <c r="K416" s="27">
        <f t="shared" si="28"/>
        <v>5.7250927875645433E-3</v>
      </c>
      <c r="L416" s="27">
        <f t="shared" si="28"/>
        <v>1.0890383579445401E-2</v>
      </c>
      <c r="M416" s="27">
        <f t="shared" si="28"/>
        <v>1.3129634702584796E-3</v>
      </c>
    </row>
    <row r="417" spans="1:13" x14ac:dyDescent="0.3">
      <c r="A417" s="42">
        <v>42998</v>
      </c>
      <c r="B417">
        <v>150.58547999999999</v>
      </c>
      <c r="C417">
        <v>973.21002199999998</v>
      </c>
      <c r="D417">
        <v>72.031943999999996</v>
      </c>
      <c r="E417">
        <v>185.509995</v>
      </c>
      <c r="F417">
        <v>87.512466000000003</v>
      </c>
      <c r="G417">
        <v>78.619</v>
      </c>
      <c r="H417" s="26">
        <f t="shared" si="29"/>
        <v>-1.6899852262755366E-2</v>
      </c>
      <c r="I417" s="27">
        <f t="shared" si="29"/>
        <v>3.4481931245594647E-3</v>
      </c>
      <c r="J417" s="27">
        <f t="shared" si="29"/>
        <v>-6.649963036464787E-3</v>
      </c>
      <c r="K417" s="27">
        <f t="shared" si="28"/>
        <v>-9.1596226935682611E-4</v>
      </c>
      <c r="L417" s="27">
        <f t="shared" si="28"/>
        <v>2.4395862313129129E-3</v>
      </c>
      <c r="M417" s="27">
        <f t="shared" si="28"/>
        <v>1.5147757146396794E-3</v>
      </c>
    </row>
    <row r="418" spans="1:13" x14ac:dyDescent="0.3">
      <c r="A418" s="42">
        <v>42999</v>
      </c>
      <c r="B418">
        <v>147.99964900000001</v>
      </c>
      <c r="C418">
        <v>964.65002400000003</v>
      </c>
      <c r="D418">
        <v>71.330260999999993</v>
      </c>
      <c r="E418">
        <v>188.779999</v>
      </c>
      <c r="F418">
        <v>85.880859000000001</v>
      </c>
      <c r="G418">
        <v>78.724000000000004</v>
      </c>
      <c r="H418" s="26">
        <f t="shared" si="29"/>
        <v>-1.7320994235321012E-2</v>
      </c>
      <c r="I418" s="27">
        <f t="shared" si="29"/>
        <v>-8.8345427138975686E-3</v>
      </c>
      <c r="J418" s="27">
        <f t="shared" si="29"/>
        <v>-9.789031959026466E-3</v>
      </c>
      <c r="K418" s="27">
        <f t="shared" si="28"/>
        <v>1.7473548602070451E-2</v>
      </c>
      <c r="L418" s="27">
        <f t="shared" si="28"/>
        <v>-1.8820276497925958E-2</v>
      </c>
      <c r="M418" s="27">
        <f t="shared" si="28"/>
        <v>1.3346639581884381E-3</v>
      </c>
    </row>
    <row r="419" spans="1:13" x14ac:dyDescent="0.3">
      <c r="A419" s="42">
        <v>43000</v>
      </c>
      <c r="B419">
        <v>146.55235300000001</v>
      </c>
      <c r="C419">
        <v>955.09997599999997</v>
      </c>
      <c r="D419">
        <v>71.522507000000004</v>
      </c>
      <c r="E419">
        <v>187.35000600000001</v>
      </c>
      <c r="F419">
        <v>85.510056000000006</v>
      </c>
      <c r="G419">
        <v>77.563999999999993</v>
      </c>
      <c r="H419" s="26">
        <f t="shared" si="29"/>
        <v>-9.8271791580757037E-3</v>
      </c>
      <c r="I419" s="27">
        <f t="shared" si="29"/>
        <v>-9.9493442160388003E-3</v>
      </c>
      <c r="J419" s="27">
        <f t="shared" si="29"/>
        <v>2.6915280501624084E-3</v>
      </c>
      <c r="K419" s="27">
        <f t="shared" si="28"/>
        <v>-7.6037533343105918E-3</v>
      </c>
      <c r="L419" s="27">
        <f t="shared" si="28"/>
        <v>-4.3269922275742728E-3</v>
      </c>
      <c r="M419" s="27">
        <f t="shared" si="28"/>
        <v>-1.4844662440819527E-2</v>
      </c>
    </row>
    <row r="420" spans="1:13" x14ac:dyDescent="0.3">
      <c r="A420" s="42">
        <v>43003</v>
      </c>
      <c r="B420">
        <v>145.25945999999999</v>
      </c>
      <c r="C420">
        <v>939.78997800000002</v>
      </c>
      <c r="D420">
        <v>70.41713</v>
      </c>
      <c r="E420">
        <v>178.550003</v>
      </c>
      <c r="F420">
        <v>85.955032000000003</v>
      </c>
      <c r="G420">
        <v>77.468999999999994</v>
      </c>
      <c r="H420" s="26">
        <f t="shared" si="29"/>
        <v>-8.8612002826122405E-3</v>
      </c>
      <c r="I420" s="27">
        <f t="shared" si="29"/>
        <v>-1.6159599271635624E-2</v>
      </c>
      <c r="J420" s="27">
        <f t="shared" si="29"/>
        <v>-1.5575625953720118E-2</v>
      </c>
      <c r="K420" s="27">
        <f t="shared" si="28"/>
        <v>-4.8109866422842817E-2</v>
      </c>
      <c r="L420" s="27">
        <f t="shared" si="28"/>
        <v>5.1902927193987012E-3</v>
      </c>
      <c r="M420" s="27">
        <f t="shared" si="28"/>
        <v>-1.2255456824099193E-3</v>
      </c>
    </row>
    <row r="421" spans="1:13" x14ac:dyDescent="0.3">
      <c r="A421" s="42">
        <v>43004</v>
      </c>
      <c r="B421">
        <v>147.75842299999999</v>
      </c>
      <c r="C421">
        <v>938.59997599999997</v>
      </c>
      <c r="D421">
        <v>70.41713</v>
      </c>
      <c r="E421">
        <v>179.38000500000001</v>
      </c>
      <c r="F421">
        <v>85.890144000000006</v>
      </c>
      <c r="G421">
        <v>77.870999999999995</v>
      </c>
      <c r="H421" s="26">
        <f t="shared" si="29"/>
        <v>1.705714042253061E-2</v>
      </c>
      <c r="I421" s="27">
        <f t="shared" si="29"/>
        <v>-1.2670448504781243E-3</v>
      </c>
      <c r="J421" s="27">
        <f t="shared" si="29"/>
        <v>0</v>
      </c>
      <c r="K421" s="27">
        <f t="shared" si="28"/>
        <v>4.6377977211705867E-3</v>
      </c>
      <c r="L421" s="27">
        <f t="shared" si="28"/>
        <v>-7.5519144143882451E-4</v>
      </c>
      <c r="M421" s="27">
        <f t="shared" si="28"/>
        <v>5.1757550844902384E-3</v>
      </c>
    </row>
    <row r="422" spans="1:13" x14ac:dyDescent="0.3">
      <c r="A422" s="42">
        <v>43005</v>
      </c>
      <c r="B422">
        <v>148.81012000000001</v>
      </c>
      <c r="C422">
        <v>950.86999500000002</v>
      </c>
      <c r="D422">
        <v>70.984238000000005</v>
      </c>
      <c r="E422">
        <v>181.970001</v>
      </c>
      <c r="F422">
        <v>84.240004999999996</v>
      </c>
      <c r="G422">
        <v>77.906000000000006</v>
      </c>
      <c r="H422" s="26">
        <f t="shared" si="29"/>
        <v>7.0924677175295114E-3</v>
      </c>
      <c r="I422" s="27">
        <f t="shared" si="29"/>
        <v>1.298797194026878E-2</v>
      </c>
      <c r="J422" s="27">
        <f t="shared" si="29"/>
        <v>8.0212949664849459E-3</v>
      </c>
      <c r="K422" s="27">
        <f t="shared" si="28"/>
        <v>1.433535525691838E-2</v>
      </c>
      <c r="L422" s="27">
        <f t="shared" si="28"/>
        <v>-1.9399157159829549E-2</v>
      </c>
      <c r="M422" s="27">
        <f t="shared" si="28"/>
        <v>4.4936031107240226E-4</v>
      </c>
    </row>
    <row r="423" spans="1:13" x14ac:dyDescent="0.3">
      <c r="A423" s="42">
        <v>43006</v>
      </c>
      <c r="B423">
        <v>147.89352400000001</v>
      </c>
      <c r="C423">
        <v>956.40002400000003</v>
      </c>
      <c r="D423">
        <v>71.003471000000005</v>
      </c>
      <c r="E423">
        <v>180.699997</v>
      </c>
      <c r="F423">
        <v>84.258544999999998</v>
      </c>
      <c r="G423">
        <v>77.855999999999995</v>
      </c>
      <c r="H423" s="26">
        <f t="shared" si="29"/>
        <v>-6.1785484230720573E-3</v>
      </c>
      <c r="I423" s="27">
        <f t="shared" si="29"/>
        <v>5.7989109476844162E-3</v>
      </c>
      <c r="J423" s="27">
        <f t="shared" si="29"/>
        <v>2.7091077464507944E-4</v>
      </c>
      <c r="K423" s="27">
        <f t="shared" si="28"/>
        <v>-7.0036628244828916E-3</v>
      </c>
      <c r="L423" s="27">
        <f t="shared" si="28"/>
        <v>2.2006124177114463E-4</v>
      </c>
      <c r="M423" s="27">
        <f t="shared" si="28"/>
        <v>-6.4200513241214068E-4</v>
      </c>
    </row>
    <row r="424" spans="1:13" x14ac:dyDescent="0.3">
      <c r="A424" s="42">
        <v>43007</v>
      </c>
      <c r="B424">
        <v>148.703979</v>
      </c>
      <c r="C424">
        <v>961.34997599999997</v>
      </c>
      <c r="D424">
        <v>71.599402999999995</v>
      </c>
      <c r="E424">
        <v>181.35000600000001</v>
      </c>
      <c r="F424">
        <v>84.341988000000001</v>
      </c>
      <c r="G424">
        <v>77.105999999999995</v>
      </c>
      <c r="H424" s="26">
        <f t="shared" si="29"/>
        <v>5.4650292664346614E-3</v>
      </c>
      <c r="I424" s="27">
        <f t="shared" si="29"/>
        <v>5.1622609751798693E-3</v>
      </c>
      <c r="J424" s="27">
        <f t="shared" si="29"/>
        <v>8.3579727726990072E-3</v>
      </c>
      <c r="K424" s="27">
        <f t="shared" si="28"/>
        <v>3.5907178180255447E-3</v>
      </c>
      <c r="L424" s="27">
        <f t="shared" si="28"/>
        <v>9.8983087808949253E-4</v>
      </c>
      <c r="M424" s="27">
        <f t="shared" si="28"/>
        <v>-9.6798680480529847E-3</v>
      </c>
    </row>
    <row r="425" spans="1:13" x14ac:dyDescent="0.3">
      <c r="A425" s="42">
        <v>43010</v>
      </c>
      <c r="B425">
        <v>148.40489199999999</v>
      </c>
      <c r="C425">
        <v>959.19000200000005</v>
      </c>
      <c r="D425">
        <v>71.714737</v>
      </c>
      <c r="E425">
        <v>177.009995</v>
      </c>
      <c r="F425">
        <v>85.074341000000004</v>
      </c>
      <c r="G425">
        <v>76.846000000000004</v>
      </c>
      <c r="H425" s="26">
        <f t="shared" si="29"/>
        <v>-2.0133165328993959E-3</v>
      </c>
      <c r="I425" s="27">
        <f t="shared" si="29"/>
        <v>-2.249341263861354E-3</v>
      </c>
      <c r="J425" s="27">
        <f t="shared" si="29"/>
        <v>1.609527502289455E-3</v>
      </c>
      <c r="K425" s="27">
        <f t="shared" si="28"/>
        <v>-2.4222698908032272E-2</v>
      </c>
      <c r="L425" s="27">
        <f t="shared" si="28"/>
        <v>8.6456549507865025E-3</v>
      </c>
      <c r="M425" s="27">
        <f t="shared" si="28"/>
        <v>-3.3776793700482691E-3</v>
      </c>
    </row>
    <row r="426" spans="1:13" x14ac:dyDescent="0.3">
      <c r="A426" s="42">
        <v>43011</v>
      </c>
      <c r="B426">
        <v>149.05136100000001</v>
      </c>
      <c r="C426">
        <v>957.09997599999997</v>
      </c>
      <c r="D426">
        <v>71.378333999999995</v>
      </c>
      <c r="E426">
        <v>179.19000199999999</v>
      </c>
      <c r="F426">
        <v>85.398810999999995</v>
      </c>
      <c r="G426">
        <v>76.7</v>
      </c>
      <c r="H426" s="26">
        <f t="shared" si="29"/>
        <v>4.3466560969142812E-3</v>
      </c>
      <c r="I426" s="27">
        <f t="shared" si="29"/>
        <v>-2.181326263479914E-3</v>
      </c>
      <c r="J426" s="27">
        <f t="shared" si="29"/>
        <v>-4.7018855267785976E-3</v>
      </c>
      <c r="K426" s="27">
        <f t="shared" si="28"/>
        <v>1.2240506667588203E-2</v>
      </c>
      <c r="L426" s="27">
        <f t="shared" si="28"/>
        <v>3.806703730383052E-3</v>
      </c>
      <c r="M426" s="27">
        <f t="shared" si="28"/>
        <v>-1.9017108098002479E-3</v>
      </c>
    </row>
    <row r="427" spans="1:13" x14ac:dyDescent="0.3">
      <c r="A427" s="42">
        <v>43012</v>
      </c>
      <c r="B427">
        <v>148.086502</v>
      </c>
      <c r="C427">
        <v>965.45001200000002</v>
      </c>
      <c r="D427">
        <v>71.791640999999998</v>
      </c>
      <c r="E427">
        <v>184.449997</v>
      </c>
      <c r="F427">
        <v>85.676902999999996</v>
      </c>
      <c r="G427">
        <v>76.409000000000006</v>
      </c>
      <c r="H427" s="26">
        <f t="shared" si="29"/>
        <v>-6.4943752471461388E-3</v>
      </c>
      <c r="I427" s="27">
        <f t="shared" si="29"/>
        <v>8.6864721918739028E-3</v>
      </c>
      <c r="J427" s="27">
        <f t="shared" si="29"/>
        <v>5.7736707454368041E-3</v>
      </c>
      <c r="K427" s="27">
        <f t="shared" si="28"/>
        <v>2.8931701204452785E-2</v>
      </c>
      <c r="L427" s="27">
        <f t="shared" si="28"/>
        <v>3.2511013801150117E-3</v>
      </c>
      <c r="M427" s="27">
        <f t="shared" si="28"/>
        <v>-3.8012180916137425E-3</v>
      </c>
    </row>
    <row r="428" spans="1:13" x14ac:dyDescent="0.3">
      <c r="A428" s="42">
        <v>43013</v>
      </c>
      <c r="B428">
        <v>149.92936700000001</v>
      </c>
      <c r="C428">
        <v>980.84997599999997</v>
      </c>
      <c r="D428">
        <v>73.021964999999994</v>
      </c>
      <c r="E428">
        <v>194.38999899999999</v>
      </c>
      <c r="F428">
        <v>85.315383999999995</v>
      </c>
      <c r="G428">
        <v>75.728999999999999</v>
      </c>
      <c r="H428" s="26">
        <f t="shared" si="29"/>
        <v>1.2367720528362144E-2</v>
      </c>
      <c r="I428" s="27">
        <f t="shared" si="29"/>
        <v>1.582519188883633E-2</v>
      </c>
      <c r="J428" s="27">
        <f t="shared" si="29"/>
        <v>1.6992237636949112E-2</v>
      </c>
      <c r="K428" s="27">
        <f t="shared" si="28"/>
        <v>5.2488037451609751E-2</v>
      </c>
      <c r="L428" s="27">
        <f t="shared" si="28"/>
        <v>-4.2284894249861532E-3</v>
      </c>
      <c r="M428" s="27">
        <f t="shared" si="28"/>
        <v>-8.9393120495992844E-3</v>
      </c>
    </row>
    <row r="429" spans="1:13" x14ac:dyDescent="0.3">
      <c r="A429" s="42">
        <v>43014</v>
      </c>
      <c r="B429">
        <v>149.84251399999999</v>
      </c>
      <c r="C429">
        <v>989.580017</v>
      </c>
      <c r="D429">
        <v>73.050811999999993</v>
      </c>
      <c r="E429">
        <v>198.020004</v>
      </c>
      <c r="F429">
        <v>85.593491</v>
      </c>
      <c r="G429">
        <v>75.989000000000004</v>
      </c>
      <c r="H429" s="26">
        <f t="shared" si="29"/>
        <v>-5.7946063613799337E-4</v>
      </c>
      <c r="I429" s="27">
        <f t="shared" si="29"/>
        <v>8.8611096602999196E-3</v>
      </c>
      <c r="J429" s="27">
        <f t="shared" si="29"/>
        <v>3.9496750821699293E-4</v>
      </c>
      <c r="K429" s="27">
        <f t="shared" si="28"/>
        <v>1.850161066462434E-2</v>
      </c>
      <c r="L429" s="27">
        <f t="shared" si="28"/>
        <v>3.2544506008007176E-3</v>
      </c>
      <c r="M429" s="27">
        <f t="shared" si="28"/>
        <v>3.4274147368407925E-3</v>
      </c>
    </row>
    <row r="430" spans="1:13" x14ac:dyDescent="0.3">
      <c r="A430" s="42">
        <v>43017</v>
      </c>
      <c r="B430">
        <v>150.363541</v>
      </c>
      <c r="C430">
        <v>990.98999000000003</v>
      </c>
      <c r="D430">
        <v>73.329559000000003</v>
      </c>
      <c r="E430">
        <v>196.86999499999999</v>
      </c>
      <c r="F430">
        <v>85.398810999999995</v>
      </c>
      <c r="G430">
        <v>76.590999999999994</v>
      </c>
      <c r="H430" s="26">
        <f t="shared" si="29"/>
        <v>3.4711326734839206E-3</v>
      </c>
      <c r="I430" s="27">
        <f t="shared" si="29"/>
        <v>1.4238055036789709E-3</v>
      </c>
      <c r="J430" s="27">
        <f t="shared" si="29"/>
        <v>3.808534368775947E-3</v>
      </c>
      <c r="K430" s="27">
        <f t="shared" si="28"/>
        <v>-5.8244688598231269E-3</v>
      </c>
      <c r="L430" s="27">
        <f t="shared" si="28"/>
        <v>-2.2770625559296737E-3</v>
      </c>
      <c r="M430" s="27">
        <f t="shared" si="28"/>
        <v>7.8909834022235781E-3</v>
      </c>
    </row>
    <row r="431" spans="1:13" x14ac:dyDescent="0.3">
      <c r="A431" s="42">
        <v>43018</v>
      </c>
      <c r="B431">
        <v>150.42143200000001</v>
      </c>
      <c r="C431">
        <v>987.20001200000002</v>
      </c>
      <c r="D431">
        <v>73.329559000000003</v>
      </c>
      <c r="E431">
        <v>195.08000200000001</v>
      </c>
      <c r="F431">
        <v>84.935294999999996</v>
      </c>
      <c r="G431">
        <v>76.524000000000001</v>
      </c>
      <c r="H431" s="26">
        <f t="shared" si="29"/>
        <v>3.8493279858656324E-4</v>
      </c>
      <c r="I431" s="27">
        <f t="shared" si="29"/>
        <v>-3.831768064085082E-3</v>
      </c>
      <c r="J431" s="27">
        <f t="shared" si="29"/>
        <v>0</v>
      </c>
      <c r="K431" s="27">
        <f t="shared" si="28"/>
        <v>-9.1338459404690566E-3</v>
      </c>
      <c r="L431" s="27">
        <f t="shared" si="28"/>
        <v>-5.4424466714863041E-3</v>
      </c>
      <c r="M431" s="27">
        <f t="shared" si="28"/>
        <v>-8.7515924992704231E-4</v>
      </c>
    </row>
    <row r="432" spans="1:13" x14ac:dyDescent="0.3">
      <c r="A432" s="42">
        <v>43019</v>
      </c>
      <c r="B432">
        <v>151.04861500000001</v>
      </c>
      <c r="C432">
        <v>995</v>
      </c>
      <c r="D432">
        <v>73.454505999999995</v>
      </c>
      <c r="E432">
        <v>194.949997</v>
      </c>
      <c r="F432">
        <v>84.786957000000001</v>
      </c>
      <c r="G432">
        <v>76.441999999999993</v>
      </c>
      <c r="H432" s="26">
        <f t="shared" si="29"/>
        <v>4.1608372777768698E-3</v>
      </c>
      <c r="I432" s="27">
        <f t="shared" si="29"/>
        <v>7.8700718518778696E-3</v>
      </c>
      <c r="J432" s="27">
        <f t="shared" si="29"/>
        <v>1.7024604159661754E-3</v>
      </c>
      <c r="K432" s="27">
        <f t="shared" si="28"/>
        <v>-6.6664105401102931E-4</v>
      </c>
      <c r="L432" s="27">
        <f t="shared" si="28"/>
        <v>-1.7480093037065352E-3</v>
      </c>
      <c r="M432" s="27">
        <f t="shared" si="28"/>
        <v>-1.0721337794637785E-3</v>
      </c>
    </row>
    <row r="433" spans="1:13" x14ac:dyDescent="0.3">
      <c r="A433" s="42">
        <v>43020</v>
      </c>
      <c r="B433">
        <v>150.51795999999999</v>
      </c>
      <c r="C433">
        <v>1000.929993</v>
      </c>
      <c r="D433">
        <v>74.127335000000002</v>
      </c>
      <c r="E433">
        <v>195.86000100000001</v>
      </c>
      <c r="F433">
        <v>85.42662</v>
      </c>
      <c r="G433">
        <v>76.561000000000007</v>
      </c>
      <c r="H433" s="26">
        <f t="shared" si="29"/>
        <v>-3.5193260241728392E-3</v>
      </c>
      <c r="I433" s="27">
        <f t="shared" si="29"/>
        <v>5.9421026479802392E-3</v>
      </c>
      <c r="J433" s="27">
        <f t="shared" si="29"/>
        <v>9.1181090710511295E-3</v>
      </c>
      <c r="K433" s="27">
        <f t="shared" si="28"/>
        <v>4.6570233582911196E-3</v>
      </c>
      <c r="L433" s="27">
        <f t="shared" si="28"/>
        <v>7.516039819271173E-3</v>
      </c>
      <c r="M433" s="27">
        <f t="shared" si="28"/>
        <v>1.5555253687177695E-3</v>
      </c>
    </row>
    <row r="434" spans="1:13" x14ac:dyDescent="0.3">
      <c r="A434" s="42">
        <v>43021</v>
      </c>
      <c r="B434">
        <v>151.47316000000001</v>
      </c>
      <c r="C434">
        <v>1002.940002</v>
      </c>
      <c r="D434">
        <v>74.482979</v>
      </c>
      <c r="E434">
        <v>199.490005</v>
      </c>
      <c r="F434">
        <v>86.251677999999998</v>
      </c>
      <c r="G434">
        <v>75.965999999999994</v>
      </c>
      <c r="H434" s="26">
        <f t="shared" si="29"/>
        <v>6.3260349210785844E-3</v>
      </c>
      <c r="I434" s="27">
        <f t="shared" si="29"/>
        <v>2.0061278217950863E-3</v>
      </c>
      <c r="J434" s="27">
        <f t="shared" si="29"/>
        <v>4.786271818737085E-3</v>
      </c>
      <c r="K434" s="27">
        <f t="shared" si="28"/>
        <v>1.8364011425895867E-2</v>
      </c>
      <c r="L434" s="27">
        <f t="shared" si="28"/>
        <v>9.6117489696324696E-3</v>
      </c>
      <c r="M434" s="27">
        <f t="shared" si="28"/>
        <v>-7.8019369442178842E-3</v>
      </c>
    </row>
    <row r="435" spans="1:13" x14ac:dyDescent="0.3">
      <c r="A435" s="42">
        <v>43024</v>
      </c>
      <c r="B435">
        <v>154.26159699999999</v>
      </c>
      <c r="C435">
        <v>1006.340027</v>
      </c>
      <c r="D435">
        <v>74.636780000000002</v>
      </c>
      <c r="E435">
        <v>202.679993</v>
      </c>
      <c r="F435">
        <v>86.344391000000002</v>
      </c>
      <c r="G435">
        <v>75.905000000000001</v>
      </c>
      <c r="H435" s="26">
        <f t="shared" si="29"/>
        <v>1.8241395565370824E-2</v>
      </c>
      <c r="I435" s="27">
        <f t="shared" si="29"/>
        <v>3.3843249284845754E-3</v>
      </c>
      <c r="J435" s="27">
        <f t="shared" si="29"/>
        <v>2.0627857175702295E-3</v>
      </c>
      <c r="K435" s="27">
        <f t="shared" si="28"/>
        <v>1.5864211246274816E-2</v>
      </c>
      <c r="L435" s="27">
        <f t="shared" si="28"/>
        <v>1.074335116142294E-3</v>
      </c>
      <c r="M435" s="27">
        <f t="shared" si="28"/>
        <v>-8.0331338149256123E-4</v>
      </c>
    </row>
    <row r="436" spans="1:13" x14ac:dyDescent="0.3">
      <c r="A436" s="42">
        <v>43025</v>
      </c>
      <c r="B436">
        <v>154.83085600000001</v>
      </c>
      <c r="C436">
        <v>1009.130005</v>
      </c>
      <c r="D436">
        <v>74.579109000000003</v>
      </c>
      <c r="E436">
        <v>199.479996</v>
      </c>
      <c r="F436">
        <v>86.029182000000006</v>
      </c>
      <c r="G436">
        <v>75.632000000000005</v>
      </c>
      <c r="H436" s="26">
        <f t="shared" si="29"/>
        <v>3.6834263541496359E-3</v>
      </c>
      <c r="I436" s="27">
        <f t="shared" si="29"/>
        <v>2.7685648883783711E-3</v>
      </c>
      <c r="J436" s="27">
        <f t="shared" si="29"/>
        <v>-7.7298742457087395E-4</v>
      </c>
      <c r="K436" s="27">
        <f t="shared" si="28"/>
        <v>-1.591438544472085E-2</v>
      </c>
      <c r="L436" s="27">
        <f t="shared" si="28"/>
        <v>-3.657281633829551E-3</v>
      </c>
      <c r="M436" s="27">
        <f t="shared" si="28"/>
        <v>-3.6030843337978018E-3</v>
      </c>
    </row>
    <row r="437" spans="1:13" x14ac:dyDescent="0.3">
      <c r="A437" s="42">
        <v>43026</v>
      </c>
      <c r="B437">
        <v>154.145813</v>
      </c>
      <c r="C437">
        <v>997</v>
      </c>
      <c r="D437">
        <v>74.598327999999995</v>
      </c>
      <c r="E437">
        <v>195.53999300000001</v>
      </c>
      <c r="F437">
        <v>86.001380999999995</v>
      </c>
      <c r="G437">
        <v>75.876999999999995</v>
      </c>
      <c r="H437" s="26">
        <f t="shared" si="29"/>
        <v>-4.4342773498483841E-3</v>
      </c>
      <c r="I437" s="27">
        <f t="shared" si="29"/>
        <v>-1.2093087483392823E-2</v>
      </c>
      <c r="J437" s="27">
        <f t="shared" si="29"/>
        <v>2.5766631325527034E-4</v>
      </c>
      <c r="K437" s="27">
        <f t="shared" si="28"/>
        <v>-1.9949034346563577E-2</v>
      </c>
      <c r="L437" s="27">
        <f t="shared" si="28"/>
        <v>-3.2321001288620961E-4</v>
      </c>
      <c r="M437" s="27">
        <f t="shared" si="28"/>
        <v>3.2341341247133924E-3</v>
      </c>
    </row>
    <row r="438" spans="1:13" x14ac:dyDescent="0.3">
      <c r="A438" s="42">
        <v>43027</v>
      </c>
      <c r="B438">
        <v>150.498627</v>
      </c>
      <c r="C438">
        <v>986.60998500000005</v>
      </c>
      <c r="D438">
        <v>74.886696000000001</v>
      </c>
      <c r="E438">
        <v>195.13000500000001</v>
      </c>
      <c r="F438">
        <v>85.543357999999998</v>
      </c>
      <c r="G438">
        <v>75.369</v>
      </c>
      <c r="H438" s="26">
        <f t="shared" si="29"/>
        <v>-2.3945030884205579E-2</v>
      </c>
      <c r="I438" s="27">
        <f t="shared" si="29"/>
        <v>-1.0475960597155613E-2</v>
      </c>
      <c r="J438" s="27">
        <f t="shared" si="29"/>
        <v>3.8581571583444457E-3</v>
      </c>
      <c r="K438" s="27">
        <f t="shared" si="28"/>
        <v>-2.098897548372434E-3</v>
      </c>
      <c r="L438" s="27">
        <f t="shared" si="28"/>
        <v>-5.3399957476725924E-3</v>
      </c>
      <c r="M438" s="27">
        <f t="shared" si="28"/>
        <v>-6.7175582867008438E-3</v>
      </c>
    </row>
    <row r="439" spans="1:13" x14ac:dyDescent="0.3">
      <c r="A439" s="42">
        <v>43028</v>
      </c>
      <c r="B439">
        <v>150.75914</v>
      </c>
      <c r="C439">
        <v>982.90997300000004</v>
      </c>
      <c r="D439">
        <v>75.751769999999993</v>
      </c>
      <c r="E439">
        <v>194.16000399999999</v>
      </c>
      <c r="F439">
        <v>82.423858999999993</v>
      </c>
      <c r="G439">
        <v>75.813999999999993</v>
      </c>
      <c r="H439" s="26">
        <f t="shared" si="29"/>
        <v>1.7295027280526966E-3</v>
      </c>
      <c r="I439" s="27">
        <f t="shared" si="29"/>
        <v>-3.7572773383348179E-3</v>
      </c>
      <c r="J439" s="27">
        <f t="shared" si="29"/>
        <v>1.1485559204868811E-2</v>
      </c>
      <c r="K439" s="27">
        <f t="shared" si="28"/>
        <v>-4.9834467109386733E-3</v>
      </c>
      <c r="L439" s="27">
        <f t="shared" si="28"/>
        <v>-3.7148412541931894E-2</v>
      </c>
      <c r="M439" s="27">
        <f t="shared" si="28"/>
        <v>5.8869222750419087E-3</v>
      </c>
    </row>
    <row r="440" spans="1:13" x14ac:dyDescent="0.3">
      <c r="A440" s="42">
        <v>43031</v>
      </c>
      <c r="B440">
        <v>150.68197599999999</v>
      </c>
      <c r="C440">
        <v>966.29998799999998</v>
      </c>
      <c r="D440">
        <v>75.770988000000003</v>
      </c>
      <c r="E440">
        <v>192.470001</v>
      </c>
      <c r="F440">
        <v>81.536574999999999</v>
      </c>
      <c r="G440">
        <v>75.875</v>
      </c>
      <c r="H440" s="26">
        <f t="shared" si="29"/>
        <v>-5.119673301996891E-4</v>
      </c>
      <c r="I440" s="27">
        <f t="shared" si="29"/>
        <v>-1.7043199439588722E-2</v>
      </c>
      <c r="J440" s="27">
        <f t="shared" si="29"/>
        <v>2.5366486667373816E-4</v>
      </c>
      <c r="K440" s="27">
        <f t="shared" si="28"/>
        <v>-8.7422793972640796E-3</v>
      </c>
      <c r="L440" s="27">
        <f t="shared" si="28"/>
        <v>-1.0823253390044068E-2</v>
      </c>
      <c r="M440" s="27">
        <f t="shared" si="28"/>
        <v>8.0427721572728168E-4</v>
      </c>
    </row>
    <row r="441" spans="1:13" x14ac:dyDescent="0.3">
      <c r="A441" s="42">
        <v>43032</v>
      </c>
      <c r="B441">
        <v>151.57926900000001</v>
      </c>
      <c r="C441">
        <v>975.90002400000003</v>
      </c>
      <c r="D441">
        <v>75.799819999999997</v>
      </c>
      <c r="E441">
        <v>196.020004</v>
      </c>
      <c r="F441">
        <v>81.237701000000001</v>
      </c>
      <c r="G441">
        <v>75.718000000000004</v>
      </c>
      <c r="H441" s="26">
        <f t="shared" si="29"/>
        <v>5.9372192147189203E-3</v>
      </c>
      <c r="I441" s="27">
        <f t="shared" si="29"/>
        <v>9.8858141533397313E-3</v>
      </c>
      <c r="J441" s="27">
        <f t="shared" si="29"/>
        <v>3.8044265552434633E-4</v>
      </c>
      <c r="K441" s="27">
        <f t="shared" si="28"/>
        <v>1.8276412624467216E-2</v>
      </c>
      <c r="L441" s="27">
        <f t="shared" si="28"/>
        <v>-3.672255140253061E-3</v>
      </c>
      <c r="M441" s="27">
        <f t="shared" si="28"/>
        <v>-2.0713364882703027E-3</v>
      </c>
    </row>
    <row r="442" spans="1:13" x14ac:dyDescent="0.3">
      <c r="A442" s="42">
        <v>43033</v>
      </c>
      <c r="B442">
        <v>150.91352800000001</v>
      </c>
      <c r="C442">
        <v>972.90997300000004</v>
      </c>
      <c r="D442">
        <v>75.578757999999993</v>
      </c>
      <c r="E442">
        <v>193.770004</v>
      </c>
      <c r="F442">
        <v>81.125632999999993</v>
      </c>
      <c r="G442">
        <v>76.613</v>
      </c>
      <c r="H442" s="26">
        <f t="shared" si="29"/>
        <v>-4.4017053066854024E-3</v>
      </c>
      <c r="I442" s="27">
        <f t="shared" si="29"/>
        <v>-3.0685940146684288E-3</v>
      </c>
      <c r="J442" s="27">
        <f t="shared" si="29"/>
        <v>-2.9206531077623382E-3</v>
      </c>
      <c r="K442" s="27">
        <f t="shared" si="28"/>
        <v>-1.1544805891593332E-2</v>
      </c>
      <c r="L442" s="27">
        <f t="shared" si="28"/>
        <v>-1.3804596769002981E-3</v>
      </c>
      <c r="M442" s="27">
        <f t="shared" si="28"/>
        <v>1.1750862249300307E-2</v>
      </c>
    </row>
    <row r="443" spans="1:13" x14ac:dyDescent="0.3">
      <c r="A443" s="42">
        <v>43034</v>
      </c>
      <c r="B443">
        <v>151.87835699999999</v>
      </c>
      <c r="C443">
        <v>972.42999299999997</v>
      </c>
      <c r="D443">
        <v>75.703697000000005</v>
      </c>
      <c r="E443">
        <v>195.21000699999999</v>
      </c>
      <c r="F443">
        <v>81.723381000000003</v>
      </c>
      <c r="G443">
        <v>76.126000000000005</v>
      </c>
      <c r="H443" s="26">
        <f t="shared" si="29"/>
        <v>6.3729070246185638E-3</v>
      </c>
      <c r="I443" s="27">
        <f t="shared" si="29"/>
        <v>-4.934664563819237E-4</v>
      </c>
      <c r="J443" s="27">
        <f t="shared" si="29"/>
        <v>1.6517318998436311E-3</v>
      </c>
      <c r="K443" s="27">
        <f t="shared" si="28"/>
        <v>7.404028678299107E-3</v>
      </c>
      <c r="L443" s="27">
        <f t="shared" si="28"/>
        <v>7.3411643071834981E-3</v>
      </c>
      <c r="M443" s="27">
        <f t="shared" si="28"/>
        <v>-6.3769129079130184E-3</v>
      </c>
    </row>
    <row r="444" spans="1:13" x14ac:dyDescent="0.3">
      <c r="A444" s="42">
        <v>43035</v>
      </c>
      <c r="B444">
        <v>157.32015999999999</v>
      </c>
      <c r="C444">
        <v>1100.9499510000001</v>
      </c>
      <c r="D444">
        <v>80.557732000000001</v>
      </c>
      <c r="E444">
        <v>199.53999300000001</v>
      </c>
      <c r="F444">
        <v>81.293739000000002</v>
      </c>
      <c r="G444">
        <v>76.263999999999996</v>
      </c>
      <c r="H444" s="26">
        <f t="shared" si="29"/>
        <v>3.5203047044200284E-2</v>
      </c>
      <c r="I444" s="27">
        <f t="shared" si="29"/>
        <v>0.12413059165472826</v>
      </c>
      <c r="J444" s="27">
        <f t="shared" si="29"/>
        <v>6.2147098317109045E-2</v>
      </c>
      <c r="K444" s="27">
        <f t="shared" si="28"/>
        <v>2.1938744370854628E-2</v>
      </c>
      <c r="L444" s="27">
        <f t="shared" si="28"/>
        <v>-5.2711395563440691E-3</v>
      </c>
      <c r="M444" s="27">
        <f t="shared" si="28"/>
        <v>1.8111429584976896E-3</v>
      </c>
    </row>
    <row r="445" spans="1:13" x14ac:dyDescent="0.3">
      <c r="A445" s="42">
        <v>43038</v>
      </c>
      <c r="B445">
        <v>160.86123699999999</v>
      </c>
      <c r="C445">
        <v>1110.849976</v>
      </c>
      <c r="D445">
        <v>80.634636</v>
      </c>
      <c r="E445">
        <v>198.36999499999999</v>
      </c>
      <c r="F445">
        <v>80.574569999999994</v>
      </c>
      <c r="G445">
        <v>76.581999999999994</v>
      </c>
      <c r="H445" s="26">
        <f t="shared" si="29"/>
        <v>2.2259146764619868E-2</v>
      </c>
      <c r="I445" s="27">
        <f t="shared" si="29"/>
        <v>8.9520674942823487E-3</v>
      </c>
      <c r="J445" s="27">
        <f t="shared" si="29"/>
        <v>9.5418916899277998E-4</v>
      </c>
      <c r="K445" s="27">
        <f t="shared" si="28"/>
        <v>-5.8807338700823083E-3</v>
      </c>
      <c r="L445" s="27">
        <f t="shared" si="28"/>
        <v>-8.8859114737672596E-3</v>
      </c>
      <c r="M445" s="27">
        <f t="shared" si="28"/>
        <v>4.161056996340692E-3</v>
      </c>
    </row>
    <row r="446" spans="1:13" x14ac:dyDescent="0.3">
      <c r="A446" s="42">
        <v>43039</v>
      </c>
      <c r="B446">
        <v>163.09967</v>
      </c>
      <c r="C446">
        <v>1105.280029</v>
      </c>
      <c r="D446">
        <v>79.952186999999995</v>
      </c>
      <c r="E446">
        <v>196.429993</v>
      </c>
      <c r="F446">
        <v>80.639945999999995</v>
      </c>
      <c r="G446">
        <v>77.495999999999995</v>
      </c>
      <c r="H446" s="26">
        <f t="shared" si="29"/>
        <v>1.3819374963278118E-2</v>
      </c>
      <c r="I446" s="27">
        <f t="shared" si="29"/>
        <v>-5.0267436621049448E-3</v>
      </c>
      <c r="J446" s="27">
        <f t="shared" si="29"/>
        <v>-8.4994907510489836E-3</v>
      </c>
      <c r="K446" s="27">
        <f t="shared" si="28"/>
        <v>-9.8278504245127695E-3</v>
      </c>
      <c r="L446" s="27">
        <f t="shared" si="28"/>
        <v>8.1104363559488066E-4</v>
      </c>
      <c r="M446" s="27">
        <f t="shared" si="28"/>
        <v>1.1864259936466124E-2</v>
      </c>
    </row>
    <row r="447" spans="1:13" x14ac:dyDescent="0.3">
      <c r="A447" s="42">
        <v>43040</v>
      </c>
      <c r="B447">
        <v>161.02525299999999</v>
      </c>
      <c r="C447">
        <v>1103.6800539999999</v>
      </c>
      <c r="D447">
        <v>79.952186999999995</v>
      </c>
      <c r="E447">
        <v>198</v>
      </c>
      <c r="F447">
        <v>81.153648000000004</v>
      </c>
      <c r="G447">
        <v>77.177000000000007</v>
      </c>
      <c r="H447" s="26">
        <f t="shared" si="29"/>
        <v>-1.2800282710012826E-2</v>
      </c>
      <c r="I447" s="27">
        <f t="shared" si="29"/>
        <v>-1.4486230802540543E-3</v>
      </c>
      <c r="J447" s="27">
        <f t="shared" si="29"/>
        <v>0</v>
      </c>
      <c r="K447" s="27">
        <f t="shared" si="28"/>
        <v>7.9609325844554671E-3</v>
      </c>
      <c r="L447" s="27">
        <f t="shared" si="28"/>
        <v>6.3501120595110989E-3</v>
      </c>
      <c r="M447" s="27">
        <f t="shared" si="28"/>
        <v>-4.1248369436958669E-3</v>
      </c>
    </row>
    <row r="448" spans="1:13" x14ac:dyDescent="0.3">
      <c r="A448" s="42">
        <v>43041</v>
      </c>
      <c r="B448">
        <v>162.20237700000001</v>
      </c>
      <c r="C448">
        <v>1094.219971</v>
      </c>
      <c r="D448">
        <v>80.788428999999994</v>
      </c>
      <c r="E448">
        <v>199.320007</v>
      </c>
      <c r="F448">
        <v>80.798714000000004</v>
      </c>
      <c r="G448">
        <v>76.019000000000005</v>
      </c>
      <c r="H448" s="26">
        <f t="shared" si="29"/>
        <v>7.2835927048397683E-3</v>
      </c>
      <c r="I448" s="27">
        <f t="shared" si="29"/>
        <v>-8.6083455218016955E-3</v>
      </c>
      <c r="J448" s="27">
        <f t="shared" si="29"/>
        <v>1.0404956324170243E-2</v>
      </c>
      <c r="K448" s="27">
        <f t="shared" si="28"/>
        <v>6.6445778380739536E-3</v>
      </c>
      <c r="L448" s="27">
        <f t="shared" si="28"/>
        <v>-4.3831971806808411E-3</v>
      </c>
      <c r="M448" s="27">
        <f t="shared" si="28"/>
        <v>-1.5118176138849446E-2</v>
      </c>
    </row>
    <row r="449" spans="1:13" x14ac:dyDescent="0.3">
      <c r="A449" s="42">
        <v>43042</v>
      </c>
      <c r="B449">
        <v>166.438095</v>
      </c>
      <c r="C449">
        <v>1111.599976</v>
      </c>
      <c r="D449">
        <v>80.874931000000004</v>
      </c>
      <c r="E449">
        <v>200.009995</v>
      </c>
      <c r="F449">
        <v>80.86412</v>
      </c>
      <c r="G449">
        <v>77.22</v>
      </c>
      <c r="H449" s="26">
        <f t="shared" si="29"/>
        <v>2.5778642162111239E-2</v>
      </c>
      <c r="I449" s="27">
        <f t="shared" si="29"/>
        <v>1.5758643123949818E-2</v>
      </c>
      <c r="J449" s="27">
        <f t="shared" si="29"/>
        <v>1.0701498256046561E-3</v>
      </c>
      <c r="K449" s="27">
        <f t="shared" si="28"/>
        <v>3.4557317667186934E-3</v>
      </c>
      <c r="L449" s="27">
        <f t="shared" si="28"/>
        <v>8.0916561896607656E-4</v>
      </c>
      <c r="M449" s="27">
        <f t="shared" si="28"/>
        <v>1.5675181794551726E-2</v>
      </c>
    </row>
    <row r="450" spans="1:13" x14ac:dyDescent="0.3">
      <c r="A450" s="42">
        <v>43045</v>
      </c>
      <c r="B450">
        <v>168.12660199999999</v>
      </c>
      <c r="C450">
        <v>1120.660034</v>
      </c>
      <c r="D450">
        <v>81.192138999999997</v>
      </c>
      <c r="E450">
        <v>200.13000500000001</v>
      </c>
      <c r="F450">
        <v>80.369110000000006</v>
      </c>
      <c r="G450">
        <v>76.765000000000001</v>
      </c>
      <c r="H450" s="26">
        <f t="shared" si="29"/>
        <v>1.0093840451971856E-2</v>
      </c>
      <c r="I450" s="27">
        <f t="shared" si="29"/>
        <v>8.1174305041962509E-3</v>
      </c>
      <c r="J450" s="27">
        <f t="shared" si="29"/>
        <v>3.9145324841498748E-3</v>
      </c>
      <c r="K450" s="27">
        <f t="shared" si="28"/>
        <v>5.9984007396616298E-4</v>
      </c>
      <c r="L450" s="27">
        <f t="shared" si="28"/>
        <v>-6.1403167982110483E-3</v>
      </c>
      <c r="M450" s="27">
        <f t="shared" si="28"/>
        <v>-5.9096837252278775E-3</v>
      </c>
    </row>
    <row r="451" spans="1:13" x14ac:dyDescent="0.3">
      <c r="A451" s="42">
        <v>43046</v>
      </c>
      <c r="B451">
        <v>168.666901</v>
      </c>
      <c r="C451">
        <v>1123.170044</v>
      </c>
      <c r="D451">
        <v>80.999877999999995</v>
      </c>
      <c r="E451">
        <v>195.88999899999999</v>
      </c>
      <c r="F451">
        <v>81.237701000000001</v>
      </c>
      <c r="G451">
        <v>78.168999999999997</v>
      </c>
      <c r="H451" s="26">
        <f t="shared" si="29"/>
        <v>3.2084910112120924E-3</v>
      </c>
      <c r="I451" s="27">
        <f t="shared" si="29"/>
        <v>2.2372559059250052E-3</v>
      </c>
      <c r="J451" s="27">
        <f t="shared" si="29"/>
        <v>-2.3707836379158256E-3</v>
      </c>
      <c r="K451" s="27">
        <f t="shared" si="28"/>
        <v>-2.141390828289089E-2</v>
      </c>
      <c r="L451" s="27">
        <f t="shared" si="28"/>
        <v>1.0749539064648412E-2</v>
      </c>
      <c r="M451" s="27">
        <f t="shared" si="28"/>
        <v>1.8124342408105888E-2</v>
      </c>
    </row>
    <row r="452" spans="1:13" x14ac:dyDescent="0.3">
      <c r="A452" s="42">
        <v>43047</v>
      </c>
      <c r="B452">
        <v>170.04669200000001</v>
      </c>
      <c r="C452">
        <v>1132.880005</v>
      </c>
      <c r="D452">
        <v>81.278625000000005</v>
      </c>
      <c r="E452">
        <v>196.44000199999999</v>
      </c>
      <c r="F452">
        <v>81.798096000000001</v>
      </c>
      <c r="G452">
        <v>77.683999999999997</v>
      </c>
      <c r="H452" s="26">
        <f t="shared" si="29"/>
        <v>8.1472882155077444E-3</v>
      </c>
      <c r="I452" s="27">
        <f t="shared" si="29"/>
        <v>8.6079836403639559E-3</v>
      </c>
      <c r="J452" s="27">
        <f t="shared" si="29"/>
        <v>3.4354183579071431E-3</v>
      </c>
      <c r="K452" s="27">
        <f t="shared" si="28"/>
        <v>2.8037792618664263E-3</v>
      </c>
      <c r="L452" s="27">
        <f t="shared" si="28"/>
        <v>6.874529609975432E-3</v>
      </c>
      <c r="M452" s="27">
        <f t="shared" si="28"/>
        <v>-6.2238335557634359E-3</v>
      </c>
    </row>
    <row r="453" spans="1:13" x14ac:dyDescent="0.3">
      <c r="A453" s="42">
        <v>43048</v>
      </c>
      <c r="B453">
        <v>169.69935599999999</v>
      </c>
      <c r="C453">
        <v>1129.130005</v>
      </c>
      <c r="D453">
        <v>80.826858999999999</v>
      </c>
      <c r="E453">
        <v>193.89999399999999</v>
      </c>
      <c r="F453">
        <v>81.984893999999997</v>
      </c>
      <c r="G453">
        <v>77.92</v>
      </c>
      <c r="H453" s="26">
        <f t="shared" si="29"/>
        <v>-2.0446808612152229E-3</v>
      </c>
      <c r="I453" s="27">
        <f t="shared" si="29"/>
        <v>-3.3156382322593572E-3</v>
      </c>
      <c r="J453" s="27">
        <f t="shared" si="29"/>
        <v>-5.5737432000680272E-3</v>
      </c>
      <c r="K453" s="27">
        <f t="shared" si="29"/>
        <v>-1.3014520047449376E-2</v>
      </c>
      <c r="L453" s="27">
        <f t="shared" si="29"/>
        <v>2.2810437273735199E-3</v>
      </c>
      <c r="M453" s="27">
        <f t="shared" si="29"/>
        <v>3.0333433710747217E-3</v>
      </c>
    </row>
    <row r="454" spans="1:13" x14ac:dyDescent="0.3">
      <c r="A454" s="42">
        <v>43049</v>
      </c>
      <c r="B454">
        <v>169.13767999999999</v>
      </c>
      <c r="C454">
        <v>1125.349976</v>
      </c>
      <c r="D454">
        <v>80.615416999999994</v>
      </c>
      <c r="E454">
        <v>192.020004</v>
      </c>
      <c r="F454">
        <v>82.339805999999996</v>
      </c>
      <c r="G454">
        <v>78.070999999999998</v>
      </c>
      <c r="H454" s="26">
        <f t="shared" ref="H454:L508" si="30">LN(B454/B453)</f>
        <v>-3.3153194886546091E-3</v>
      </c>
      <c r="I454" s="27">
        <f t="shared" si="30"/>
        <v>-3.3533520581676903E-3</v>
      </c>
      <c r="J454" s="27">
        <f t="shared" si="30"/>
        <v>-2.619414519376737E-3</v>
      </c>
      <c r="K454" s="27">
        <f t="shared" si="30"/>
        <v>-9.7429772041792186E-3</v>
      </c>
      <c r="L454" s="27">
        <f t="shared" si="30"/>
        <v>4.3196494728959976E-3</v>
      </c>
      <c r="M454" s="27">
        <f t="shared" ref="M454:M508" si="31">LN(G454/G453)</f>
        <v>1.9360097334334872E-3</v>
      </c>
    </row>
    <row r="455" spans="1:13" x14ac:dyDescent="0.3">
      <c r="A455" s="42">
        <v>43052</v>
      </c>
      <c r="B455">
        <v>168.459869</v>
      </c>
      <c r="C455">
        <v>1129.170044</v>
      </c>
      <c r="D455">
        <v>80.673079999999999</v>
      </c>
      <c r="E455">
        <v>195.08000200000001</v>
      </c>
      <c r="F455">
        <v>83.124336</v>
      </c>
      <c r="G455">
        <v>77.899000000000001</v>
      </c>
      <c r="H455" s="26">
        <f t="shared" si="30"/>
        <v>-4.0155025578489309E-3</v>
      </c>
      <c r="I455" s="27">
        <f t="shared" si="30"/>
        <v>3.3888114737771042E-3</v>
      </c>
      <c r="J455" s="27">
        <f t="shared" si="30"/>
        <v>7.1502932359483132E-4</v>
      </c>
      <c r="K455" s="27">
        <f t="shared" si="30"/>
        <v>1.5810186993415142E-2</v>
      </c>
      <c r="L455" s="27">
        <f t="shared" si="30"/>
        <v>9.4828507197339297E-3</v>
      </c>
      <c r="M455" s="27">
        <f t="shared" si="31"/>
        <v>-2.2055532438800813E-3</v>
      </c>
    </row>
    <row r="456" spans="1:13" x14ac:dyDescent="0.3">
      <c r="A456" s="42">
        <v>43053</v>
      </c>
      <c r="B456">
        <v>165.91313199999999</v>
      </c>
      <c r="C456">
        <v>1136.839966</v>
      </c>
      <c r="D456">
        <v>80.788428999999994</v>
      </c>
      <c r="E456">
        <v>195.71000699999999</v>
      </c>
      <c r="F456">
        <v>83.002921999999998</v>
      </c>
      <c r="G456">
        <v>79.59</v>
      </c>
      <c r="H456" s="26">
        <f t="shared" si="30"/>
        <v>-1.5233205072380863E-2</v>
      </c>
      <c r="I456" s="27">
        <f t="shared" si="30"/>
        <v>6.7695652331025069E-3</v>
      </c>
      <c r="J456" s="27">
        <f t="shared" si="30"/>
        <v>1.4288113661040619E-3</v>
      </c>
      <c r="K456" s="27">
        <f t="shared" si="30"/>
        <v>3.2242663900275228E-3</v>
      </c>
      <c r="L456" s="27">
        <f t="shared" si="30"/>
        <v>-1.4616989779894921E-3</v>
      </c>
      <c r="M456" s="27">
        <f t="shared" si="31"/>
        <v>2.1475340993924973E-2</v>
      </c>
    </row>
    <row r="457" spans="1:13" x14ac:dyDescent="0.3">
      <c r="A457" s="42">
        <v>43054</v>
      </c>
      <c r="B457">
        <v>163.724716</v>
      </c>
      <c r="C457">
        <v>1126.6899410000001</v>
      </c>
      <c r="D457">
        <v>80.160522</v>
      </c>
      <c r="E457">
        <v>192.11999499999999</v>
      </c>
      <c r="F457">
        <v>82.405181999999996</v>
      </c>
      <c r="G457">
        <v>79.340999999999994</v>
      </c>
      <c r="H457" s="26">
        <f t="shared" si="30"/>
        <v>-1.3277893695221053E-2</v>
      </c>
      <c r="I457" s="27">
        <f t="shared" si="30"/>
        <v>-8.968375456890788E-3</v>
      </c>
      <c r="J457" s="27">
        <f t="shared" si="30"/>
        <v>-7.8026005352264559E-3</v>
      </c>
      <c r="K457" s="27">
        <f t="shared" si="30"/>
        <v>-1.8513856712861185E-2</v>
      </c>
      <c r="L457" s="27">
        <f t="shared" si="30"/>
        <v>-7.2274887086487211E-3</v>
      </c>
      <c r="M457" s="27">
        <f t="shared" si="31"/>
        <v>-3.1334378281449565E-3</v>
      </c>
    </row>
    <row r="458" spans="1:13" x14ac:dyDescent="0.3">
      <c r="A458" s="42">
        <v>43055</v>
      </c>
      <c r="B458">
        <v>165.68077099999999</v>
      </c>
      <c r="C458">
        <v>1137.290039</v>
      </c>
      <c r="D458">
        <v>80.373031999999995</v>
      </c>
      <c r="E458">
        <v>195.509995</v>
      </c>
      <c r="F458">
        <v>83.357840999999993</v>
      </c>
      <c r="G458">
        <v>78.778000000000006</v>
      </c>
      <c r="H458" s="26">
        <f t="shared" si="30"/>
        <v>1.1876414138870261E-2</v>
      </c>
      <c r="I458" s="27">
        <f t="shared" si="30"/>
        <v>9.3641954011213988E-3</v>
      </c>
      <c r="J458" s="27">
        <f t="shared" si="30"/>
        <v>2.6475477411102375E-3</v>
      </c>
      <c r="K458" s="27">
        <f t="shared" si="30"/>
        <v>1.749135266703641E-2</v>
      </c>
      <c r="L458" s="27">
        <f t="shared" si="30"/>
        <v>1.149435467001016E-2</v>
      </c>
      <c r="M458" s="27">
        <f t="shared" si="31"/>
        <v>-7.1212489232124606E-3</v>
      </c>
    </row>
    <row r="459" spans="1:13" x14ac:dyDescent="0.3">
      <c r="A459" s="42">
        <v>43056</v>
      </c>
      <c r="B459">
        <v>164.76084900000001</v>
      </c>
      <c r="C459">
        <v>1129.880005</v>
      </c>
      <c r="D459">
        <v>79.600227000000004</v>
      </c>
      <c r="E459">
        <v>193.199997</v>
      </c>
      <c r="F459">
        <v>82.591980000000007</v>
      </c>
      <c r="G459">
        <v>78.072999999999993</v>
      </c>
      <c r="H459" s="26">
        <f t="shared" si="30"/>
        <v>-5.5678481211623963E-3</v>
      </c>
      <c r="I459" s="27">
        <f t="shared" si="30"/>
        <v>-6.5368368867027103E-3</v>
      </c>
      <c r="J459" s="27">
        <f t="shared" si="30"/>
        <v>-9.6617524274448773E-3</v>
      </c>
      <c r="K459" s="27">
        <f t="shared" si="30"/>
        <v>-1.188559718779182E-2</v>
      </c>
      <c r="L459" s="27">
        <f t="shared" si="30"/>
        <v>-9.2300965755908841E-3</v>
      </c>
      <c r="M459" s="27">
        <f t="shared" si="31"/>
        <v>-8.9894836198563845E-3</v>
      </c>
    </row>
    <row r="460" spans="1:13" x14ac:dyDescent="0.3">
      <c r="A460" s="42">
        <v>43059</v>
      </c>
      <c r="B460">
        <v>164.59625199999999</v>
      </c>
      <c r="C460">
        <v>1126.3100589999999</v>
      </c>
      <c r="D460">
        <v>79.725800000000007</v>
      </c>
      <c r="E460">
        <v>194.10000600000001</v>
      </c>
      <c r="F460">
        <v>82.442535000000007</v>
      </c>
      <c r="G460">
        <v>78.650000000000006</v>
      </c>
      <c r="H460" s="26">
        <f t="shared" si="30"/>
        <v>-9.99504872997072E-4</v>
      </c>
      <c r="I460" s="27">
        <f t="shared" si="30"/>
        <v>-3.1645817754930639E-3</v>
      </c>
      <c r="J460" s="27">
        <f t="shared" si="30"/>
        <v>1.5763027342826847E-3</v>
      </c>
      <c r="K460" s="27">
        <f t="shared" si="30"/>
        <v>4.6476148363979964E-3</v>
      </c>
      <c r="L460" s="27">
        <f t="shared" si="30"/>
        <v>-1.8110761963733904E-3</v>
      </c>
      <c r="M460" s="27">
        <f t="shared" si="31"/>
        <v>7.3633430577425552E-3</v>
      </c>
    </row>
    <row r="461" spans="1:13" x14ac:dyDescent="0.3">
      <c r="A461" s="42">
        <v>43060</v>
      </c>
      <c r="B461">
        <v>167.656158</v>
      </c>
      <c r="C461">
        <v>1139.48999</v>
      </c>
      <c r="D461">
        <v>80.875366</v>
      </c>
      <c r="E461">
        <v>196.229996</v>
      </c>
      <c r="F461">
        <v>82.862831</v>
      </c>
      <c r="G461">
        <v>78.311999999999998</v>
      </c>
      <c r="H461" s="26">
        <f t="shared" si="30"/>
        <v>1.8419685891724959E-2</v>
      </c>
      <c r="I461" s="27">
        <f t="shared" si="30"/>
        <v>1.163393006570426E-2</v>
      </c>
      <c r="J461" s="27">
        <f t="shared" si="30"/>
        <v>1.4316030973795123E-2</v>
      </c>
      <c r="K461" s="27">
        <f t="shared" si="30"/>
        <v>1.0913899170122615E-2</v>
      </c>
      <c r="L461" s="27">
        <f t="shared" si="30"/>
        <v>5.0850969432514222E-3</v>
      </c>
      <c r="M461" s="27">
        <f t="shared" si="31"/>
        <v>-4.3067815451576889E-3</v>
      </c>
    </row>
    <row r="462" spans="1:13" x14ac:dyDescent="0.3">
      <c r="A462" s="42">
        <v>43061</v>
      </c>
      <c r="B462">
        <v>169.41850299999999</v>
      </c>
      <c r="C462">
        <v>1156.160034</v>
      </c>
      <c r="D462">
        <v>80.286109999999994</v>
      </c>
      <c r="E462">
        <v>196.320007</v>
      </c>
      <c r="F462">
        <v>82.498581000000001</v>
      </c>
      <c r="G462">
        <v>77.846999999999994</v>
      </c>
      <c r="H462" s="26">
        <f t="shared" si="30"/>
        <v>1.0456799412486261E-2</v>
      </c>
      <c r="I462" s="27">
        <f t="shared" si="30"/>
        <v>1.4523413274444025E-2</v>
      </c>
      <c r="J462" s="27">
        <f t="shared" si="30"/>
        <v>-7.3126486612891698E-3</v>
      </c>
      <c r="K462" s="27">
        <f t="shared" si="30"/>
        <v>4.585963616844372E-4</v>
      </c>
      <c r="L462" s="27">
        <f t="shared" si="30"/>
        <v>-4.4055089361346592E-3</v>
      </c>
      <c r="M462" s="27">
        <f t="shared" si="31"/>
        <v>-5.9554860671110063E-3</v>
      </c>
    </row>
    <row r="463" spans="1:13" x14ac:dyDescent="0.3">
      <c r="A463" s="42">
        <v>43063</v>
      </c>
      <c r="B463">
        <v>169.428192</v>
      </c>
      <c r="C463">
        <v>1186</v>
      </c>
      <c r="D463">
        <v>80.430992000000003</v>
      </c>
      <c r="E463">
        <v>195.75</v>
      </c>
      <c r="F463">
        <v>82.610648999999995</v>
      </c>
      <c r="G463">
        <v>77.881</v>
      </c>
      <c r="H463" s="26">
        <f t="shared" si="30"/>
        <v>5.7188103916215133E-5</v>
      </c>
      <c r="I463" s="27">
        <f t="shared" si="30"/>
        <v>2.5482102190701256E-2</v>
      </c>
      <c r="J463" s="27">
        <f t="shared" si="30"/>
        <v>1.8029448943927327E-3</v>
      </c>
      <c r="K463" s="27">
        <f t="shared" si="30"/>
        <v>-2.907681747759976E-3</v>
      </c>
      <c r="L463" s="27">
        <f t="shared" si="30"/>
        <v>1.3575015425848571E-3</v>
      </c>
      <c r="M463" s="27">
        <f t="shared" si="31"/>
        <v>4.3665879662291843E-4</v>
      </c>
    </row>
    <row r="464" spans="1:13" x14ac:dyDescent="0.3">
      <c r="A464" s="42">
        <v>43066</v>
      </c>
      <c r="B464">
        <v>168.576065</v>
      </c>
      <c r="C464">
        <v>1195.829956</v>
      </c>
      <c r="D464">
        <v>81.020279000000002</v>
      </c>
      <c r="E464">
        <v>195.050003</v>
      </c>
      <c r="F464">
        <v>83.086983000000004</v>
      </c>
      <c r="G464">
        <v>77.903999999999996</v>
      </c>
      <c r="H464" s="26">
        <f t="shared" si="30"/>
        <v>-5.0421187760281341E-3</v>
      </c>
      <c r="I464" s="27">
        <f t="shared" si="30"/>
        <v>8.254167587236922E-3</v>
      </c>
      <c r="J464" s="27">
        <f t="shared" si="30"/>
        <v>7.2999068165429904E-3</v>
      </c>
      <c r="K464" s="27">
        <f t="shared" si="30"/>
        <v>-3.5823835375754271E-3</v>
      </c>
      <c r="L464" s="27">
        <f t="shared" si="30"/>
        <v>5.7494522570927502E-3</v>
      </c>
      <c r="M464" s="27">
        <f t="shared" si="31"/>
        <v>2.9527875170400151E-4</v>
      </c>
    </row>
    <row r="465" spans="1:13" x14ac:dyDescent="0.3">
      <c r="A465" s="42">
        <v>43067</v>
      </c>
      <c r="B465">
        <v>167.588379</v>
      </c>
      <c r="C465">
        <v>1193.599976</v>
      </c>
      <c r="D465">
        <v>81.995956000000007</v>
      </c>
      <c r="E465">
        <v>199.179993</v>
      </c>
      <c r="F465">
        <v>83.49794</v>
      </c>
      <c r="G465">
        <v>77.926000000000002</v>
      </c>
      <c r="H465" s="26">
        <f t="shared" si="30"/>
        <v>-5.8762243282686217E-3</v>
      </c>
      <c r="I465" s="27">
        <f t="shared" si="30"/>
        <v>-1.8665378026500158E-3</v>
      </c>
      <c r="J465" s="27">
        <f t="shared" si="30"/>
        <v>1.1970447612166072E-2</v>
      </c>
      <c r="K465" s="27">
        <f t="shared" si="30"/>
        <v>2.0952952026064928E-2</v>
      </c>
      <c r="L465" s="27">
        <f t="shared" si="30"/>
        <v>4.9339139014101269E-3</v>
      </c>
      <c r="M465" s="27">
        <f t="shared" si="31"/>
        <v>2.8235898281680946E-4</v>
      </c>
    </row>
    <row r="466" spans="1:13" x14ac:dyDescent="0.3">
      <c r="A466" s="42">
        <v>43068</v>
      </c>
      <c r="B466">
        <v>164.112122</v>
      </c>
      <c r="C466">
        <v>1161.2700199999999</v>
      </c>
      <c r="D466">
        <v>80.508278000000004</v>
      </c>
      <c r="E466">
        <v>188.14999399999999</v>
      </c>
      <c r="F466">
        <v>83.479247999999998</v>
      </c>
      <c r="G466">
        <v>78.623999999999995</v>
      </c>
      <c r="H466" s="26">
        <f t="shared" si="30"/>
        <v>-2.0960982975648464E-2</v>
      </c>
      <c r="I466" s="27">
        <f t="shared" si="30"/>
        <v>-2.745967931976015E-2</v>
      </c>
      <c r="J466" s="27">
        <f t="shared" si="30"/>
        <v>-1.8309917539179574E-2</v>
      </c>
      <c r="K466" s="27">
        <f t="shared" si="30"/>
        <v>-5.6969418209406229E-2</v>
      </c>
      <c r="L466" s="27">
        <f t="shared" si="30"/>
        <v>-2.2388687103869114E-4</v>
      </c>
      <c r="M466" s="27">
        <f t="shared" si="31"/>
        <v>8.9173379156067163E-3</v>
      </c>
    </row>
    <row r="467" spans="1:13" x14ac:dyDescent="0.3">
      <c r="A467" s="42">
        <v>43069</v>
      </c>
      <c r="B467">
        <v>166.40701300000001</v>
      </c>
      <c r="C467">
        <v>1176.75</v>
      </c>
      <c r="D467">
        <v>81.310074</v>
      </c>
      <c r="E467">
        <v>187.58000200000001</v>
      </c>
      <c r="F467">
        <v>84.048980999999998</v>
      </c>
      <c r="G467">
        <v>79.096999999999994</v>
      </c>
      <c r="H467" s="26">
        <f t="shared" si="30"/>
        <v>1.388680797217302E-2</v>
      </c>
      <c r="I467" s="27">
        <f t="shared" si="30"/>
        <v>1.3242150258754162E-2</v>
      </c>
      <c r="J467" s="27">
        <f t="shared" si="30"/>
        <v>9.9099088807149439E-3</v>
      </c>
      <c r="K467" s="27">
        <f t="shared" si="30"/>
        <v>-3.034053407085846E-3</v>
      </c>
      <c r="L467" s="27">
        <f t="shared" si="30"/>
        <v>6.8016620224972211E-3</v>
      </c>
      <c r="M467" s="27">
        <f t="shared" si="31"/>
        <v>5.9979510405101773E-3</v>
      </c>
    </row>
    <row r="468" spans="1:13" x14ac:dyDescent="0.3">
      <c r="A468" s="42">
        <v>43070</v>
      </c>
      <c r="B468">
        <v>165.632339</v>
      </c>
      <c r="C468">
        <v>1162.349976</v>
      </c>
      <c r="D468">
        <v>81.397025999999997</v>
      </c>
      <c r="E468">
        <v>186.820007</v>
      </c>
      <c r="F468">
        <v>84.394569000000004</v>
      </c>
      <c r="G468">
        <v>79.346999999999994</v>
      </c>
      <c r="H468" s="26">
        <f t="shared" si="30"/>
        <v>-4.6661662295246729E-3</v>
      </c>
      <c r="I468" s="27">
        <f t="shared" si="30"/>
        <v>-1.2312604051008539E-2</v>
      </c>
      <c r="J468" s="27">
        <f t="shared" si="30"/>
        <v>1.0688163980256784E-3</v>
      </c>
      <c r="K468" s="27">
        <f t="shared" si="30"/>
        <v>-4.0598078289861908E-3</v>
      </c>
      <c r="L468" s="27">
        <f t="shared" si="30"/>
        <v>4.1033151449758601E-3</v>
      </c>
      <c r="M468" s="27">
        <f t="shared" si="31"/>
        <v>3.1556916950648255E-3</v>
      </c>
    </row>
    <row r="469" spans="1:13" x14ac:dyDescent="0.3">
      <c r="A469" s="42">
        <v>43073</v>
      </c>
      <c r="B469">
        <v>164.421921</v>
      </c>
      <c r="C469">
        <v>1133.9499510000001</v>
      </c>
      <c r="D469">
        <v>78.325080999999997</v>
      </c>
      <c r="E469">
        <v>184.03999300000001</v>
      </c>
      <c r="F469">
        <v>85.375252000000003</v>
      </c>
      <c r="G469">
        <v>79.263000000000005</v>
      </c>
      <c r="H469" s="26">
        <f t="shared" si="30"/>
        <v>-7.3346935529539107E-3</v>
      </c>
      <c r="I469" s="27">
        <f t="shared" si="30"/>
        <v>-2.4736727837154856E-2</v>
      </c>
      <c r="J469" s="27">
        <f t="shared" si="30"/>
        <v>-3.8470865724226602E-2</v>
      </c>
      <c r="K469" s="27">
        <f t="shared" si="30"/>
        <v>-1.4992536661866186E-2</v>
      </c>
      <c r="L469" s="27">
        <f t="shared" si="30"/>
        <v>1.1553218380110145E-2</v>
      </c>
      <c r="M469" s="27">
        <f t="shared" si="31"/>
        <v>-1.059201914801729E-3</v>
      </c>
    </row>
    <row r="470" spans="1:13" x14ac:dyDescent="0.3">
      <c r="A470" s="42">
        <v>43074</v>
      </c>
      <c r="B470">
        <v>164.26698300000001</v>
      </c>
      <c r="C470">
        <v>1141.5699460000001</v>
      </c>
      <c r="D470">
        <v>78.817734000000002</v>
      </c>
      <c r="E470">
        <v>184.21000699999999</v>
      </c>
      <c r="F470">
        <v>85.365905999999995</v>
      </c>
      <c r="G470">
        <v>78.981999999999999</v>
      </c>
      <c r="H470" s="26">
        <f t="shared" si="30"/>
        <v>-9.4276386936246483E-4</v>
      </c>
      <c r="I470" s="27">
        <f t="shared" si="30"/>
        <v>6.6973912141681516E-3</v>
      </c>
      <c r="J470" s="27">
        <f t="shared" si="30"/>
        <v>6.2701513148409275E-3</v>
      </c>
      <c r="K470" s="27">
        <f t="shared" si="30"/>
        <v>9.2336191217608785E-4</v>
      </c>
      <c r="L470" s="27">
        <f t="shared" si="30"/>
        <v>-1.0947565447980629E-4</v>
      </c>
      <c r="M470" s="27">
        <f t="shared" si="31"/>
        <v>-3.5514587551083586E-3</v>
      </c>
    </row>
    <row r="471" spans="1:13" x14ac:dyDescent="0.3">
      <c r="A471" s="42">
        <v>43075</v>
      </c>
      <c r="B471">
        <v>163.65696700000001</v>
      </c>
      <c r="C471">
        <v>1152.349976</v>
      </c>
      <c r="D471">
        <v>79.967299999999994</v>
      </c>
      <c r="E471">
        <v>185.300003</v>
      </c>
      <c r="F471">
        <v>85.225800000000007</v>
      </c>
      <c r="G471">
        <v>79.272000000000006</v>
      </c>
      <c r="H471" s="26">
        <f t="shared" si="30"/>
        <v>-3.7204766754644161E-3</v>
      </c>
      <c r="I471" s="27">
        <f t="shared" si="30"/>
        <v>9.3988541222372827E-3</v>
      </c>
      <c r="J471" s="27">
        <f t="shared" si="30"/>
        <v>1.447977880769807E-2</v>
      </c>
      <c r="K471" s="27">
        <f t="shared" si="30"/>
        <v>5.8997003170426316E-3</v>
      </c>
      <c r="L471" s="27">
        <f t="shared" si="30"/>
        <v>-1.6425890189718602E-3</v>
      </c>
      <c r="M471" s="27">
        <f t="shared" si="31"/>
        <v>3.6649983521647805E-3</v>
      </c>
    </row>
    <row r="472" spans="1:13" x14ac:dyDescent="0.3">
      <c r="A472" s="42">
        <v>43076</v>
      </c>
      <c r="B472">
        <v>163.95716899999999</v>
      </c>
      <c r="C472">
        <v>1159.790039</v>
      </c>
      <c r="D472">
        <v>79.687149000000005</v>
      </c>
      <c r="E472">
        <v>185.199997</v>
      </c>
      <c r="F472">
        <v>84.151718000000002</v>
      </c>
      <c r="G472">
        <v>79.733999999999995</v>
      </c>
      <c r="H472" s="26">
        <f t="shared" si="30"/>
        <v>1.8326564762288285E-3</v>
      </c>
      <c r="I472" s="27">
        <f t="shared" si="30"/>
        <v>6.4356731262147551E-3</v>
      </c>
      <c r="J472" s="27">
        <f t="shared" si="30"/>
        <v>-3.5094704756668317E-3</v>
      </c>
      <c r="K472" s="27">
        <f t="shared" si="30"/>
        <v>-5.3984346790143497E-4</v>
      </c>
      <c r="L472" s="27">
        <f t="shared" si="30"/>
        <v>-1.2682868544536237E-2</v>
      </c>
      <c r="M472" s="27">
        <f t="shared" si="31"/>
        <v>5.8111178208272831E-3</v>
      </c>
    </row>
    <row r="473" spans="1:13" x14ac:dyDescent="0.3">
      <c r="A473" s="42">
        <v>43077</v>
      </c>
      <c r="B473">
        <v>164.005539</v>
      </c>
      <c r="C473">
        <v>1162</v>
      </c>
      <c r="D473">
        <v>81.300422999999995</v>
      </c>
      <c r="E473">
        <v>188.53999300000001</v>
      </c>
      <c r="F473">
        <v>84.403899999999993</v>
      </c>
      <c r="G473">
        <v>79.180999999999997</v>
      </c>
      <c r="H473" s="26">
        <f t="shared" si="30"/>
        <v>2.9497256347042343E-4</v>
      </c>
      <c r="I473" s="27">
        <f t="shared" si="30"/>
        <v>1.9036705561481749E-3</v>
      </c>
      <c r="J473" s="27">
        <f t="shared" si="30"/>
        <v>2.0042888855096745E-2</v>
      </c>
      <c r="K473" s="27">
        <f t="shared" si="30"/>
        <v>1.7873842827228925E-2</v>
      </c>
      <c r="L473" s="27">
        <f t="shared" si="30"/>
        <v>2.9922727127775733E-3</v>
      </c>
      <c r="M473" s="27">
        <f t="shared" si="31"/>
        <v>-6.9597235273101627E-3</v>
      </c>
    </row>
    <row r="474" spans="1:13" x14ac:dyDescent="0.3">
      <c r="A474" s="42">
        <v>43080</v>
      </c>
      <c r="B474">
        <v>167.20103499999999</v>
      </c>
      <c r="C474">
        <v>1168.920044</v>
      </c>
      <c r="D474">
        <v>82.334061000000005</v>
      </c>
      <c r="E474">
        <v>186.220001</v>
      </c>
      <c r="F474">
        <v>84.273148000000006</v>
      </c>
      <c r="G474">
        <v>78.61</v>
      </c>
      <c r="H474" s="26">
        <f t="shared" si="30"/>
        <v>1.929668917872919E-2</v>
      </c>
      <c r="I474" s="27">
        <f t="shared" si="30"/>
        <v>5.9376248005909502E-3</v>
      </c>
      <c r="J474" s="27">
        <f t="shared" si="30"/>
        <v>1.2633666485233203E-2</v>
      </c>
      <c r="K474" s="27">
        <f t="shared" si="30"/>
        <v>-1.2381373010227412E-2</v>
      </c>
      <c r="L474" s="27">
        <f t="shared" si="30"/>
        <v>-1.5503238613538677E-3</v>
      </c>
      <c r="M474" s="27">
        <f t="shared" si="31"/>
        <v>-7.2374532444503068E-3</v>
      </c>
    </row>
    <row r="475" spans="1:13" x14ac:dyDescent="0.3">
      <c r="A475" s="42">
        <v>43081</v>
      </c>
      <c r="B475">
        <v>166.26174900000001</v>
      </c>
      <c r="C475">
        <v>1165.079956</v>
      </c>
      <c r="D475">
        <v>82.672165000000007</v>
      </c>
      <c r="E475">
        <v>185.729996</v>
      </c>
      <c r="F475">
        <v>83.918227999999999</v>
      </c>
      <c r="G475">
        <v>78.882000000000005</v>
      </c>
      <c r="H475" s="26">
        <f t="shared" si="30"/>
        <v>-5.6335431072289674E-3</v>
      </c>
      <c r="I475" s="27">
        <f t="shared" si="30"/>
        <v>-3.2905668080413946E-3</v>
      </c>
      <c r="J475" s="27">
        <f t="shared" si="30"/>
        <v>4.0980814043230047E-3</v>
      </c>
      <c r="K475" s="27">
        <f t="shared" si="30"/>
        <v>-2.6347911677652202E-3</v>
      </c>
      <c r="L475" s="27">
        <f t="shared" si="30"/>
        <v>-4.2204366866227232E-3</v>
      </c>
      <c r="M475" s="27">
        <f t="shared" si="31"/>
        <v>3.4541471368572255E-3</v>
      </c>
    </row>
    <row r="476" spans="1:13" x14ac:dyDescent="0.3">
      <c r="A476" s="42">
        <v>43082</v>
      </c>
      <c r="B476">
        <v>166.813705</v>
      </c>
      <c r="C476">
        <v>1164.130005</v>
      </c>
      <c r="D476">
        <v>82.449982000000006</v>
      </c>
      <c r="E476">
        <v>187.86000100000001</v>
      </c>
      <c r="F476">
        <v>84.880225999999993</v>
      </c>
      <c r="G476">
        <v>78.600999999999999</v>
      </c>
      <c r="H476" s="26">
        <f t="shared" si="30"/>
        <v>3.3143031023321768E-3</v>
      </c>
      <c r="I476" s="27">
        <f t="shared" si="30"/>
        <v>-8.1568520534953904E-4</v>
      </c>
      <c r="J476" s="27">
        <f t="shared" si="30"/>
        <v>-2.6911366903609422E-3</v>
      </c>
      <c r="K476" s="27">
        <f t="shared" si="30"/>
        <v>1.1403025226871318E-2</v>
      </c>
      <c r="L476" s="27">
        <f t="shared" si="30"/>
        <v>1.1398308367493027E-2</v>
      </c>
      <c r="M476" s="27">
        <f t="shared" si="31"/>
        <v>-3.5686429419831134E-3</v>
      </c>
    </row>
    <row r="477" spans="1:13" x14ac:dyDescent="0.3">
      <c r="A477" s="42">
        <v>43083</v>
      </c>
      <c r="B477">
        <v>166.765289</v>
      </c>
      <c r="C477">
        <v>1174.26001</v>
      </c>
      <c r="D477">
        <v>81.812400999999994</v>
      </c>
      <c r="E477">
        <v>189.55999800000001</v>
      </c>
      <c r="F477">
        <v>84.992301999999995</v>
      </c>
      <c r="G477">
        <v>79.073999999999998</v>
      </c>
      <c r="H477" s="26">
        <f t="shared" si="30"/>
        <v>-2.902820693798576E-4</v>
      </c>
      <c r="I477" s="27">
        <f t="shared" si="30"/>
        <v>8.6641392618776406E-3</v>
      </c>
      <c r="J477" s="27">
        <f t="shared" si="30"/>
        <v>-7.7629971061014998E-3</v>
      </c>
      <c r="K477" s="27">
        <f t="shared" si="30"/>
        <v>9.0085766591560153E-3</v>
      </c>
      <c r="L477" s="27">
        <f t="shared" si="30"/>
        <v>1.3195307985510321E-3</v>
      </c>
      <c r="M477" s="27">
        <f t="shared" si="31"/>
        <v>5.9997008892681263E-3</v>
      </c>
    </row>
    <row r="478" spans="1:13" x14ac:dyDescent="0.3">
      <c r="A478" s="42">
        <v>43084</v>
      </c>
      <c r="B478">
        <v>168.459869</v>
      </c>
      <c r="C478">
        <v>1179.1400149999999</v>
      </c>
      <c r="D478">
        <v>83.899017000000001</v>
      </c>
      <c r="E478">
        <v>190.11999499999999</v>
      </c>
      <c r="F478">
        <v>85.823554999999999</v>
      </c>
      <c r="G478">
        <v>78.388999999999996</v>
      </c>
      <c r="H478" s="26">
        <f t="shared" si="30"/>
        <v>1.0110186505689804E-2</v>
      </c>
      <c r="I478" s="27">
        <f t="shared" si="30"/>
        <v>4.1472014468760159E-3</v>
      </c>
      <c r="J478" s="27">
        <f t="shared" si="30"/>
        <v>2.5185063490207805E-2</v>
      </c>
      <c r="K478" s="27">
        <f t="shared" si="30"/>
        <v>2.9498388979904838E-3</v>
      </c>
      <c r="L478" s="27">
        <f t="shared" si="30"/>
        <v>9.7328149327389896E-3</v>
      </c>
      <c r="M478" s="27">
        <f t="shared" si="31"/>
        <v>-8.7005114997187986E-3</v>
      </c>
    </row>
    <row r="479" spans="1:13" x14ac:dyDescent="0.3">
      <c r="A479" s="42">
        <v>43087</v>
      </c>
      <c r="B479">
        <v>170.83227500000001</v>
      </c>
      <c r="C479">
        <v>1190.579956</v>
      </c>
      <c r="D479">
        <v>83.444984000000005</v>
      </c>
      <c r="E479">
        <v>190.41999799999999</v>
      </c>
      <c r="F479">
        <v>85.814209000000005</v>
      </c>
      <c r="G479">
        <v>78.552000000000007</v>
      </c>
      <c r="H479" s="26">
        <f t="shared" si="30"/>
        <v>1.3984671949069757E-2</v>
      </c>
      <c r="I479" s="27">
        <f t="shared" si="30"/>
        <v>9.6551744606275473E-3</v>
      </c>
      <c r="J479" s="27">
        <f t="shared" si="30"/>
        <v>-5.4263566232770708E-3</v>
      </c>
      <c r="K479" s="27">
        <f t="shared" si="30"/>
        <v>1.5767229078180822E-3</v>
      </c>
      <c r="L479" s="27">
        <f t="shared" si="30"/>
        <v>-1.0890377258969393E-4</v>
      </c>
      <c r="M479" s="27">
        <f t="shared" si="31"/>
        <v>2.0772144769007918E-3</v>
      </c>
    </row>
    <row r="480" spans="1:13" x14ac:dyDescent="0.3">
      <c r="A480" s="42">
        <v>43088</v>
      </c>
      <c r="B480">
        <v>169.01177999999999</v>
      </c>
      <c r="C480">
        <v>1187.380005</v>
      </c>
      <c r="D480">
        <v>82.913680999999997</v>
      </c>
      <c r="E480">
        <v>187.020004</v>
      </c>
      <c r="F480">
        <v>85.627419000000003</v>
      </c>
      <c r="G480">
        <v>78.590999999999994</v>
      </c>
      <c r="H480" s="26">
        <f t="shared" si="30"/>
        <v>-1.071381056744819E-2</v>
      </c>
      <c r="I480" s="27">
        <f t="shared" si="30"/>
        <v>-2.6913429864298052E-3</v>
      </c>
      <c r="J480" s="27">
        <f t="shared" si="30"/>
        <v>-6.3874617701972867E-3</v>
      </c>
      <c r="K480" s="27">
        <f t="shared" si="30"/>
        <v>-1.8016563959059543E-2</v>
      </c>
      <c r="L480" s="27">
        <f t="shared" si="30"/>
        <v>-2.179051565127568E-3</v>
      </c>
      <c r="M480" s="27">
        <f t="shared" si="31"/>
        <v>4.9636319531514176E-4</v>
      </c>
    </row>
    <row r="481" spans="1:13" x14ac:dyDescent="0.3">
      <c r="A481" s="42">
        <v>43089</v>
      </c>
      <c r="B481">
        <v>168.82782</v>
      </c>
      <c r="C481">
        <v>1177.619995</v>
      </c>
      <c r="D481">
        <v>82.614211999999995</v>
      </c>
      <c r="E481">
        <v>188.820007</v>
      </c>
      <c r="F481">
        <v>85.487312000000003</v>
      </c>
      <c r="G481">
        <v>78.528000000000006</v>
      </c>
      <c r="H481" s="26">
        <f t="shared" si="30"/>
        <v>-1.0890376272136451E-3</v>
      </c>
      <c r="I481" s="27">
        <f t="shared" si="30"/>
        <v>-8.2537551018171586E-3</v>
      </c>
      <c r="J481" s="27">
        <f t="shared" si="30"/>
        <v>-3.6183548440730626E-3</v>
      </c>
      <c r="K481" s="27">
        <f t="shared" si="30"/>
        <v>9.5786329813265653E-3</v>
      </c>
      <c r="L481" s="27">
        <f t="shared" si="30"/>
        <v>-1.6375800083517605E-3</v>
      </c>
      <c r="M481" s="27">
        <f t="shared" si="31"/>
        <v>-8.0193997385806482E-4</v>
      </c>
    </row>
    <row r="482" spans="1:13" x14ac:dyDescent="0.3">
      <c r="A482" s="42">
        <v>43090</v>
      </c>
      <c r="B482">
        <v>169.46691899999999</v>
      </c>
      <c r="C482">
        <v>1174.76001</v>
      </c>
      <c r="D482">
        <v>82.594893999999996</v>
      </c>
      <c r="E482">
        <v>188.61999499999999</v>
      </c>
      <c r="F482">
        <v>85.618072999999995</v>
      </c>
      <c r="G482">
        <v>78.248999999999995</v>
      </c>
      <c r="H482" s="26">
        <f t="shared" si="30"/>
        <v>3.7783606224810803E-3</v>
      </c>
      <c r="I482" s="27">
        <f t="shared" si="30"/>
        <v>-2.431568371662144E-3</v>
      </c>
      <c r="J482" s="27">
        <f t="shared" si="30"/>
        <v>-2.3386120239698803E-4</v>
      </c>
      <c r="K482" s="27">
        <f t="shared" si="30"/>
        <v>-1.0598347692991382E-3</v>
      </c>
      <c r="L482" s="27">
        <f t="shared" si="30"/>
        <v>1.5284267699202368E-3</v>
      </c>
      <c r="M482" s="27">
        <f t="shared" si="31"/>
        <v>-3.5591993025586625E-3</v>
      </c>
    </row>
    <row r="483" spans="1:13" x14ac:dyDescent="0.3">
      <c r="A483" s="42">
        <v>43091</v>
      </c>
      <c r="B483">
        <v>169.46691899999999</v>
      </c>
      <c r="C483">
        <v>1168.3599850000001</v>
      </c>
      <c r="D483">
        <v>82.604538000000005</v>
      </c>
      <c r="E483">
        <v>189.94000199999999</v>
      </c>
      <c r="F483">
        <v>86.047698999999994</v>
      </c>
      <c r="G483">
        <v>77.954999999999998</v>
      </c>
      <c r="H483" s="26">
        <f t="shared" si="30"/>
        <v>0</v>
      </c>
      <c r="I483" s="27">
        <f t="shared" si="30"/>
        <v>-5.4628366705557659E-3</v>
      </c>
      <c r="J483" s="27">
        <f t="shared" si="30"/>
        <v>1.1675584951109309E-4</v>
      </c>
      <c r="K483" s="27">
        <f t="shared" si="30"/>
        <v>6.9738607370325254E-3</v>
      </c>
      <c r="L483" s="27">
        <f t="shared" si="30"/>
        <v>5.0053879929406403E-3</v>
      </c>
      <c r="M483" s="27">
        <f t="shared" si="31"/>
        <v>-3.764312657372803E-3</v>
      </c>
    </row>
    <row r="484" spans="1:13" x14ac:dyDescent="0.3">
      <c r="A484" s="42">
        <v>43095</v>
      </c>
      <c r="B484">
        <v>165.16757200000001</v>
      </c>
      <c r="C484">
        <v>1176.76001</v>
      </c>
      <c r="D484">
        <v>82.498283000000001</v>
      </c>
      <c r="E484">
        <v>187.759995</v>
      </c>
      <c r="F484">
        <v>86.374595999999997</v>
      </c>
      <c r="G484">
        <v>77.144000000000005</v>
      </c>
      <c r="H484" s="26">
        <f t="shared" si="30"/>
        <v>-2.5697193212233342E-2</v>
      </c>
      <c r="I484" s="27">
        <f t="shared" si="30"/>
        <v>7.1638644868099186E-3</v>
      </c>
      <c r="J484" s="27">
        <f t="shared" si="30"/>
        <v>-1.287137482279528E-3</v>
      </c>
      <c r="K484" s="27">
        <f t="shared" si="30"/>
        <v>-1.1543718431419591E-2</v>
      </c>
      <c r="L484" s="27">
        <f t="shared" si="30"/>
        <v>3.7918227648554349E-3</v>
      </c>
      <c r="M484" s="27">
        <f t="shared" si="31"/>
        <v>-1.0457931920431431E-2</v>
      </c>
    </row>
    <row r="485" spans="1:13" x14ac:dyDescent="0.3">
      <c r="A485" s="42">
        <v>43096</v>
      </c>
      <c r="B485">
        <v>165.19662500000001</v>
      </c>
      <c r="C485">
        <v>1182.26001</v>
      </c>
      <c r="D485">
        <v>82.797745000000006</v>
      </c>
      <c r="E485">
        <v>186.240005</v>
      </c>
      <c r="F485">
        <v>86.019690999999995</v>
      </c>
      <c r="G485">
        <v>77.363</v>
      </c>
      <c r="H485" s="26">
        <f t="shared" si="30"/>
        <v>1.7588467720608267E-4</v>
      </c>
      <c r="I485" s="27">
        <f t="shared" si="30"/>
        <v>4.6629616696809151E-3</v>
      </c>
      <c r="J485" s="27">
        <f t="shared" si="30"/>
        <v>3.6233457179888806E-3</v>
      </c>
      <c r="K485" s="27">
        <f t="shared" si="30"/>
        <v>-8.128333522875961E-3</v>
      </c>
      <c r="L485" s="27">
        <f t="shared" si="30"/>
        <v>-4.1173696363150372E-3</v>
      </c>
      <c r="M485" s="27">
        <f t="shared" si="31"/>
        <v>2.8348249161683934E-3</v>
      </c>
    </row>
    <row r="486" spans="1:13" x14ac:dyDescent="0.3">
      <c r="A486" s="42">
        <v>43097</v>
      </c>
      <c r="B486">
        <v>165.661407</v>
      </c>
      <c r="C486">
        <v>1186.099976</v>
      </c>
      <c r="D486">
        <v>82.807411000000002</v>
      </c>
      <c r="E486">
        <v>192.71000699999999</v>
      </c>
      <c r="F486">
        <v>85.991660999999993</v>
      </c>
      <c r="G486">
        <v>77.372</v>
      </c>
      <c r="H486" s="26">
        <f t="shared" si="30"/>
        <v>2.8095573374747841E-3</v>
      </c>
      <c r="I486" s="27">
        <f t="shared" si="30"/>
        <v>3.24272440638452E-3</v>
      </c>
      <c r="J486" s="27">
        <f t="shared" si="30"/>
        <v>1.1673549597668408E-4</v>
      </c>
      <c r="K486" s="27">
        <f t="shared" si="30"/>
        <v>3.4150313143686974E-2</v>
      </c>
      <c r="L486" s="27">
        <f t="shared" si="30"/>
        <v>-3.2590872546724929E-4</v>
      </c>
      <c r="M486" s="27">
        <f t="shared" si="31"/>
        <v>1.1632791559959019E-4</v>
      </c>
    </row>
    <row r="487" spans="1:13" x14ac:dyDescent="0.3">
      <c r="A487" s="42">
        <v>43098</v>
      </c>
      <c r="B487">
        <v>163.86999499999999</v>
      </c>
      <c r="C487">
        <v>1169.469971</v>
      </c>
      <c r="D487">
        <v>82.633544999999998</v>
      </c>
      <c r="E487">
        <v>191.96000699999999</v>
      </c>
      <c r="F487">
        <v>85.814209000000005</v>
      </c>
      <c r="G487">
        <v>77.927000000000007</v>
      </c>
      <c r="H487" s="26">
        <f t="shared" si="30"/>
        <v>-1.0872588387438386E-2</v>
      </c>
      <c r="I487" s="27">
        <f t="shared" si="30"/>
        <v>-1.4119963891219722E-2</v>
      </c>
      <c r="J487" s="27">
        <f t="shared" si="30"/>
        <v>-2.1018503303184923E-3</v>
      </c>
      <c r="K487" s="27">
        <f t="shared" si="30"/>
        <v>-3.8994510778642068E-3</v>
      </c>
      <c r="L487" s="27">
        <f t="shared" si="30"/>
        <v>-2.0657275924549725E-3</v>
      </c>
      <c r="M487" s="27">
        <f t="shared" si="31"/>
        <v>7.1475329883938302E-3</v>
      </c>
    </row>
    <row r="488" spans="1:13" x14ac:dyDescent="0.3">
      <c r="A488" s="42">
        <v>43102</v>
      </c>
      <c r="B488">
        <v>166.80401599999999</v>
      </c>
      <c r="C488">
        <v>1189.01001</v>
      </c>
      <c r="D488">
        <v>83.029594000000003</v>
      </c>
      <c r="E488">
        <v>201.070007</v>
      </c>
      <c r="F488">
        <v>84.665420999999995</v>
      </c>
      <c r="G488">
        <v>78.159000000000006</v>
      </c>
      <c r="H488" s="26">
        <f t="shared" si="30"/>
        <v>1.7746166327274354E-2</v>
      </c>
      <c r="I488" s="27">
        <f t="shared" si="30"/>
        <v>1.6570406585075699E-2</v>
      </c>
      <c r="J488" s="27">
        <f t="shared" si="30"/>
        <v>4.7813865766213421E-3</v>
      </c>
      <c r="K488" s="27">
        <f t="shared" si="30"/>
        <v>4.6366087495327252E-2</v>
      </c>
      <c r="L488" s="27">
        <f t="shared" si="30"/>
        <v>-1.3477333199582504E-2</v>
      </c>
      <c r="M488" s="27">
        <f t="shared" si="31"/>
        <v>2.9727223562671001E-3</v>
      </c>
    </row>
    <row r="489" spans="1:13" x14ac:dyDescent="0.3">
      <c r="A489" s="42">
        <v>43103</v>
      </c>
      <c r="B489">
        <v>166.77496300000001</v>
      </c>
      <c r="C489">
        <v>1204.1999510000001</v>
      </c>
      <c r="D489">
        <v>83.415993</v>
      </c>
      <c r="E489">
        <v>205.050003</v>
      </c>
      <c r="F489">
        <v>84.562674999999999</v>
      </c>
      <c r="G489">
        <v>77.215999999999994</v>
      </c>
      <c r="H489" s="26">
        <f t="shared" si="30"/>
        <v>-1.7418963365458973E-4</v>
      </c>
      <c r="I489" s="27">
        <f t="shared" si="30"/>
        <v>1.2694368844727202E-2</v>
      </c>
      <c r="J489" s="27">
        <f t="shared" si="30"/>
        <v>4.6429551074176458E-3</v>
      </c>
      <c r="K489" s="27">
        <f t="shared" si="30"/>
        <v>1.9600725517344347E-2</v>
      </c>
      <c r="L489" s="27">
        <f t="shared" ref="L489:L508" si="32">LN(F489/F488)</f>
        <v>-1.214290239664638E-3</v>
      </c>
      <c r="M489" s="27">
        <f t="shared" si="31"/>
        <v>-1.2138523941891004E-2</v>
      </c>
    </row>
    <row r="490" spans="1:13" x14ac:dyDescent="0.3">
      <c r="A490" s="42">
        <v>43104</v>
      </c>
      <c r="B490">
        <v>167.549622</v>
      </c>
      <c r="C490">
        <v>1209.589966</v>
      </c>
      <c r="D490">
        <v>84.150192000000004</v>
      </c>
      <c r="E490">
        <v>205.63000500000001</v>
      </c>
      <c r="F490">
        <v>85.160422999999994</v>
      </c>
      <c r="G490">
        <v>77.185000000000002</v>
      </c>
      <c r="H490" s="26">
        <f t="shared" si="30"/>
        <v>4.6341813980414742E-3</v>
      </c>
      <c r="I490" s="27">
        <f t="shared" si="30"/>
        <v>4.4660257471980502E-3</v>
      </c>
      <c r="J490" s="27">
        <f t="shared" si="30"/>
        <v>8.763148703606987E-3</v>
      </c>
      <c r="K490" s="27">
        <f t="shared" si="30"/>
        <v>2.8245951802988562E-3</v>
      </c>
      <c r="L490" s="27">
        <f t="shared" si="32"/>
        <v>7.0438317295509053E-3</v>
      </c>
      <c r="M490" s="27">
        <f t="shared" si="31"/>
        <v>-4.0155180881645342E-4</v>
      </c>
    </row>
    <row r="491" spans="1:13" x14ac:dyDescent="0.3">
      <c r="A491" s="42">
        <v>43105</v>
      </c>
      <c r="B491">
        <v>169.45721399999999</v>
      </c>
      <c r="C491">
        <v>1229.1400149999999</v>
      </c>
      <c r="D491">
        <v>85.193496999999994</v>
      </c>
      <c r="E491">
        <v>209.990005</v>
      </c>
      <c r="F491">
        <v>85.216469000000004</v>
      </c>
      <c r="G491">
        <v>77.281000000000006</v>
      </c>
      <c r="H491" s="26">
        <f t="shared" si="30"/>
        <v>1.1320912039444761E-2</v>
      </c>
      <c r="I491" s="27">
        <f t="shared" si="30"/>
        <v>1.6033318946398256E-2</v>
      </c>
      <c r="J491" s="27">
        <f t="shared" si="30"/>
        <v>1.2321902357049679E-2</v>
      </c>
      <c r="K491" s="27">
        <f t="shared" si="30"/>
        <v>2.0981472697739097E-2</v>
      </c>
      <c r="L491" s="27">
        <f t="shared" si="32"/>
        <v>6.5790614400445375E-4</v>
      </c>
      <c r="M491" s="27">
        <f t="shared" si="31"/>
        <v>1.242992145329621E-3</v>
      </c>
    </row>
    <row r="492" spans="1:13" x14ac:dyDescent="0.3">
      <c r="A492" s="42">
        <v>43108</v>
      </c>
      <c r="B492">
        <v>168.82782</v>
      </c>
      <c r="C492">
        <v>1246.869995</v>
      </c>
      <c r="D492">
        <v>85.280426000000006</v>
      </c>
      <c r="E492">
        <v>212.050003</v>
      </c>
      <c r="F492">
        <v>85.664787000000004</v>
      </c>
      <c r="G492">
        <v>77.504000000000005</v>
      </c>
      <c r="H492" s="26">
        <f t="shared" si="30"/>
        <v>-3.7210911685962777E-3</v>
      </c>
      <c r="I492" s="27">
        <f t="shared" si="30"/>
        <v>1.4321657002056539E-2</v>
      </c>
      <c r="J492" s="27">
        <f t="shared" si="30"/>
        <v>1.0198510834357915E-3</v>
      </c>
      <c r="K492" s="27">
        <f t="shared" si="30"/>
        <v>9.7621757215222617E-3</v>
      </c>
      <c r="L492" s="27">
        <f t="shared" si="32"/>
        <v>5.2471410744867773E-3</v>
      </c>
      <c r="M492" s="27">
        <f t="shared" si="31"/>
        <v>2.8814181514929412E-3</v>
      </c>
    </row>
    <row r="493" spans="1:13" x14ac:dyDescent="0.3">
      <c r="A493" s="42">
        <v>43109</v>
      </c>
      <c r="B493">
        <v>168.80845600000001</v>
      </c>
      <c r="C493">
        <v>1252.6999510000001</v>
      </c>
      <c r="D493">
        <v>85.222472999999994</v>
      </c>
      <c r="E493">
        <v>209.30999800000001</v>
      </c>
      <c r="F493">
        <v>85.039008999999993</v>
      </c>
      <c r="G493">
        <v>77.022000000000006</v>
      </c>
      <c r="H493" s="26">
        <f t="shared" si="30"/>
        <v>-1.1470331476606188E-4</v>
      </c>
      <c r="I493" s="27">
        <f t="shared" si="30"/>
        <v>4.6647756995506868E-3</v>
      </c>
      <c r="J493" s="27">
        <f t="shared" si="30"/>
        <v>-6.7978905428174574E-4</v>
      </c>
      <c r="K493" s="27">
        <f t="shared" si="30"/>
        <v>-1.3005713004156623E-2</v>
      </c>
      <c r="L493" s="27">
        <f t="shared" si="32"/>
        <v>-7.3317737259608572E-3</v>
      </c>
      <c r="M493" s="27">
        <f t="shared" si="31"/>
        <v>-6.2384525997825433E-3</v>
      </c>
    </row>
    <row r="494" spans="1:13" x14ac:dyDescent="0.3">
      <c r="A494" s="42">
        <v>43110</v>
      </c>
      <c r="B494">
        <v>168.76971399999999</v>
      </c>
      <c r="C494">
        <v>1254.329956</v>
      </c>
      <c r="D494">
        <v>84.836060000000003</v>
      </c>
      <c r="E494">
        <v>212.520004</v>
      </c>
      <c r="F494">
        <v>84.497298999999998</v>
      </c>
      <c r="G494">
        <v>77.061000000000007</v>
      </c>
      <c r="H494" s="26">
        <f t="shared" si="30"/>
        <v>-2.2952906089926834E-4</v>
      </c>
      <c r="I494" s="27">
        <f t="shared" si="30"/>
        <v>1.3003476545138911E-3</v>
      </c>
      <c r="J494" s="27">
        <f t="shared" si="30"/>
        <v>-4.544478400571394E-3</v>
      </c>
      <c r="K494" s="27">
        <f t="shared" si="30"/>
        <v>1.5219723340450516E-2</v>
      </c>
      <c r="L494" s="27">
        <f t="shared" si="32"/>
        <v>-6.3905112709754866E-3</v>
      </c>
      <c r="M494" s="27">
        <f t="shared" si="31"/>
        <v>5.0622068408392941E-4</v>
      </c>
    </row>
    <row r="495" spans="1:13" x14ac:dyDescent="0.3">
      <c r="A495" s="42">
        <v>43111</v>
      </c>
      <c r="B495">
        <v>169.72837799999999</v>
      </c>
      <c r="C495">
        <v>1276.6800539999999</v>
      </c>
      <c r="D495">
        <v>85.087219000000005</v>
      </c>
      <c r="E495">
        <v>217.240005</v>
      </c>
      <c r="F495">
        <v>84.198432999999994</v>
      </c>
      <c r="G495">
        <v>76.438000000000002</v>
      </c>
      <c r="H495" s="26">
        <f t="shared" si="30"/>
        <v>5.6642361405826328E-3</v>
      </c>
      <c r="I495" s="27">
        <f t="shared" si="30"/>
        <v>1.7661470224333582E-2</v>
      </c>
      <c r="J495" s="27">
        <f t="shared" si="30"/>
        <v>2.9561480261048891E-3</v>
      </c>
      <c r="K495" s="27">
        <f t="shared" si="30"/>
        <v>2.1966635778163199E-2</v>
      </c>
      <c r="L495" s="27">
        <f t="shared" si="32"/>
        <v>-3.5432587314133835E-3</v>
      </c>
      <c r="M495" s="27">
        <f t="shared" si="31"/>
        <v>-8.11736129702623E-3</v>
      </c>
    </row>
    <row r="496" spans="1:13" x14ac:dyDescent="0.3">
      <c r="A496" s="42">
        <v>43112</v>
      </c>
      <c r="B496">
        <v>171.481064</v>
      </c>
      <c r="C496">
        <v>1305.1999510000001</v>
      </c>
      <c r="D496">
        <v>86.555572999999995</v>
      </c>
      <c r="E496">
        <v>221.229996</v>
      </c>
      <c r="F496">
        <v>83.694068999999999</v>
      </c>
      <c r="G496">
        <v>77.771000000000001</v>
      </c>
      <c r="H496" s="26">
        <f t="shared" si="30"/>
        <v>1.0273463742183729E-2</v>
      </c>
      <c r="I496" s="27">
        <f t="shared" si="30"/>
        <v>2.2093247563543267E-2</v>
      </c>
      <c r="J496" s="27">
        <f t="shared" si="30"/>
        <v>1.7109833789066713E-2</v>
      </c>
      <c r="K496" s="27">
        <f t="shared" si="30"/>
        <v>1.8200110058501306E-2</v>
      </c>
      <c r="L496" s="27">
        <f t="shared" si="32"/>
        <v>-6.0081958541257606E-3</v>
      </c>
      <c r="M496" s="27">
        <f t="shared" si="31"/>
        <v>1.7288656334980838E-2</v>
      </c>
    </row>
    <row r="497" spans="1:13" x14ac:dyDescent="0.3">
      <c r="A497" s="42">
        <v>43116</v>
      </c>
      <c r="B497">
        <v>170.60955799999999</v>
      </c>
      <c r="C497">
        <v>1304.8599850000001</v>
      </c>
      <c r="D497">
        <v>85.348044999999999</v>
      </c>
      <c r="E497">
        <v>221.529999</v>
      </c>
      <c r="F497">
        <v>84.263801999999998</v>
      </c>
      <c r="G497">
        <v>77.977999999999994</v>
      </c>
      <c r="H497" s="26">
        <f t="shared" si="30"/>
        <v>-5.0951872362343152E-3</v>
      </c>
      <c r="I497" s="27">
        <f t="shared" si="30"/>
        <v>-2.6050436408256618E-4</v>
      </c>
      <c r="J497" s="27">
        <f t="shared" si="30"/>
        <v>-1.4049126779318397E-2</v>
      </c>
      <c r="K497" s="27">
        <f t="shared" si="30"/>
        <v>1.3551497393581074E-3</v>
      </c>
      <c r="L497" s="27">
        <f t="shared" si="32"/>
        <v>6.7842630039041353E-3</v>
      </c>
      <c r="M497" s="27">
        <f t="shared" si="31"/>
        <v>2.6581245707136374E-3</v>
      </c>
    </row>
    <row r="498" spans="1:13" x14ac:dyDescent="0.3">
      <c r="A498" s="42">
        <v>43117</v>
      </c>
      <c r="B498">
        <v>173.42739900000001</v>
      </c>
      <c r="C498">
        <v>1295</v>
      </c>
      <c r="D498">
        <v>87.077217000000005</v>
      </c>
      <c r="E498">
        <v>217.5</v>
      </c>
      <c r="F498">
        <v>85.179107999999999</v>
      </c>
      <c r="G498">
        <v>78.614000000000004</v>
      </c>
      <c r="H498" s="26">
        <f t="shared" si="30"/>
        <v>1.638140296522168E-2</v>
      </c>
      <c r="I498" s="27">
        <f t="shared" si="30"/>
        <v>-7.5850486793050806E-3</v>
      </c>
      <c r="J498" s="27">
        <f t="shared" si="30"/>
        <v>2.0057733441964317E-2</v>
      </c>
      <c r="K498" s="27">
        <f t="shared" si="30"/>
        <v>-1.8359165451783992E-2</v>
      </c>
      <c r="L498" s="27">
        <f t="shared" si="32"/>
        <v>1.0803814724889463E-2</v>
      </c>
      <c r="M498" s="27">
        <f t="shared" si="31"/>
        <v>8.1230649989522744E-3</v>
      </c>
    </row>
    <row r="499" spans="1:13" x14ac:dyDescent="0.3">
      <c r="A499" s="42">
        <v>43118</v>
      </c>
      <c r="B499">
        <v>173.58232100000001</v>
      </c>
      <c r="C499">
        <v>1293.3199460000001</v>
      </c>
      <c r="D499">
        <v>87.038596999999996</v>
      </c>
      <c r="E499">
        <v>220.33000200000001</v>
      </c>
      <c r="F499">
        <v>84.868155999999999</v>
      </c>
      <c r="G499">
        <v>78.483999999999995</v>
      </c>
      <c r="H499" s="26">
        <f t="shared" si="30"/>
        <v>8.9289723811105369E-4</v>
      </c>
      <c r="I499" s="27">
        <f t="shared" si="30"/>
        <v>-1.29818126892875E-3</v>
      </c>
      <c r="J499" s="27">
        <f t="shared" si="30"/>
        <v>-4.4361278560660247E-4</v>
      </c>
      <c r="K499" s="27">
        <f t="shared" si="30"/>
        <v>1.2927581024651734E-2</v>
      </c>
      <c r="L499" s="27">
        <f t="shared" si="32"/>
        <v>-3.6572461006309149E-3</v>
      </c>
      <c r="M499" s="27">
        <f t="shared" si="31"/>
        <v>-1.6550182646938166E-3</v>
      </c>
    </row>
    <row r="500" spans="1:13" x14ac:dyDescent="0.3">
      <c r="A500" s="42">
        <v>43119</v>
      </c>
      <c r="B500">
        <v>172.80766299999999</v>
      </c>
      <c r="C500">
        <v>1294.579956</v>
      </c>
      <c r="D500">
        <v>86.941986</v>
      </c>
      <c r="E500">
        <v>220.46000699999999</v>
      </c>
      <c r="F500">
        <v>85.705734000000007</v>
      </c>
      <c r="G500">
        <v>78.566999999999993</v>
      </c>
      <c r="H500" s="26">
        <f t="shared" si="30"/>
        <v>-4.4727580313376472E-3</v>
      </c>
      <c r="I500" s="27">
        <f t="shared" si="30"/>
        <v>9.7377035223878512E-4</v>
      </c>
      <c r="J500" s="27">
        <f t="shared" si="30"/>
        <v>-1.1105953120086778E-3</v>
      </c>
      <c r="K500" s="27">
        <f t="shared" si="30"/>
        <v>5.8987273356993892E-4</v>
      </c>
      <c r="L500" s="27">
        <f t="shared" si="32"/>
        <v>9.8207847856407269E-3</v>
      </c>
      <c r="M500" s="27">
        <f t="shared" si="31"/>
        <v>1.0569815884950971E-3</v>
      </c>
    </row>
    <row r="501" spans="1:13" x14ac:dyDescent="0.3">
      <c r="A501" s="42">
        <v>43122</v>
      </c>
      <c r="B501">
        <v>171.39392100000001</v>
      </c>
      <c r="C501">
        <v>1327.3100589999999</v>
      </c>
      <c r="D501">
        <v>88.497275999999999</v>
      </c>
      <c r="E501">
        <v>227.58000200000001</v>
      </c>
      <c r="F501">
        <v>86.477431999999993</v>
      </c>
      <c r="G501">
        <v>79.012</v>
      </c>
      <c r="H501" s="26">
        <f t="shared" si="30"/>
        <v>-8.2146626612501928E-3</v>
      </c>
      <c r="I501" s="27">
        <f t="shared" si="30"/>
        <v>2.4968097929397901E-2</v>
      </c>
      <c r="J501" s="27">
        <f t="shared" si="30"/>
        <v>1.7730703239187778E-2</v>
      </c>
      <c r="K501" s="27">
        <f t="shared" si="30"/>
        <v>3.1785529430020415E-2</v>
      </c>
      <c r="L501" s="27">
        <f t="shared" si="32"/>
        <v>8.963746979475419E-3</v>
      </c>
      <c r="M501" s="27">
        <f t="shared" si="31"/>
        <v>5.6479757194040671E-3</v>
      </c>
    </row>
    <row r="502" spans="1:13" x14ac:dyDescent="0.3">
      <c r="A502" s="42">
        <v>43123</v>
      </c>
      <c r="B502">
        <v>171.43263200000001</v>
      </c>
      <c r="C502">
        <v>1362.540039</v>
      </c>
      <c r="D502">
        <v>88.777434999999997</v>
      </c>
      <c r="E502">
        <v>250.28999300000001</v>
      </c>
      <c r="F502">
        <v>83.804726000000002</v>
      </c>
      <c r="G502">
        <v>78.914000000000001</v>
      </c>
      <c r="H502" s="26">
        <f t="shared" si="30"/>
        <v>2.2583431665832278E-4</v>
      </c>
      <c r="I502" s="27">
        <f t="shared" si="30"/>
        <v>2.6196251381298767E-2</v>
      </c>
      <c r="J502" s="27">
        <f t="shared" si="30"/>
        <v>3.1607354670924628E-3</v>
      </c>
      <c r="K502" s="27">
        <f t="shared" si="30"/>
        <v>9.5118383897553865E-2</v>
      </c>
      <c r="L502" s="27">
        <f t="shared" si="32"/>
        <v>-3.139407608373436E-2</v>
      </c>
      <c r="M502" s="27">
        <f t="shared" si="31"/>
        <v>-1.2410877572927124E-3</v>
      </c>
    </row>
    <row r="503" spans="1:13" x14ac:dyDescent="0.3">
      <c r="A503" s="42">
        <v>43124</v>
      </c>
      <c r="B503">
        <v>168.70195000000001</v>
      </c>
      <c r="C503">
        <v>1357.51001</v>
      </c>
      <c r="D503">
        <v>88.700134000000006</v>
      </c>
      <c r="E503">
        <v>261.29998799999998</v>
      </c>
      <c r="F503">
        <v>83.108306999999996</v>
      </c>
      <c r="G503">
        <v>79.992999999999995</v>
      </c>
      <c r="H503" s="26">
        <f t="shared" si="30"/>
        <v>-1.6056824641363616E-2</v>
      </c>
      <c r="I503" s="27">
        <f t="shared" si="30"/>
        <v>-3.6984868977541019E-3</v>
      </c>
      <c r="J503" s="27">
        <f t="shared" si="30"/>
        <v>-8.7110732160376205E-4</v>
      </c>
      <c r="K503" s="27">
        <f t="shared" si="30"/>
        <v>4.3048908987805848E-2</v>
      </c>
      <c r="L503" s="27">
        <f t="shared" si="32"/>
        <v>-8.3447413149549399E-3</v>
      </c>
      <c r="M503" s="27">
        <f t="shared" si="31"/>
        <v>1.3580478937071898E-2</v>
      </c>
    </row>
    <row r="504" spans="1:13" x14ac:dyDescent="0.3">
      <c r="A504" s="42">
        <v>43125</v>
      </c>
      <c r="B504">
        <v>165.69044500000001</v>
      </c>
      <c r="C504">
        <v>1377.9499510000001</v>
      </c>
      <c r="D504">
        <v>89.192824999999999</v>
      </c>
      <c r="E504">
        <v>269.70001200000002</v>
      </c>
      <c r="F504">
        <v>83.136550999999997</v>
      </c>
      <c r="G504">
        <v>79.108000000000004</v>
      </c>
      <c r="H504" s="26">
        <f t="shared" si="30"/>
        <v>-1.8012290149530284E-2</v>
      </c>
      <c r="I504" s="27">
        <f t="shared" si="30"/>
        <v>1.4944705255097225E-2</v>
      </c>
      <c r="J504" s="27">
        <f t="shared" si="30"/>
        <v>5.5391991063339892E-3</v>
      </c>
      <c r="K504" s="27">
        <f t="shared" si="30"/>
        <v>3.1641148037224814E-2</v>
      </c>
      <c r="L504" s="27">
        <f t="shared" si="32"/>
        <v>3.397879562895864E-4</v>
      </c>
      <c r="M504" s="27">
        <f t="shared" si="31"/>
        <v>-1.1125123385754677E-2</v>
      </c>
    </row>
    <row r="505" spans="1:13" x14ac:dyDescent="0.3">
      <c r="A505" s="42">
        <v>43126</v>
      </c>
      <c r="B505">
        <v>166.07775899999999</v>
      </c>
      <c r="C505">
        <v>1402.0500489999999</v>
      </c>
      <c r="D505">
        <v>90.864044000000007</v>
      </c>
      <c r="E505">
        <v>274.60000600000001</v>
      </c>
      <c r="F505">
        <v>82.562477000000001</v>
      </c>
      <c r="G505">
        <v>79.709000000000003</v>
      </c>
      <c r="H505" s="26">
        <f t="shared" si="30"/>
        <v>2.3348480733493921E-3</v>
      </c>
      <c r="I505" s="27">
        <f t="shared" si="30"/>
        <v>1.7338634360538271E-2</v>
      </c>
      <c r="J505" s="27">
        <f t="shared" si="30"/>
        <v>1.8563768244156693E-2</v>
      </c>
      <c r="K505" s="27">
        <f t="shared" si="30"/>
        <v>1.8005240544268712E-2</v>
      </c>
      <c r="L505" s="27">
        <f t="shared" si="32"/>
        <v>-6.9291450148819605E-3</v>
      </c>
      <c r="M505" s="27">
        <f t="shared" si="31"/>
        <v>7.5684954240027051E-3</v>
      </c>
    </row>
    <row r="506" spans="1:13" x14ac:dyDescent="0.3">
      <c r="A506" s="42">
        <v>43129</v>
      </c>
      <c r="B506">
        <v>162.64021299999999</v>
      </c>
      <c r="C506">
        <v>1417.6800539999999</v>
      </c>
      <c r="D506">
        <v>90.728790000000004</v>
      </c>
      <c r="E506">
        <v>284.58999599999999</v>
      </c>
      <c r="F506">
        <v>81.743720999999994</v>
      </c>
      <c r="G506">
        <v>79.260999999999996</v>
      </c>
      <c r="H506" s="26">
        <f t="shared" si="30"/>
        <v>-2.091562742921757E-2</v>
      </c>
      <c r="I506" s="27">
        <f t="shared" si="30"/>
        <v>1.1086284511963607E-2</v>
      </c>
      <c r="J506" s="27">
        <f t="shared" si="30"/>
        <v>-1.4896405549906951E-3</v>
      </c>
      <c r="K506" s="27">
        <f t="shared" si="30"/>
        <v>3.5734018764855734E-2</v>
      </c>
      <c r="L506" s="27">
        <f t="shared" si="32"/>
        <v>-9.9663042175911851E-3</v>
      </c>
      <c r="M506" s="27">
        <f t="shared" si="31"/>
        <v>-5.6362984965655132E-3</v>
      </c>
    </row>
    <row r="507" spans="1:13" x14ac:dyDescent="0.3">
      <c r="A507" s="42">
        <v>43130</v>
      </c>
      <c r="B507">
        <v>161.68158</v>
      </c>
      <c r="C507">
        <v>1437.8199460000001</v>
      </c>
      <c r="D507">
        <v>89.588881999999998</v>
      </c>
      <c r="E507">
        <v>278.79998799999998</v>
      </c>
      <c r="F507">
        <v>81.828415000000007</v>
      </c>
      <c r="G507">
        <v>79.745999999999995</v>
      </c>
      <c r="H507" s="26">
        <f t="shared" si="30"/>
        <v>-5.9116335226361855E-3</v>
      </c>
      <c r="I507" s="27">
        <f t="shared" si="30"/>
        <v>1.4106269279170877E-2</v>
      </c>
      <c r="J507" s="27">
        <f t="shared" si="30"/>
        <v>-1.2643499359854113E-2</v>
      </c>
      <c r="K507" s="27">
        <f t="shared" si="30"/>
        <v>-2.0554898103928958E-2</v>
      </c>
      <c r="L507" s="27">
        <f t="shared" si="32"/>
        <v>1.035555439205743E-3</v>
      </c>
      <c r="M507" s="27">
        <f t="shared" si="31"/>
        <v>6.1003792800350164E-3</v>
      </c>
    </row>
    <row r="508" spans="1:13" x14ac:dyDescent="0.3">
      <c r="A508" s="42">
        <v>43131</v>
      </c>
      <c r="B508">
        <v>162.127014</v>
      </c>
      <c r="C508">
        <v>1450.8900149999999</v>
      </c>
      <c r="D508">
        <v>91.781754000000006</v>
      </c>
      <c r="E508">
        <v>270.29998799999998</v>
      </c>
      <c r="F508">
        <v>81.254340999999997</v>
      </c>
      <c r="G508">
        <v>79.754999999999995</v>
      </c>
      <c r="H508" s="26">
        <f t="shared" si="30"/>
        <v>2.7512196354198605E-3</v>
      </c>
      <c r="I508" s="27">
        <f t="shared" si="30"/>
        <v>9.0491315259473154E-3</v>
      </c>
      <c r="J508" s="27">
        <f t="shared" si="30"/>
        <v>2.4182292241189531E-2</v>
      </c>
      <c r="K508" s="27">
        <f t="shared" si="30"/>
        <v>-3.0962226957476555E-2</v>
      </c>
      <c r="L508" s="27">
        <f t="shared" si="32"/>
        <v>-7.0403074523380038E-3</v>
      </c>
      <c r="M508" s="27">
        <f t="shared" si="31"/>
        <v>1.1285195716071133E-4</v>
      </c>
    </row>
    <row r="509" spans="1:13" x14ac:dyDescent="0.3">
      <c r="J509" s="2"/>
    </row>
    <row r="510" spans="1:13" x14ac:dyDescent="0.3">
      <c r="J510" s="2"/>
    </row>
  </sheetData>
  <mergeCells count="2">
    <mergeCell ref="H1:M1"/>
    <mergeCell ref="B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CD49-6EC0-4010-B829-B3A78904CAFE}">
  <dimension ref="A1:Q508"/>
  <sheetViews>
    <sheetView zoomScale="101" workbookViewId="0">
      <selection activeCell="H27" sqref="H27"/>
    </sheetView>
  </sheetViews>
  <sheetFormatPr defaultColWidth="8.77734375" defaultRowHeight="14.4" x14ac:dyDescent="0.3"/>
  <cols>
    <col min="1" max="1" width="12.44140625" customWidth="1"/>
    <col min="2" max="2" width="1.44140625" customWidth="1"/>
    <col min="3" max="3" width="1.6640625" customWidth="1"/>
    <col min="4" max="6" width="1.44140625" customWidth="1"/>
    <col min="7" max="7" width="7.109375" customWidth="1"/>
    <col min="8" max="8" width="14.77734375" bestFit="1" customWidth="1"/>
    <col min="9" max="9" width="15.77734375" bestFit="1" customWidth="1"/>
    <col min="10" max="10" width="15.109375" bestFit="1" customWidth="1"/>
    <col min="11" max="11" width="14.6640625" bestFit="1" customWidth="1"/>
    <col min="12" max="12" width="12.6640625" bestFit="1" customWidth="1"/>
    <col min="13" max="13" width="9.44140625" bestFit="1" customWidth="1"/>
    <col min="16" max="16" width="13.77734375" style="76" customWidth="1"/>
    <col min="17" max="17" width="14.6640625" bestFit="1" customWidth="1"/>
  </cols>
  <sheetData>
    <row r="1" spans="1:17" ht="15" thickBot="1" x14ac:dyDescent="0.35">
      <c r="B1" s="205" t="s">
        <v>0</v>
      </c>
      <c r="C1" s="206"/>
      <c r="D1" s="206"/>
      <c r="E1" s="206"/>
      <c r="F1" s="206"/>
      <c r="G1" s="207"/>
      <c r="H1" s="208" t="s">
        <v>15</v>
      </c>
      <c r="I1" s="209"/>
      <c r="J1" s="209"/>
      <c r="K1" s="209"/>
      <c r="L1" s="209"/>
      <c r="M1" s="210"/>
      <c r="P1" s="211" t="s">
        <v>44</v>
      </c>
      <c r="Q1" s="211"/>
    </row>
    <row r="2" spans="1:17" ht="15" thickBot="1" x14ac:dyDescent="0.35">
      <c r="B2" s="29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33" t="s">
        <v>6</v>
      </c>
      <c r="H2" s="36" t="s">
        <v>1</v>
      </c>
      <c r="I2" s="35" t="s">
        <v>2</v>
      </c>
      <c r="J2" s="35" t="s">
        <v>3</v>
      </c>
      <c r="K2" s="35" t="s">
        <v>4</v>
      </c>
      <c r="L2" s="35" t="s">
        <v>5</v>
      </c>
      <c r="M2" s="37" t="s">
        <v>6</v>
      </c>
      <c r="P2" s="78">
        <v>0.2</v>
      </c>
      <c r="Q2" s="81" t="s">
        <v>16</v>
      </c>
    </row>
    <row r="3" spans="1:17" ht="15" thickBot="1" x14ac:dyDescent="0.35">
      <c r="A3" s="41" t="s">
        <v>7</v>
      </c>
      <c r="B3" s="30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4" t="s">
        <v>13</v>
      </c>
      <c r="H3" s="38" t="s">
        <v>8</v>
      </c>
      <c r="I3" s="39" t="s">
        <v>9</v>
      </c>
      <c r="J3" s="39" t="s">
        <v>10</v>
      </c>
      <c r="K3" s="39" t="s">
        <v>11</v>
      </c>
      <c r="L3" s="39" t="s">
        <v>12</v>
      </c>
      <c r="M3" s="40" t="s">
        <v>13</v>
      </c>
      <c r="N3" s="77" t="s">
        <v>45</v>
      </c>
      <c r="P3" s="79">
        <v>0.2</v>
      </c>
      <c r="Q3" s="82" t="s">
        <v>17</v>
      </c>
    </row>
    <row r="4" spans="1:17" x14ac:dyDescent="0.3">
      <c r="A4" s="158">
        <v>42401</v>
      </c>
      <c r="B4" s="25">
        <v>89.897827000000007</v>
      </c>
      <c r="C4" s="25">
        <v>574.80999799999995</v>
      </c>
      <c r="D4" s="25">
        <v>50.316063</v>
      </c>
      <c r="E4" s="25">
        <v>94.089995999999999</v>
      </c>
      <c r="F4" s="25">
        <v>71.751609999999999</v>
      </c>
      <c r="G4" s="25">
        <v>111.46299999999999</v>
      </c>
      <c r="H4" s="25"/>
      <c r="I4" s="25"/>
      <c r="J4" s="25"/>
      <c r="K4" s="25"/>
      <c r="L4" s="25"/>
      <c r="M4" s="85"/>
      <c r="N4" s="25"/>
      <c r="P4" s="79">
        <v>0.2</v>
      </c>
      <c r="Q4" s="82" t="s">
        <v>18</v>
      </c>
    </row>
    <row r="5" spans="1:17" x14ac:dyDescent="0.3">
      <c r="A5" s="1">
        <v>42402</v>
      </c>
      <c r="B5">
        <v>88.079926</v>
      </c>
      <c r="C5">
        <v>552.09997599999997</v>
      </c>
      <c r="D5">
        <v>48.743403999999998</v>
      </c>
      <c r="E5">
        <v>91.489998</v>
      </c>
      <c r="F5">
        <v>70.955566000000005</v>
      </c>
      <c r="G5">
        <v>114.991</v>
      </c>
      <c r="H5">
        <f t="shared" ref="H5:H68" si="0">(B5-B4)/B4</f>
        <v>-2.0221856975475124E-2</v>
      </c>
      <c r="I5">
        <f t="shared" ref="I5:I68" si="1">(C5-C4)/C4</f>
        <v>-3.950874563597967E-2</v>
      </c>
      <c r="J5">
        <f t="shared" ref="J5:J68" si="2">(D5-D4)/D4</f>
        <v>-3.1255605193116986E-2</v>
      </c>
      <c r="K5">
        <f t="shared" ref="K5:K68" si="3">(E5-E4)/E4</f>
        <v>-2.7633097146693462E-2</v>
      </c>
      <c r="L5">
        <f t="shared" ref="L5:L68" si="4">(F5-F4)/F4</f>
        <v>-1.1094440947039305E-2</v>
      </c>
      <c r="M5" s="86">
        <f t="shared" ref="M5:M68" si="5">(G5-G4)/G4</f>
        <v>3.1651758879628268E-2</v>
      </c>
      <c r="N5" s="2">
        <f t="shared" ref="N5:N68" si="6">MMULT(H5:L5,$P$2:$P$6)</f>
        <v>-2.5942749179660909E-2</v>
      </c>
      <c r="P5" s="79">
        <v>0.2</v>
      </c>
      <c r="Q5" s="82" t="s">
        <v>19</v>
      </c>
    </row>
    <row r="6" spans="1:17" ht="15" thickBot="1" x14ac:dyDescent="0.35">
      <c r="A6" s="1">
        <v>42403</v>
      </c>
      <c r="B6">
        <v>89.823241999999993</v>
      </c>
      <c r="C6">
        <v>531.07000700000003</v>
      </c>
      <c r="D6">
        <v>47.970860000000002</v>
      </c>
      <c r="E6">
        <v>90.739998</v>
      </c>
      <c r="F6">
        <v>71.733909999999995</v>
      </c>
      <c r="G6">
        <v>112.15900000000001</v>
      </c>
      <c r="H6">
        <f t="shared" si="0"/>
        <v>1.9792432613987356E-2</v>
      </c>
      <c r="I6">
        <f t="shared" si="1"/>
        <v>-3.809087106354074E-2</v>
      </c>
      <c r="J6">
        <f t="shared" si="2"/>
        <v>-1.5849200847770015E-2</v>
      </c>
      <c r="K6">
        <f t="shared" si="3"/>
        <v>-8.1976174051288098E-3</v>
      </c>
      <c r="L6">
        <f t="shared" si="4"/>
        <v>1.0969456575118997E-2</v>
      </c>
      <c r="M6" s="86">
        <f t="shared" si="5"/>
        <v>-2.4628014366341659E-2</v>
      </c>
      <c r="N6" s="2">
        <f t="shared" si="6"/>
        <v>-6.2751600254666419E-3</v>
      </c>
      <c r="P6" s="80">
        <v>0.2</v>
      </c>
      <c r="Q6" s="83" t="s">
        <v>20</v>
      </c>
    </row>
    <row r="7" spans="1:17" x14ac:dyDescent="0.3">
      <c r="A7" s="1">
        <v>42404</v>
      </c>
      <c r="B7">
        <v>90.544990999999996</v>
      </c>
      <c r="C7">
        <v>536.26000999999997</v>
      </c>
      <c r="D7">
        <v>47.823718999999997</v>
      </c>
      <c r="E7">
        <v>89.709998999999996</v>
      </c>
      <c r="F7">
        <v>71.380104000000003</v>
      </c>
      <c r="G7">
        <v>111.876</v>
      </c>
      <c r="H7">
        <f t="shared" si="0"/>
        <v>8.0352143156890588E-3</v>
      </c>
      <c r="I7">
        <f t="shared" si="1"/>
        <v>9.7727285133613895E-3</v>
      </c>
      <c r="J7">
        <f t="shared" si="2"/>
        <v>-3.0672996064695286E-3</v>
      </c>
      <c r="K7">
        <f t="shared" si="3"/>
        <v>-1.1351102300002296E-2</v>
      </c>
      <c r="L7">
        <f t="shared" si="4"/>
        <v>-4.9322001268297189E-3</v>
      </c>
      <c r="M7" s="86">
        <f t="shared" si="5"/>
        <v>-2.5232036662238538E-3</v>
      </c>
      <c r="N7" s="2">
        <f t="shared" si="6"/>
        <v>-3.0853184085021901E-4</v>
      </c>
    </row>
    <row r="8" spans="1:17" x14ac:dyDescent="0.3">
      <c r="A8" s="1">
        <v>42405</v>
      </c>
      <c r="B8">
        <v>88.126694000000001</v>
      </c>
      <c r="C8">
        <v>502.13000499999998</v>
      </c>
      <c r="D8">
        <v>46.131495999999999</v>
      </c>
      <c r="E8">
        <v>82.790001000000004</v>
      </c>
      <c r="F8">
        <v>71.822379999999995</v>
      </c>
      <c r="G8">
        <v>112.41200000000001</v>
      </c>
      <c r="H8">
        <f t="shared" si="0"/>
        <v>-2.6708236129815238E-2</v>
      </c>
      <c r="I8">
        <f t="shared" si="1"/>
        <v>-6.364450893886342E-2</v>
      </c>
      <c r="J8">
        <f t="shared" si="2"/>
        <v>-3.5384596501162921E-2</v>
      </c>
      <c r="K8">
        <f t="shared" si="3"/>
        <v>-7.7137421437269135E-2</v>
      </c>
      <c r="L8">
        <f t="shared" si="4"/>
        <v>6.1960683049718246E-3</v>
      </c>
      <c r="M8" s="86">
        <f t="shared" si="5"/>
        <v>4.7910186277664675E-3</v>
      </c>
      <c r="N8" s="2">
        <f t="shared" si="6"/>
        <v>-3.9335738940427779E-2</v>
      </c>
    </row>
    <row r="9" spans="1:17" x14ac:dyDescent="0.3">
      <c r="A9" s="1">
        <v>42408</v>
      </c>
      <c r="B9">
        <v>89.054657000000006</v>
      </c>
      <c r="C9">
        <v>488.10000600000001</v>
      </c>
      <c r="D9">
        <v>45.441710999999998</v>
      </c>
      <c r="E9">
        <v>83.32</v>
      </c>
      <c r="F9">
        <v>73.078377000000003</v>
      </c>
      <c r="G9">
        <v>112.325</v>
      </c>
      <c r="H9">
        <f t="shared" si="0"/>
        <v>1.0529874183184558E-2</v>
      </c>
      <c r="I9">
        <f t="shared" si="1"/>
        <v>-2.7940969191833052E-2</v>
      </c>
      <c r="J9">
        <f t="shared" si="2"/>
        <v>-1.4952582504586467E-2</v>
      </c>
      <c r="K9">
        <f t="shared" si="3"/>
        <v>6.4017271844215755E-3</v>
      </c>
      <c r="L9">
        <f t="shared" si="4"/>
        <v>1.7487543576250299E-2</v>
      </c>
      <c r="M9" s="86">
        <f t="shared" si="5"/>
        <v>-7.7393872540301115E-4</v>
      </c>
      <c r="N9" s="2">
        <f t="shared" si="6"/>
        <v>-1.6948813505126164E-3</v>
      </c>
    </row>
    <row r="10" spans="1:17" x14ac:dyDescent="0.3">
      <c r="A10" s="1">
        <v>42409</v>
      </c>
      <c r="B10">
        <v>89.035904000000002</v>
      </c>
      <c r="C10">
        <v>482.07000699999998</v>
      </c>
      <c r="D10">
        <v>45.322163000000003</v>
      </c>
      <c r="E10">
        <v>86.129997000000003</v>
      </c>
      <c r="F10">
        <v>73.096062000000003</v>
      </c>
      <c r="G10">
        <v>115.42700000000001</v>
      </c>
      <c r="H10">
        <f t="shared" si="0"/>
        <v>-2.1057854391605589E-4</v>
      </c>
      <c r="I10">
        <f t="shared" si="1"/>
        <v>-1.235402361375925E-2</v>
      </c>
      <c r="J10">
        <f t="shared" si="2"/>
        <v>-2.6307988270951035E-3</v>
      </c>
      <c r="K10">
        <f t="shared" si="3"/>
        <v>3.3725360057609337E-2</v>
      </c>
      <c r="L10">
        <f t="shared" si="4"/>
        <v>2.4200044836792382E-4</v>
      </c>
      <c r="M10" s="86">
        <f t="shared" si="5"/>
        <v>2.7616292009793045E-2</v>
      </c>
      <c r="N10" s="2">
        <f t="shared" si="6"/>
        <v>3.7543919042413707E-3</v>
      </c>
    </row>
    <row r="11" spans="1:17" x14ac:dyDescent="0.3">
      <c r="A11" s="1">
        <v>42410</v>
      </c>
      <c r="B11">
        <v>88.361023000000003</v>
      </c>
      <c r="C11">
        <v>490.48001099999999</v>
      </c>
      <c r="D11">
        <v>45.717632000000002</v>
      </c>
      <c r="E11">
        <v>88.449996999999996</v>
      </c>
      <c r="F11">
        <v>72.193862999999993</v>
      </c>
      <c r="G11">
        <v>115.51900000000001</v>
      </c>
      <c r="H11">
        <f t="shared" si="0"/>
        <v>-7.5798747435641151E-3</v>
      </c>
      <c r="I11">
        <f t="shared" si="1"/>
        <v>1.7445607231067615E-2</v>
      </c>
      <c r="J11">
        <f t="shared" si="2"/>
        <v>8.725730940952631E-3</v>
      </c>
      <c r="K11">
        <f t="shared" si="3"/>
        <v>2.693602787423751E-2</v>
      </c>
      <c r="L11">
        <f t="shared" si="4"/>
        <v>-1.2342648499997307E-2</v>
      </c>
      <c r="M11" s="86">
        <f t="shared" si="5"/>
        <v>7.9704055376990433E-4</v>
      </c>
      <c r="N11" s="2">
        <f t="shared" si="6"/>
        <v>6.6369685605392661E-3</v>
      </c>
    </row>
    <row r="12" spans="1:17" x14ac:dyDescent="0.3">
      <c r="A12" s="1">
        <v>42411</v>
      </c>
      <c r="B12">
        <v>87.826744000000005</v>
      </c>
      <c r="C12">
        <v>503.82000699999998</v>
      </c>
      <c r="D12">
        <v>45.699233999999997</v>
      </c>
      <c r="E12">
        <v>86.349997999999999</v>
      </c>
      <c r="F12">
        <v>70.672493000000003</v>
      </c>
      <c r="G12">
        <v>116.069</v>
      </c>
      <c r="H12">
        <f t="shared" si="0"/>
        <v>-6.0465461111739041E-3</v>
      </c>
      <c r="I12">
        <f t="shared" si="1"/>
        <v>2.7197838241770845E-2</v>
      </c>
      <c r="J12">
        <f t="shared" si="2"/>
        <v>-4.0242679235890429E-4</v>
      </c>
      <c r="K12">
        <f t="shared" si="3"/>
        <v>-2.3742216746485554E-2</v>
      </c>
      <c r="L12">
        <f t="shared" si="4"/>
        <v>-2.1073397887019712E-2</v>
      </c>
      <c r="M12" s="86">
        <f t="shared" si="5"/>
        <v>4.7611215471047809E-3</v>
      </c>
      <c r="N12" s="2">
        <f t="shared" si="6"/>
        <v>-4.8133498590534453E-3</v>
      </c>
    </row>
    <row r="13" spans="1:17" x14ac:dyDescent="0.3">
      <c r="A13" s="1">
        <v>42412</v>
      </c>
      <c r="B13">
        <v>88.098572000000004</v>
      </c>
      <c r="C13">
        <v>507.07998700000002</v>
      </c>
      <c r="D13">
        <v>46.444186999999999</v>
      </c>
      <c r="E13">
        <v>87.400002000000001</v>
      </c>
      <c r="F13">
        <v>71.636619999999994</v>
      </c>
      <c r="G13">
        <v>113.663</v>
      </c>
      <c r="H13">
        <f t="shared" si="0"/>
        <v>3.0950481324913885E-3</v>
      </c>
      <c r="I13">
        <f t="shared" si="1"/>
        <v>6.4705250976665593E-3</v>
      </c>
      <c r="J13">
        <f t="shared" si="2"/>
        <v>1.6301214151642072E-2</v>
      </c>
      <c r="K13">
        <f t="shared" si="3"/>
        <v>1.2159861312330329E-2</v>
      </c>
      <c r="L13">
        <f t="shared" si="4"/>
        <v>1.36421818316214E-2</v>
      </c>
      <c r="M13" s="86">
        <f t="shared" si="5"/>
        <v>-2.0729049100104299E-2</v>
      </c>
      <c r="N13" s="2">
        <f t="shared" si="6"/>
        <v>1.0333766105150351E-2</v>
      </c>
    </row>
    <row r="14" spans="1:17" x14ac:dyDescent="0.3">
      <c r="A14" s="1">
        <v>42416</v>
      </c>
      <c r="B14">
        <v>90.582465999999997</v>
      </c>
      <c r="C14">
        <v>521.09997599999997</v>
      </c>
      <c r="D14">
        <v>47.324162000000001</v>
      </c>
      <c r="E14">
        <v>89.050003000000004</v>
      </c>
      <c r="F14">
        <v>72.061171999999999</v>
      </c>
      <c r="G14">
        <v>111.376</v>
      </c>
      <c r="H14">
        <f t="shared" si="0"/>
        <v>2.8194486512221697E-2</v>
      </c>
      <c r="I14">
        <f t="shared" si="1"/>
        <v>2.7648476294529746E-2</v>
      </c>
      <c r="J14">
        <f t="shared" si="2"/>
        <v>1.8946935167580857E-2</v>
      </c>
      <c r="K14">
        <f t="shared" si="3"/>
        <v>1.8878729545109201E-2</v>
      </c>
      <c r="L14">
        <f t="shared" si="4"/>
        <v>5.9264661007178403E-3</v>
      </c>
      <c r="M14" s="86">
        <f t="shared" si="5"/>
        <v>-2.0120883664868885E-2</v>
      </c>
      <c r="N14" s="2">
        <f t="shared" si="6"/>
        <v>1.9919018724031869E-2</v>
      </c>
    </row>
    <row r="15" spans="1:17" x14ac:dyDescent="0.3">
      <c r="A15" s="1">
        <v>42417</v>
      </c>
      <c r="B15">
        <v>91.969711000000004</v>
      </c>
      <c r="C15">
        <v>534.09997599999997</v>
      </c>
      <c r="D15">
        <v>48.556125999999999</v>
      </c>
      <c r="E15">
        <v>94.760002</v>
      </c>
      <c r="F15">
        <v>72.928000999999995</v>
      </c>
      <c r="G15">
        <v>107.285</v>
      </c>
      <c r="H15">
        <f t="shared" si="0"/>
        <v>1.5314718855192208E-2</v>
      </c>
      <c r="I15">
        <f t="shared" si="1"/>
        <v>2.4947228168745877E-2</v>
      </c>
      <c r="J15">
        <f t="shared" si="2"/>
        <v>2.6032452513369341E-2</v>
      </c>
      <c r="K15">
        <f t="shared" si="3"/>
        <v>6.4121266789850598E-2</v>
      </c>
      <c r="L15">
        <f t="shared" si="4"/>
        <v>1.2029071633750221E-2</v>
      </c>
      <c r="M15" s="86">
        <f t="shared" si="5"/>
        <v>-3.6731432265479168E-2</v>
      </c>
      <c r="N15" s="2">
        <f t="shared" si="6"/>
        <v>2.8488947592181652E-2</v>
      </c>
    </row>
    <row r="16" spans="1:17" x14ac:dyDescent="0.3">
      <c r="A16" s="1">
        <v>42418</v>
      </c>
      <c r="B16">
        <v>90.226287999999997</v>
      </c>
      <c r="C16">
        <v>525</v>
      </c>
      <c r="D16">
        <v>48.343074999999999</v>
      </c>
      <c r="E16">
        <v>90.489998</v>
      </c>
      <c r="F16">
        <v>72.512282999999996</v>
      </c>
      <c r="G16">
        <v>109.925</v>
      </c>
      <c r="H16">
        <f t="shared" si="0"/>
        <v>-1.8956491012568334E-2</v>
      </c>
      <c r="I16">
        <f t="shared" si="1"/>
        <v>-1.7037963693898331E-2</v>
      </c>
      <c r="J16">
        <f t="shared" si="2"/>
        <v>-4.3877264837808537E-3</v>
      </c>
      <c r="K16">
        <f t="shared" si="3"/>
        <v>-4.5061248521290662E-2</v>
      </c>
      <c r="L16">
        <f t="shared" si="4"/>
        <v>-5.7003893470218428E-3</v>
      </c>
      <c r="M16" s="86">
        <f t="shared" si="5"/>
        <v>2.4607354243370468E-2</v>
      </c>
      <c r="N16" s="2">
        <f t="shared" si="6"/>
        <v>-1.8228763811712005E-2</v>
      </c>
    </row>
    <row r="17" spans="1:14" x14ac:dyDescent="0.3">
      <c r="A17" s="1">
        <v>42419</v>
      </c>
      <c r="B17">
        <v>90.020072999999996</v>
      </c>
      <c r="C17">
        <v>534.90002400000003</v>
      </c>
      <c r="D17">
        <v>48.000340000000001</v>
      </c>
      <c r="E17">
        <v>89.230002999999996</v>
      </c>
      <c r="F17">
        <v>72.344238000000004</v>
      </c>
      <c r="G17">
        <v>110.98</v>
      </c>
      <c r="H17">
        <f t="shared" si="0"/>
        <v>-2.285531241183282E-3</v>
      </c>
      <c r="I17">
        <f t="shared" si="1"/>
        <v>1.8857188571428631E-2</v>
      </c>
      <c r="J17">
        <f t="shared" si="2"/>
        <v>-7.0896400363443489E-3</v>
      </c>
      <c r="K17">
        <f t="shared" si="3"/>
        <v>-1.3924135571314783E-2</v>
      </c>
      <c r="L17">
        <f t="shared" si="4"/>
        <v>-2.3174694416943434E-3</v>
      </c>
      <c r="M17" s="86">
        <f t="shared" si="5"/>
        <v>9.5974528087332898E-3</v>
      </c>
      <c r="N17" s="2">
        <f t="shared" si="6"/>
        <v>-1.3519175438216258E-3</v>
      </c>
    </row>
    <row r="18" spans="1:14" x14ac:dyDescent="0.3">
      <c r="A18" s="1">
        <v>42422</v>
      </c>
      <c r="B18">
        <v>90.807411000000002</v>
      </c>
      <c r="C18">
        <v>559.5</v>
      </c>
      <c r="D18">
        <v>48.769173000000002</v>
      </c>
      <c r="E18">
        <v>91.93</v>
      </c>
      <c r="F18">
        <v>72.644965999999997</v>
      </c>
      <c r="G18">
        <v>106.107</v>
      </c>
      <c r="H18">
        <f t="shared" si="0"/>
        <v>8.7462492948656625E-3</v>
      </c>
      <c r="I18">
        <f t="shared" si="1"/>
        <v>4.5989857723393875E-2</v>
      </c>
      <c r="J18">
        <f t="shared" si="2"/>
        <v>1.6017240711211644E-2</v>
      </c>
      <c r="K18">
        <f t="shared" si="3"/>
        <v>3.0258846903770814E-2</v>
      </c>
      <c r="L18">
        <f t="shared" si="4"/>
        <v>4.156903276802671E-3</v>
      </c>
      <c r="M18" s="86">
        <f t="shared" si="5"/>
        <v>-4.3908812398630426E-2</v>
      </c>
      <c r="N18" s="2">
        <f t="shared" si="6"/>
        <v>2.1033819582008933E-2</v>
      </c>
    </row>
    <row r="19" spans="1:14" x14ac:dyDescent="0.3">
      <c r="A19" s="1">
        <v>42423</v>
      </c>
      <c r="B19">
        <v>88.754677000000001</v>
      </c>
      <c r="C19">
        <v>552.94000200000005</v>
      </c>
      <c r="D19">
        <v>47.407524000000002</v>
      </c>
      <c r="E19">
        <v>89.120002999999997</v>
      </c>
      <c r="F19">
        <v>72.361915999999994</v>
      </c>
      <c r="G19">
        <v>106.944</v>
      </c>
      <c r="H19">
        <f t="shared" si="0"/>
        <v>-2.2605357617782991E-2</v>
      </c>
      <c r="I19">
        <f t="shared" si="1"/>
        <v>-1.1724750670241198E-2</v>
      </c>
      <c r="J19">
        <f t="shared" si="2"/>
        <v>-2.7920280706830929E-2</v>
      </c>
      <c r="K19">
        <f t="shared" si="3"/>
        <v>-3.0566702926139559E-2</v>
      </c>
      <c r="L19">
        <f t="shared" si="4"/>
        <v>-3.8963470641586221E-3</v>
      </c>
      <c r="M19" s="86">
        <f t="shared" si="5"/>
        <v>7.8882637337781992E-3</v>
      </c>
      <c r="N19" s="2">
        <f t="shared" si="6"/>
        <v>-1.9342687797030661E-2</v>
      </c>
    </row>
    <row r="20" spans="1:14" x14ac:dyDescent="0.3">
      <c r="A20" s="1">
        <v>42424</v>
      </c>
      <c r="B20">
        <v>90.076308999999995</v>
      </c>
      <c r="C20">
        <v>554.03997800000002</v>
      </c>
      <c r="D20">
        <v>47.574257000000003</v>
      </c>
      <c r="E20">
        <v>91.610000999999997</v>
      </c>
      <c r="F20">
        <v>72.140793000000002</v>
      </c>
      <c r="G20">
        <v>105.56</v>
      </c>
      <c r="H20">
        <f t="shared" si="0"/>
        <v>1.4890843442537613E-2</v>
      </c>
      <c r="I20">
        <f t="shared" si="1"/>
        <v>1.9893225232779769E-3</v>
      </c>
      <c r="J20">
        <f t="shared" si="2"/>
        <v>3.5170155690898491E-3</v>
      </c>
      <c r="K20">
        <f t="shared" si="3"/>
        <v>2.7939832991253379E-2</v>
      </c>
      <c r="L20">
        <f t="shared" si="4"/>
        <v>-3.055792497257695E-3</v>
      </c>
      <c r="M20" s="86">
        <f t="shared" si="5"/>
        <v>-1.2941352483542792E-2</v>
      </c>
      <c r="N20" s="2">
        <f t="shared" si="6"/>
        <v>9.0562444057802251E-3</v>
      </c>
    </row>
    <row r="21" spans="1:14" x14ac:dyDescent="0.3">
      <c r="A21" s="1">
        <v>42425</v>
      </c>
      <c r="B21">
        <v>90.694946000000002</v>
      </c>
      <c r="C21">
        <v>555.15002400000003</v>
      </c>
      <c r="D21">
        <v>48.259720000000002</v>
      </c>
      <c r="E21">
        <v>94.529999000000004</v>
      </c>
      <c r="F21">
        <v>72.830710999999994</v>
      </c>
      <c r="G21">
        <v>105.127</v>
      </c>
      <c r="H21">
        <f t="shared" si="0"/>
        <v>6.8679212866060799E-3</v>
      </c>
      <c r="I21">
        <f t="shared" si="1"/>
        <v>2.0035485598117095E-3</v>
      </c>
      <c r="J21">
        <f t="shared" si="2"/>
        <v>1.4408275467129177E-2</v>
      </c>
      <c r="K21">
        <f t="shared" si="3"/>
        <v>3.187422735646523E-2</v>
      </c>
      <c r="L21">
        <f t="shared" si="4"/>
        <v>9.5634934315178867E-3</v>
      </c>
      <c r="M21" s="86">
        <f t="shared" si="5"/>
        <v>-4.1019325502084777E-3</v>
      </c>
      <c r="N21" s="2">
        <f t="shared" si="6"/>
        <v>1.2943493220306017E-2</v>
      </c>
    </row>
    <row r="22" spans="1:14" x14ac:dyDescent="0.3">
      <c r="A22" s="1">
        <v>42426</v>
      </c>
      <c r="B22">
        <v>90.835548000000003</v>
      </c>
      <c r="C22">
        <v>555.22997999999995</v>
      </c>
      <c r="D22">
        <v>47.518673</v>
      </c>
      <c r="E22">
        <v>94.790001000000004</v>
      </c>
      <c r="F22">
        <v>71.733909999999995</v>
      </c>
      <c r="G22">
        <v>105.773</v>
      </c>
      <c r="H22">
        <f t="shared" si="0"/>
        <v>1.5502738156986302E-3</v>
      </c>
      <c r="I22">
        <f t="shared" si="1"/>
        <v>1.4402593270882149E-4</v>
      </c>
      <c r="J22">
        <f t="shared" si="2"/>
        <v>-1.5355393690638939E-2</v>
      </c>
      <c r="K22">
        <f t="shared" si="3"/>
        <v>2.7504707791227213E-3</v>
      </c>
      <c r="L22">
        <f t="shared" si="4"/>
        <v>-1.5059594845916022E-2</v>
      </c>
      <c r="M22" s="86">
        <f t="shared" si="5"/>
        <v>6.1449484908729516E-3</v>
      </c>
      <c r="N22" s="2">
        <f t="shared" si="6"/>
        <v>-5.1940436018049572E-3</v>
      </c>
    </row>
    <row r="23" spans="1:14" x14ac:dyDescent="0.3">
      <c r="A23" s="1">
        <v>42429</v>
      </c>
      <c r="B23">
        <v>90.629340999999997</v>
      </c>
      <c r="C23">
        <v>552.52002000000005</v>
      </c>
      <c r="D23">
        <v>47.129641999999997</v>
      </c>
      <c r="E23">
        <v>93.410004000000001</v>
      </c>
      <c r="F23">
        <v>71.017464000000004</v>
      </c>
      <c r="G23">
        <v>104.72499999999999</v>
      </c>
      <c r="H23">
        <f t="shared" si="0"/>
        <v>-2.2701134582245957E-3</v>
      </c>
      <c r="I23">
        <f t="shared" si="1"/>
        <v>-4.8807883176623683E-3</v>
      </c>
      <c r="J23">
        <f t="shared" si="2"/>
        <v>-8.1869079130219569E-3</v>
      </c>
      <c r="K23">
        <f t="shared" si="3"/>
        <v>-1.4558465929333653E-2</v>
      </c>
      <c r="L23">
        <f t="shared" si="4"/>
        <v>-9.9875498212768643E-3</v>
      </c>
      <c r="M23" s="86">
        <f t="shared" si="5"/>
        <v>-9.9080105508967484E-3</v>
      </c>
      <c r="N23" s="2">
        <f t="shared" si="6"/>
        <v>-7.9767650879038875E-3</v>
      </c>
    </row>
    <row r="24" spans="1:14" x14ac:dyDescent="0.3">
      <c r="A24" s="1">
        <v>42430</v>
      </c>
      <c r="B24">
        <v>94.228645</v>
      </c>
      <c r="C24">
        <v>579.03997800000002</v>
      </c>
      <c r="D24">
        <v>48.704338</v>
      </c>
      <c r="E24">
        <v>98.300003000000004</v>
      </c>
      <c r="F24">
        <v>71.848906999999997</v>
      </c>
      <c r="G24">
        <v>102.38800000000001</v>
      </c>
      <c r="H24">
        <f t="shared" si="0"/>
        <v>3.9714555576433067E-2</v>
      </c>
      <c r="I24">
        <f t="shared" si="1"/>
        <v>4.7998184753558742E-2</v>
      </c>
      <c r="J24">
        <f t="shared" si="2"/>
        <v>3.341200851896993E-2</v>
      </c>
      <c r="K24">
        <f t="shared" si="3"/>
        <v>5.2349842528643969E-2</v>
      </c>
      <c r="L24">
        <f t="shared" si="4"/>
        <v>1.1707585052600484E-2</v>
      </c>
      <c r="M24" s="86">
        <f t="shared" si="5"/>
        <v>-2.2315588445929714E-2</v>
      </c>
      <c r="N24" s="2">
        <f t="shared" si="6"/>
        <v>3.7036435286041246E-2</v>
      </c>
    </row>
    <row r="25" spans="1:14" x14ac:dyDescent="0.3">
      <c r="A25" s="1">
        <v>42431</v>
      </c>
      <c r="B25">
        <v>94.434853000000004</v>
      </c>
      <c r="C25">
        <v>580.21002199999998</v>
      </c>
      <c r="D25">
        <v>49.047066000000001</v>
      </c>
      <c r="E25">
        <v>97.610000999999997</v>
      </c>
      <c r="F25">
        <v>73.016448999999994</v>
      </c>
      <c r="G25">
        <v>103.333</v>
      </c>
      <c r="H25">
        <f t="shared" si="0"/>
        <v>2.188379128236469E-3</v>
      </c>
      <c r="I25">
        <f t="shared" si="1"/>
        <v>2.020661861796288E-3</v>
      </c>
      <c r="J25">
        <f t="shared" si="2"/>
        <v>7.0369091147486906E-3</v>
      </c>
      <c r="K25">
        <f t="shared" si="3"/>
        <v>-7.0193487176191324E-3</v>
      </c>
      <c r="L25">
        <f t="shared" si="4"/>
        <v>1.6249961881813976E-2</v>
      </c>
      <c r="M25" s="86">
        <f t="shared" si="5"/>
        <v>9.2295972184239673E-3</v>
      </c>
      <c r="N25" s="2">
        <f t="shared" si="6"/>
        <v>4.0953126537952578E-3</v>
      </c>
    </row>
    <row r="26" spans="1:14" x14ac:dyDescent="0.3">
      <c r="A26" s="1">
        <v>42432</v>
      </c>
      <c r="B26">
        <v>95.137848000000005</v>
      </c>
      <c r="C26">
        <v>577.48999000000003</v>
      </c>
      <c r="D26">
        <v>48.491283000000003</v>
      </c>
      <c r="E26">
        <v>97.93</v>
      </c>
      <c r="F26">
        <v>73.272964000000002</v>
      </c>
      <c r="G26">
        <v>103.45399999999999</v>
      </c>
      <c r="H26">
        <f t="shared" si="0"/>
        <v>7.4442324805652138E-3</v>
      </c>
      <c r="I26">
        <f t="shared" si="1"/>
        <v>-4.688012783067623E-3</v>
      </c>
      <c r="J26">
        <f t="shared" si="2"/>
        <v>-1.1331625830584812E-2</v>
      </c>
      <c r="K26">
        <f t="shared" si="3"/>
        <v>3.2783423493665358E-3</v>
      </c>
      <c r="L26">
        <f t="shared" si="4"/>
        <v>3.5131125042797877E-3</v>
      </c>
      <c r="M26" s="86">
        <f t="shared" si="5"/>
        <v>1.1709715192629181E-3</v>
      </c>
      <c r="N26" s="2">
        <f t="shared" si="6"/>
        <v>-3.5679025588817963E-4</v>
      </c>
    </row>
    <row r="27" spans="1:14" x14ac:dyDescent="0.3">
      <c r="A27" s="1">
        <v>42433</v>
      </c>
      <c r="B27">
        <v>96.553184999999999</v>
      </c>
      <c r="C27">
        <v>575.14001499999995</v>
      </c>
      <c r="D27">
        <v>48.194870000000002</v>
      </c>
      <c r="E27">
        <v>101.58000199999999</v>
      </c>
      <c r="F27">
        <v>73.847892999999999</v>
      </c>
      <c r="G27">
        <v>102.331</v>
      </c>
      <c r="H27">
        <f t="shared" si="0"/>
        <v>1.4876697652442105E-2</v>
      </c>
      <c r="I27">
        <f t="shared" si="1"/>
        <v>-4.0692913136036969E-3</v>
      </c>
      <c r="J27">
        <f t="shared" si="2"/>
        <v>-6.1127068962065021E-3</v>
      </c>
      <c r="K27">
        <f t="shared" si="3"/>
        <v>3.7271540896558625E-2</v>
      </c>
      <c r="L27">
        <f t="shared" si="4"/>
        <v>7.8464002084042538E-3</v>
      </c>
      <c r="M27" s="86">
        <f t="shared" si="5"/>
        <v>-1.0855066019680153E-2</v>
      </c>
      <c r="N27" s="2">
        <f t="shared" si="6"/>
        <v>9.9625281095189564E-3</v>
      </c>
    </row>
    <row r="28" spans="1:14" x14ac:dyDescent="0.3">
      <c r="A28" s="1">
        <v>42436</v>
      </c>
      <c r="B28">
        <v>95.484656999999999</v>
      </c>
      <c r="C28">
        <v>562.79998799999998</v>
      </c>
      <c r="D28">
        <v>47.268580999999998</v>
      </c>
      <c r="E28">
        <v>95.489998</v>
      </c>
      <c r="F28">
        <v>73.502930000000006</v>
      </c>
      <c r="G28">
        <v>101.995</v>
      </c>
      <c r="H28">
        <f t="shared" si="0"/>
        <v>-1.1066729699284395E-2</v>
      </c>
      <c r="I28">
        <f t="shared" si="1"/>
        <v>-2.1455691967459375E-2</v>
      </c>
      <c r="J28">
        <f t="shared" si="2"/>
        <v>-1.921965968577162E-2</v>
      </c>
      <c r="K28">
        <f t="shared" si="3"/>
        <v>-5.9952784801087067E-2</v>
      </c>
      <c r="L28">
        <f t="shared" si="4"/>
        <v>-4.6712639452014268E-3</v>
      </c>
      <c r="M28" s="86">
        <f t="shared" si="5"/>
        <v>-3.2834624893727073E-3</v>
      </c>
      <c r="N28" s="2">
        <f t="shared" si="6"/>
        <v>-2.3273226019760777E-2</v>
      </c>
    </row>
    <row r="29" spans="1:14" x14ac:dyDescent="0.3">
      <c r="A29" s="1">
        <v>42437</v>
      </c>
      <c r="B29">
        <v>94.697304000000003</v>
      </c>
      <c r="C29">
        <v>560.26000999999997</v>
      </c>
      <c r="D29">
        <v>47.842880000000001</v>
      </c>
      <c r="E29">
        <v>96.230002999999996</v>
      </c>
      <c r="F29">
        <v>73.467567000000003</v>
      </c>
      <c r="G29">
        <v>103.75700000000001</v>
      </c>
      <c r="H29">
        <f t="shared" si="0"/>
        <v>-8.2458588084994219E-3</v>
      </c>
      <c r="I29">
        <f t="shared" si="1"/>
        <v>-4.5131095489647013E-3</v>
      </c>
      <c r="J29">
        <f t="shared" si="2"/>
        <v>1.2149698337676002E-2</v>
      </c>
      <c r="K29">
        <f t="shared" si="3"/>
        <v>7.7495550895288158E-3</v>
      </c>
      <c r="L29">
        <f t="shared" si="4"/>
        <v>-4.811100727549746E-4</v>
      </c>
      <c r="M29" s="86">
        <f t="shared" si="5"/>
        <v>1.7275356635129177E-2</v>
      </c>
      <c r="N29" s="2">
        <f t="shared" si="6"/>
        <v>1.3318349993971439E-3</v>
      </c>
    </row>
    <row r="30" spans="1:14" x14ac:dyDescent="0.3">
      <c r="A30" s="1">
        <v>42438</v>
      </c>
      <c r="B30">
        <v>94.781654000000003</v>
      </c>
      <c r="C30">
        <v>559.46997099999999</v>
      </c>
      <c r="D30">
        <v>48.945174999999999</v>
      </c>
      <c r="E30">
        <v>98</v>
      </c>
      <c r="F30">
        <v>73.379112000000006</v>
      </c>
      <c r="G30">
        <v>101.07</v>
      </c>
      <c r="H30">
        <f t="shared" si="0"/>
        <v>8.9073285549925042E-4</v>
      </c>
      <c r="I30">
        <f t="shared" si="1"/>
        <v>-1.4101292005474009E-3</v>
      </c>
      <c r="J30">
        <f t="shared" si="2"/>
        <v>2.3039896427639765E-2</v>
      </c>
      <c r="K30">
        <f t="shared" si="3"/>
        <v>1.8393400652808912E-2</v>
      </c>
      <c r="L30">
        <f t="shared" si="4"/>
        <v>-1.2040006714799222E-3</v>
      </c>
      <c r="M30" s="86">
        <f t="shared" si="5"/>
        <v>-2.5897047910020642E-2</v>
      </c>
      <c r="N30" s="2">
        <f t="shared" si="6"/>
        <v>7.9419800127841205E-3</v>
      </c>
    </row>
    <row r="31" spans="1:14" x14ac:dyDescent="0.3">
      <c r="A31" s="1">
        <v>42439</v>
      </c>
      <c r="B31">
        <v>94.828529000000003</v>
      </c>
      <c r="C31">
        <v>558.92999299999997</v>
      </c>
      <c r="D31">
        <v>48.213405999999999</v>
      </c>
      <c r="E31">
        <v>97.360000999999997</v>
      </c>
      <c r="F31">
        <v>72.777634000000006</v>
      </c>
      <c r="G31">
        <v>102.14700000000001</v>
      </c>
      <c r="H31">
        <f t="shared" si="0"/>
        <v>4.9455773371500777E-4</v>
      </c>
      <c r="I31">
        <f t="shared" si="1"/>
        <v>-9.6515993349001244E-4</v>
      </c>
      <c r="J31">
        <f t="shared" si="2"/>
        <v>-1.4950789327037852E-2</v>
      </c>
      <c r="K31">
        <f t="shared" si="3"/>
        <v>-6.530602040816358E-3</v>
      </c>
      <c r="L31">
        <f t="shared" si="4"/>
        <v>-8.1968558027794083E-3</v>
      </c>
      <c r="M31" s="86">
        <f t="shared" si="5"/>
        <v>1.0655981003265187E-2</v>
      </c>
      <c r="N31" s="2">
        <f t="shared" si="6"/>
        <v>-6.0297698740817245E-3</v>
      </c>
    </row>
    <row r="32" spans="1:14" x14ac:dyDescent="0.3">
      <c r="A32" s="1">
        <v>42440</v>
      </c>
      <c r="B32">
        <v>95.850196999999994</v>
      </c>
      <c r="C32">
        <v>569.60998500000005</v>
      </c>
      <c r="D32">
        <v>49.158211000000001</v>
      </c>
      <c r="E32">
        <v>97.660004000000001</v>
      </c>
      <c r="F32">
        <v>72.308852999999999</v>
      </c>
      <c r="G32">
        <v>100.60899999999999</v>
      </c>
      <c r="H32">
        <f t="shared" si="0"/>
        <v>1.0773846339006177E-2</v>
      </c>
      <c r="I32">
        <f t="shared" si="1"/>
        <v>1.9107924308510108E-2</v>
      </c>
      <c r="J32">
        <f t="shared" si="2"/>
        <v>1.9596313108433003E-2</v>
      </c>
      <c r="K32">
        <f t="shared" si="3"/>
        <v>3.0813783578330471E-3</v>
      </c>
      <c r="L32">
        <f t="shared" si="4"/>
        <v>-6.4412783740676006E-3</v>
      </c>
      <c r="M32" s="86">
        <f t="shared" si="5"/>
        <v>-1.505673196471762E-2</v>
      </c>
      <c r="N32" s="2">
        <f t="shared" si="6"/>
        <v>9.2236367479429458E-3</v>
      </c>
    </row>
    <row r="33" spans="1:14" x14ac:dyDescent="0.3">
      <c r="A33" s="1">
        <v>42443</v>
      </c>
      <c r="B33">
        <v>96.093909999999994</v>
      </c>
      <c r="C33">
        <v>573.36999500000002</v>
      </c>
      <c r="D33">
        <v>49.250838999999999</v>
      </c>
      <c r="E33">
        <v>98.129997000000003</v>
      </c>
      <c r="F33">
        <v>71.795829999999995</v>
      </c>
      <c r="G33">
        <v>100.068</v>
      </c>
      <c r="H33">
        <f t="shared" si="0"/>
        <v>2.5426447480332215E-3</v>
      </c>
      <c r="I33">
        <f t="shared" si="1"/>
        <v>6.6010254367292482E-3</v>
      </c>
      <c r="J33">
        <f t="shared" si="2"/>
        <v>1.8842833804508816E-3</v>
      </c>
      <c r="K33">
        <f t="shared" si="3"/>
        <v>4.8125433212147144E-3</v>
      </c>
      <c r="L33">
        <f t="shared" si="4"/>
        <v>-7.0948850481697447E-3</v>
      </c>
      <c r="M33" s="86">
        <f t="shared" si="5"/>
        <v>-5.3772525320796034E-3</v>
      </c>
      <c r="N33" s="2">
        <f t="shared" si="6"/>
        <v>1.749122367651664E-3</v>
      </c>
    </row>
    <row r="34" spans="1:14" x14ac:dyDescent="0.3">
      <c r="A34" s="1">
        <v>42444</v>
      </c>
      <c r="B34">
        <v>98.024780000000007</v>
      </c>
      <c r="C34">
        <v>577.02002000000005</v>
      </c>
      <c r="D34">
        <v>49.639876999999998</v>
      </c>
      <c r="E34">
        <v>97.860000999999997</v>
      </c>
      <c r="F34">
        <v>71.919662000000002</v>
      </c>
      <c r="G34">
        <v>100.309</v>
      </c>
      <c r="H34">
        <f t="shared" si="0"/>
        <v>2.0093573047449242E-2</v>
      </c>
      <c r="I34">
        <f t="shared" si="1"/>
        <v>6.3659156074255818E-3</v>
      </c>
      <c r="J34">
        <f t="shared" si="2"/>
        <v>7.8991141653444591E-3</v>
      </c>
      <c r="K34">
        <f t="shared" si="3"/>
        <v>-2.7514114771653984E-3</v>
      </c>
      <c r="L34">
        <f t="shared" si="4"/>
        <v>1.724779837492056E-3</v>
      </c>
      <c r="M34" s="86">
        <f t="shared" si="5"/>
        <v>2.4083623136267303E-3</v>
      </c>
      <c r="N34" s="2">
        <f t="shared" si="6"/>
        <v>6.6663942361091877E-3</v>
      </c>
    </row>
    <row r="35" spans="1:14" x14ac:dyDescent="0.3">
      <c r="A35" s="1">
        <v>42445</v>
      </c>
      <c r="B35">
        <v>99.327659999999995</v>
      </c>
      <c r="C35">
        <v>574.27002000000005</v>
      </c>
      <c r="D35">
        <v>50.343864000000004</v>
      </c>
      <c r="E35">
        <v>99.349997999999999</v>
      </c>
      <c r="F35">
        <v>71.946197999999995</v>
      </c>
      <c r="G35">
        <v>98.727999999999994</v>
      </c>
      <c r="H35">
        <f t="shared" si="0"/>
        <v>1.3291333069046292E-2</v>
      </c>
      <c r="I35">
        <f t="shared" si="1"/>
        <v>-4.7658658359895373E-3</v>
      </c>
      <c r="J35">
        <f t="shared" si="2"/>
        <v>1.4181884455515574E-2</v>
      </c>
      <c r="K35">
        <f t="shared" si="3"/>
        <v>1.5225802010772537E-2</v>
      </c>
      <c r="L35">
        <f t="shared" si="4"/>
        <v>3.6896725126423717E-4</v>
      </c>
      <c r="M35" s="86">
        <f t="shared" si="5"/>
        <v>-1.5761297590445554E-2</v>
      </c>
      <c r="N35" s="2">
        <f t="shared" si="6"/>
        <v>7.6604241901218201E-3</v>
      </c>
    </row>
    <row r="36" spans="1:14" x14ac:dyDescent="0.3">
      <c r="A36" s="1">
        <v>42446</v>
      </c>
      <c r="B36">
        <v>99.168296999999995</v>
      </c>
      <c r="C36">
        <v>559.44000200000005</v>
      </c>
      <c r="D36">
        <v>50.631011999999998</v>
      </c>
      <c r="E36">
        <v>99.720000999999996</v>
      </c>
      <c r="F36">
        <v>73.193366999999995</v>
      </c>
      <c r="G36">
        <v>98.721000000000004</v>
      </c>
      <c r="H36">
        <f t="shared" si="0"/>
        <v>-1.6044171381868761E-3</v>
      </c>
      <c r="I36">
        <f t="shared" si="1"/>
        <v>-2.5824120158666815E-2</v>
      </c>
      <c r="J36">
        <f t="shared" si="2"/>
        <v>5.7037338254368958E-3</v>
      </c>
      <c r="K36">
        <f t="shared" si="3"/>
        <v>3.7242376190082761E-3</v>
      </c>
      <c r="L36">
        <f t="shared" si="4"/>
        <v>1.7334745054908941E-2</v>
      </c>
      <c r="M36" s="86">
        <f t="shared" si="5"/>
        <v>-7.0901871809322505E-5</v>
      </c>
      <c r="N36" s="2">
        <f t="shared" si="6"/>
        <v>-1.3316415949991573E-4</v>
      </c>
    </row>
    <row r="37" spans="1:14" x14ac:dyDescent="0.3">
      <c r="A37" s="1">
        <v>42447</v>
      </c>
      <c r="B37">
        <v>99.280777</v>
      </c>
      <c r="C37">
        <v>552.080017</v>
      </c>
      <c r="D37">
        <v>49.547252999999998</v>
      </c>
      <c r="E37">
        <v>101.120003</v>
      </c>
      <c r="F37">
        <v>73.547165000000007</v>
      </c>
      <c r="G37">
        <v>99.191000000000003</v>
      </c>
      <c r="H37">
        <f t="shared" si="0"/>
        <v>1.1342334536611537E-3</v>
      </c>
      <c r="I37">
        <f t="shared" si="1"/>
        <v>-1.3155986296453736E-2</v>
      </c>
      <c r="J37">
        <f t="shared" si="2"/>
        <v>-2.1405043217386226E-2</v>
      </c>
      <c r="K37">
        <f t="shared" si="3"/>
        <v>1.4039329983560677E-2</v>
      </c>
      <c r="L37">
        <f t="shared" si="4"/>
        <v>4.8337440194548206E-3</v>
      </c>
      <c r="M37" s="86">
        <f t="shared" si="5"/>
        <v>4.7608918062013034E-3</v>
      </c>
      <c r="N37" s="2">
        <f t="shared" si="6"/>
        <v>-2.9107444114326625E-3</v>
      </c>
    </row>
    <row r="38" spans="1:14" x14ac:dyDescent="0.3">
      <c r="A38" s="1">
        <v>42450</v>
      </c>
      <c r="B38">
        <v>99.271407999999994</v>
      </c>
      <c r="C38">
        <v>553.97997999999995</v>
      </c>
      <c r="D38">
        <v>49.889980000000001</v>
      </c>
      <c r="E38">
        <v>101.05999799999999</v>
      </c>
      <c r="F38">
        <v>73.697533000000007</v>
      </c>
      <c r="G38">
        <v>97.462000000000003</v>
      </c>
      <c r="H38">
        <f t="shared" si="0"/>
        <v>-9.4368721550261653E-5</v>
      </c>
      <c r="I38">
        <f t="shared" si="1"/>
        <v>3.4414630877682303E-3</v>
      </c>
      <c r="J38">
        <f t="shared" si="2"/>
        <v>6.9171746009814824E-3</v>
      </c>
      <c r="K38">
        <f t="shared" si="3"/>
        <v>-5.9340385897737626E-4</v>
      </c>
      <c r="L38">
        <f t="shared" si="4"/>
        <v>2.0445111650462702E-3</v>
      </c>
      <c r="M38" s="86">
        <f t="shared" si="5"/>
        <v>-1.7431016926938929E-2</v>
      </c>
      <c r="N38" s="2">
        <f t="shared" si="6"/>
        <v>2.3430752546536693E-3</v>
      </c>
    </row>
    <row r="39" spans="1:14" x14ac:dyDescent="0.3">
      <c r="A39" s="1">
        <v>42451</v>
      </c>
      <c r="B39">
        <v>100.030655</v>
      </c>
      <c r="C39">
        <v>560.47997999999995</v>
      </c>
      <c r="D39">
        <v>50.084502999999998</v>
      </c>
      <c r="E39">
        <v>99.839995999999999</v>
      </c>
      <c r="F39">
        <v>73.184509000000006</v>
      </c>
      <c r="G39">
        <v>95.599000000000004</v>
      </c>
      <c r="H39">
        <f t="shared" si="0"/>
        <v>7.6481941305798955E-3</v>
      </c>
      <c r="I39">
        <f t="shared" si="1"/>
        <v>1.173327599311441E-2</v>
      </c>
      <c r="J39">
        <f t="shared" si="2"/>
        <v>3.8990394463977872E-3</v>
      </c>
      <c r="K39">
        <f t="shared" si="3"/>
        <v>-1.2072056443143743E-2</v>
      </c>
      <c r="L39">
        <f t="shared" si="4"/>
        <v>-6.9612099498636056E-3</v>
      </c>
      <c r="M39" s="86">
        <f t="shared" si="5"/>
        <v>-1.9115142311875392E-2</v>
      </c>
      <c r="N39" s="2">
        <f t="shared" si="6"/>
        <v>8.4944863541694914E-4</v>
      </c>
    </row>
    <row r="40" spans="1:14" x14ac:dyDescent="0.3">
      <c r="A40" s="1">
        <v>42452</v>
      </c>
      <c r="B40">
        <v>99.477622999999994</v>
      </c>
      <c r="C40">
        <v>569.63000499999998</v>
      </c>
      <c r="D40">
        <v>49.991878999999997</v>
      </c>
      <c r="E40">
        <v>99.589995999999999</v>
      </c>
      <c r="F40">
        <v>73.255279999999999</v>
      </c>
      <c r="G40">
        <v>96.933999999999997</v>
      </c>
      <c r="H40">
        <f t="shared" si="0"/>
        <v>-5.5286251999449743E-3</v>
      </c>
      <c r="I40">
        <f t="shared" si="1"/>
        <v>1.6325337793510534E-2</v>
      </c>
      <c r="J40">
        <f t="shared" si="2"/>
        <v>-1.8493544799676001E-3</v>
      </c>
      <c r="K40">
        <f t="shared" si="3"/>
        <v>-2.5040065105771839E-3</v>
      </c>
      <c r="L40">
        <f t="shared" si="4"/>
        <v>9.6702158649439698E-4</v>
      </c>
      <c r="M40" s="86">
        <f t="shared" si="5"/>
        <v>1.3964581219468758E-2</v>
      </c>
      <c r="N40" s="2">
        <f t="shared" si="6"/>
        <v>1.4820746379030348E-3</v>
      </c>
    </row>
    <row r="41" spans="1:14" x14ac:dyDescent="0.3">
      <c r="A41" s="1">
        <v>42453</v>
      </c>
      <c r="B41">
        <v>99.046454999999995</v>
      </c>
      <c r="C41">
        <v>582.95001200000002</v>
      </c>
      <c r="D41">
        <v>50.214188</v>
      </c>
      <c r="E41">
        <v>98.360000999999997</v>
      </c>
      <c r="F41">
        <v>73.317183999999997</v>
      </c>
      <c r="G41">
        <v>97.549000000000007</v>
      </c>
      <c r="H41">
        <f t="shared" si="0"/>
        <v>-4.3343214986148147E-3</v>
      </c>
      <c r="I41">
        <f t="shared" si="1"/>
        <v>2.33836119640503E-2</v>
      </c>
      <c r="J41">
        <f t="shared" si="2"/>
        <v>4.4469022658660774E-3</v>
      </c>
      <c r="K41">
        <f t="shared" si="3"/>
        <v>-1.235058790443171E-2</v>
      </c>
      <c r="L41">
        <f t="shared" si="4"/>
        <v>8.4504488959701474E-4</v>
      </c>
      <c r="M41" s="86">
        <f t="shared" si="5"/>
        <v>6.3445230775580203E-3</v>
      </c>
      <c r="N41" s="2">
        <f t="shared" si="6"/>
        <v>2.3981299432933737E-3</v>
      </c>
    </row>
    <row r="42" spans="1:14" x14ac:dyDescent="0.3">
      <c r="A42" s="1">
        <v>42457</v>
      </c>
      <c r="B42">
        <v>98.596549999999993</v>
      </c>
      <c r="C42">
        <v>579.86999500000002</v>
      </c>
      <c r="D42">
        <v>49.593563000000003</v>
      </c>
      <c r="E42">
        <v>101.209999</v>
      </c>
      <c r="F42">
        <v>73.078377000000003</v>
      </c>
      <c r="G42">
        <v>98.006</v>
      </c>
      <c r="H42">
        <f t="shared" si="0"/>
        <v>-4.5423634798438884E-3</v>
      </c>
      <c r="I42">
        <f t="shared" si="1"/>
        <v>-5.2835010491431257E-3</v>
      </c>
      <c r="J42">
        <f t="shared" si="2"/>
        <v>-1.2359554634239966E-2</v>
      </c>
      <c r="K42">
        <f t="shared" si="3"/>
        <v>2.8975172539902672E-2</v>
      </c>
      <c r="L42">
        <f t="shared" si="4"/>
        <v>-3.2571763803693581E-3</v>
      </c>
      <c r="M42" s="86">
        <f t="shared" si="5"/>
        <v>4.6848250622763292E-3</v>
      </c>
      <c r="N42" s="2">
        <f t="shared" si="6"/>
        <v>7.0651539926126609E-4</v>
      </c>
    </row>
    <row r="43" spans="1:14" x14ac:dyDescent="0.3">
      <c r="A43" s="1">
        <v>42458</v>
      </c>
      <c r="B43">
        <v>100.930466</v>
      </c>
      <c r="C43">
        <v>593.85998500000005</v>
      </c>
      <c r="D43">
        <v>50.677326000000001</v>
      </c>
      <c r="E43">
        <v>104.129997</v>
      </c>
      <c r="F43">
        <v>73.237594999999999</v>
      </c>
      <c r="G43">
        <v>98.307000000000002</v>
      </c>
      <c r="H43">
        <f t="shared" si="0"/>
        <v>2.3671375925425404E-2</v>
      </c>
      <c r="I43">
        <f t="shared" si="1"/>
        <v>2.4126080191474702E-2</v>
      </c>
      <c r="J43">
        <f t="shared" si="2"/>
        <v>2.1852896514009238E-2</v>
      </c>
      <c r="K43">
        <f t="shared" si="3"/>
        <v>2.8850884585030052E-2</v>
      </c>
      <c r="L43">
        <f t="shared" si="4"/>
        <v>2.1787292840397322E-3</v>
      </c>
      <c r="M43" s="86">
        <f t="shared" si="5"/>
        <v>3.0712405362937159E-3</v>
      </c>
      <c r="N43" s="2">
        <f t="shared" si="6"/>
        <v>2.0135993299995828E-2</v>
      </c>
    </row>
    <row r="44" spans="1:14" x14ac:dyDescent="0.3">
      <c r="A44" s="1">
        <v>42459</v>
      </c>
      <c r="B44">
        <v>102.69261899999999</v>
      </c>
      <c r="C44">
        <v>598.69000200000005</v>
      </c>
      <c r="D44">
        <v>50.992271000000002</v>
      </c>
      <c r="E44">
        <v>102.19000200000001</v>
      </c>
      <c r="F44">
        <v>73.131454000000005</v>
      </c>
      <c r="G44">
        <v>98.215000000000003</v>
      </c>
      <c r="H44">
        <f t="shared" si="0"/>
        <v>1.7459079204092825E-2</v>
      </c>
      <c r="I44">
        <f t="shared" si="1"/>
        <v>8.1332588859308261E-3</v>
      </c>
      <c r="J44">
        <f t="shared" si="2"/>
        <v>6.2147122758608375E-3</v>
      </c>
      <c r="K44">
        <f t="shared" si="3"/>
        <v>-1.8630510476246302E-2</v>
      </c>
      <c r="L44">
        <f t="shared" si="4"/>
        <v>-1.4492693267712277E-3</v>
      </c>
      <c r="M44" s="86">
        <f t="shared" si="5"/>
        <v>-9.3584383614593819E-4</v>
      </c>
      <c r="N44" s="2">
        <f t="shared" si="6"/>
        <v>2.3454541125733923E-3</v>
      </c>
    </row>
    <row r="45" spans="1:14" x14ac:dyDescent="0.3">
      <c r="A45" s="1">
        <v>42460</v>
      </c>
      <c r="B45">
        <v>102.158356</v>
      </c>
      <c r="C45">
        <v>593.64001499999995</v>
      </c>
      <c r="D45">
        <v>51.158993000000002</v>
      </c>
      <c r="E45">
        <v>102.230003</v>
      </c>
      <c r="F45">
        <v>72.804175999999998</v>
      </c>
      <c r="G45">
        <v>96.221000000000004</v>
      </c>
      <c r="H45">
        <f t="shared" si="0"/>
        <v>-5.2025452773776836E-3</v>
      </c>
      <c r="I45">
        <f t="shared" si="1"/>
        <v>-8.4350615228749055E-3</v>
      </c>
      <c r="J45">
        <f t="shared" si="2"/>
        <v>3.269554321281357E-3</v>
      </c>
      <c r="K45">
        <f t="shared" si="3"/>
        <v>3.914375106870975E-4</v>
      </c>
      <c r="L45">
        <f t="shared" si="4"/>
        <v>-4.4752016006683916E-3</v>
      </c>
      <c r="M45" s="86">
        <f t="shared" si="5"/>
        <v>-2.0302397800743263E-2</v>
      </c>
      <c r="N45" s="2">
        <f t="shared" si="6"/>
        <v>-2.8903633137905057E-3</v>
      </c>
    </row>
    <row r="46" spans="1:14" x14ac:dyDescent="0.3">
      <c r="A46" s="1">
        <v>42461</v>
      </c>
      <c r="B46">
        <v>103.095665</v>
      </c>
      <c r="C46">
        <v>598.5</v>
      </c>
      <c r="D46">
        <v>51.473945999999998</v>
      </c>
      <c r="E46">
        <v>105.699997</v>
      </c>
      <c r="F46">
        <v>73.883278000000004</v>
      </c>
      <c r="G46">
        <v>96.278000000000006</v>
      </c>
      <c r="H46">
        <f t="shared" si="0"/>
        <v>9.1750595516630964E-3</v>
      </c>
      <c r="I46">
        <f t="shared" si="1"/>
        <v>8.1867543918852093E-3</v>
      </c>
      <c r="J46">
        <f t="shared" si="2"/>
        <v>6.1563565178070568E-3</v>
      </c>
      <c r="K46">
        <f t="shared" si="3"/>
        <v>3.3943009861791745E-2</v>
      </c>
      <c r="L46">
        <f t="shared" si="4"/>
        <v>1.4821979442497997E-2</v>
      </c>
      <c r="M46" s="86">
        <f t="shared" si="5"/>
        <v>5.9238627742386966E-4</v>
      </c>
      <c r="N46" s="2">
        <f t="shared" si="6"/>
        <v>1.4456631953129023E-2</v>
      </c>
    </row>
    <row r="47" spans="1:14" x14ac:dyDescent="0.3">
      <c r="A47" s="1">
        <v>42464</v>
      </c>
      <c r="B47">
        <v>104.154839</v>
      </c>
      <c r="C47">
        <v>593.19000200000005</v>
      </c>
      <c r="D47">
        <v>51.344265</v>
      </c>
      <c r="E47">
        <v>104.349998</v>
      </c>
      <c r="F47">
        <v>73.600243000000006</v>
      </c>
      <c r="G47">
        <v>97.816000000000003</v>
      </c>
      <c r="H47">
        <f t="shared" si="0"/>
        <v>1.0273700644930111E-2</v>
      </c>
      <c r="I47">
        <f t="shared" si="1"/>
        <v>-8.8721771094401845E-3</v>
      </c>
      <c r="J47">
        <f t="shared" si="2"/>
        <v>-2.519352217527639E-3</v>
      </c>
      <c r="K47">
        <f t="shared" si="3"/>
        <v>-1.2771987117464127E-2</v>
      </c>
      <c r="L47">
        <f t="shared" si="4"/>
        <v>-3.8308397740554789E-3</v>
      </c>
      <c r="M47" s="86">
        <f t="shared" si="5"/>
        <v>1.5974573630528226E-2</v>
      </c>
      <c r="N47" s="2">
        <f t="shared" si="6"/>
        <v>-3.5441311147114646E-3</v>
      </c>
    </row>
    <row r="48" spans="1:14" x14ac:dyDescent="0.3">
      <c r="A48" s="1">
        <v>42465</v>
      </c>
      <c r="B48">
        <v>102.926964</v>
      </c>
      <c r="C48">
        <v>586.14001499999995</v>
      </c>
      <c r="D48">
        <v>50.538390999999997</v>
      </c>
      <c r="E48">
        <v>104.94000200000001</v>
      </c>
      <c r="F48">
        <v>73.555999999999997</v>
      </c>
      <c r="G48">
        <v>97.069000000000003</v>
      </c>
      <c r="H48">
        <f t="shared" si="0"/>
        <v>-1.1788938582104643E-2</v>
      </c>
      <c r="I48">
        <f t="shared" si="1"/>
        <v>-1.1884871586220869E-2</v>
      </c>
      <c r="J48">
        <f t="shared" si="2"/>
        <v>-1.5695501727408169E-2</v>
      </c>
      <c r="K48">
        <f t="shared" si="3"/>
        <v>5.6540873148843524E-3</v>
      </c>
      <c r="L48">
        <f t="shared" si="4"/>
        <v>-6.011257326964082E-4</v>
      </c>
      <c r="M48" s="86">
        <f t="shared" si="5"/>
        <v>-7.6367874376380126E-3</v>
      </c>
      <c r="N48" s="2">
        <f t="shared" si="6"/>
        <v>-6.8632700627091481E-3</v>
      </c>
    </row>
    <row r="49" spans="1:14" x14ac:dyDescent="0.3">
      <c r="A49" s="1">
        <v>42466</v>
      </c>
      <c r="B49">
        <v>104.00485999999999</v>
      </c>
      <c r="C49">
        <v>602.080017</v>
      </c>
      <c r="D49">
        <v>51.057102</v>
      </c>
      <c r="E49">
        <v>104.83000199999999</v>
      </c>
      <c r="F49">
        <v>74.130943000000002</v>
      </c>
      <c r="G49">
        <v>95.65</v>
      </c>
      <c r="H49">
        <f t="shared" si="0"/>
        <v>1.0472435580631675E-2</v>
      </c>
      <c r="I49">
        <f t="shared" si="1"/>
        <v>2.7194870836450315E-2</v>
      </c>
      <c r="J49">
        <f t="shared" si="2"/>
        <v>1.026370230108836E-2</v>
      </c>
      <c r="K49">
        <f t="shared" si="3"/>
        <v>-1.0482180093727617E-3</v>
      </c>
      <c r="L49">
        <f t="shared" si="4"/>
        <v>7.816398390342115E-3</v>
      </c>
      <c r="M49" s="86">
        <f t="shared" si="5"/>
        <v>-1.4618467275855288E-2</v>
      </c>
      <c r="N49" s="2">
        <f t="shared" si="6"/>
        <v>1.0939837819827941E-2</v>
      </c>
    </row>
    <row r="50" spans="1:14" x14ac:dyDescent="0.3">
      <c r="A50" s="1">
        <v>42467</v>
      </c>
      <c r="B50">
        <v>101.736557</v>
      </c>
      <c r="C50">
        <v>591.42999299999997</v>
      </c>
      <c r="D50">
        <v>50.445762999999999</v>
      </c>
      <c r="E50">
        <v>104.449997</v>
      </c>
      <c r="F50">
        <v>73.626784999999998</v>
      </c>
      <c r="G50">
        <v>95.823999999999998</v>
      </c>
      <c r="H50">
        <f t="shared" si="0"/>
        <v>-2.1809586590472687E-2</v>
      </c>
      <c r="I50">
        <f t="shared" si="1"/>
        <v>-1.7688718607646516E-2</v>
      </c>
      <c r="J50">
        <f t="shared" si="2"/>
        <v>-1.1973632972744928E-2</v>
      </c>
      <c r="K50">
        <f t="shared" si="3"/>
        <v>-3.6249641586384505E-3</v>
      </c>
      <c r="L50">
        <f t="shared" si="4"/>
        <v>-6.8009117326351008E-3</v>
      </c>
      <c r="M50" s="86">
        <f t="shared" si="5"/>
        <v>1.8191322530056704E-3</v>
      </c>
      <c r="N50" s="2">
        <f t="shared" si="6"/>
        <v>-1.2379562812427539E-2</v>
      </c>
    </row>
    <row r="51" spans="1:14" x14ac:dyDescent="0.3">
      <c r="A51" s="1">
        <v>42468</v>
      </c>
      <c r="B51">
        <v>101.849045</v>
      </c>
      <c r="C51">
        <v>594.59997599999997</v>
      </c>
      <c r="D51">
        <v>50.408707</v>
      </c>
      <c r="E51">
        <v>103.80999799999999</v>
      </c>
      <c r="F51">
        <v>73.591376999999994</v>
      </c>
      <c r="G51">
        <v>94.837000000000003</v>
      </c>
      <c r="H51">
        <f t="shared" si="0"/>
        <v>1.1056792495936247E-3</v>
      </c>
      <c r="I51">
        <f t="shared" si="1"/>
        <v>5.3598617545931627E-3</v>
      </c>
      <c r="J51">
        <f t="shared" si="2"/>
        <v>-7.3457110758736583E-4</v>
      </c>
      <c r="K51">
        <f t="shared" si="3"/>
        <v>-6.127324254494743E-3</v>
      </c>
      <c r="L51">
        <f t="shared" si="4"/>
        <v>-4.809119398599828E-4</v>
      </c>
      <c r="M51" s="86">
        <f t="shared" si="5"/>
        <v>-1.0300133578226695E-2</v>
      </c>
      <c r="N51" s="2">
        <f t="shared" si="6"/>
        <v>-1.754532595510609E-4</v>
      </c>
    </row>
    <row r="52" spans="1:14" x14ac:dyDescent="0.3">
      <c r="A52" s="1">
        <v>42471</v>
      </c>
      <c r="B52">
        <v>102.18647</v>
      </c>
      <c r="C52">
        <v>595.92999299999997</v>
      </c>
      <c r="D52">
        <v>50.306815999999998</v>
      </c>
      <c r="E52">
        <v>102.68</v>
      </c>
      <c r="F52">
        <v>73.175674000000001</v>
      </c>
      <c r="G52">
        <v>94.915999999999997</v>
      </c>
      <c r="H52">
        <f t="shared" si="0"/>
        <v>3.3129913000165693E-3</v>
      </c>
      <c r="I52">
        <f t="shared" si="1"/>
        <v>2.2368265282271017E-3</v>
      </c>
      <c r="J52">
        <f t="shared" si="2"/>
        <v>-2.0212976301892042E-3</v>
      </c>
      <c r="K52">
        <f t="shared" si="3"/>
        <v>-1.0885252112228981E-2</v>
      </c>
      <c r="L52">
        <f t="shared" si="4"/>
        <v>-5.6488004022535619E-3</v>
      </c>
      <c r="M52" s="86">
        <f t="shared" si="5"/>
        <v>8.3300821409358703E-4</v>
      </c>
      <c r="N52" s="2">
        <f t="shared" si="6"/>
        <v>-2.6011064632856153E-3</v>
      </c>
    </row>
    <row r="53" spans="1:14" x14ac:dyDescent="0.3">
      <c r="A53" s="1">
        <v>42472</v>
      </c>
      <c r="B53">
        <v>103.517471</v>
      </c>
      <c r="C53">
        <v>603.169983</v>
      </c>
      <c r="D53">
        <v>50.621754000000003</v>
      </c>
      <c r="E53">
        <v>106.980003</v>
      </c>
      <c r="F53">
        <v>73.264114000000006</v>
      </c>
      <c r="G53">
        <v>93.721000000000004</v>
      </c>
      <c r="H53">
        <f t="shared" si="0"/>
        <v>1.3025217526351586E-2</v>
      </c>
      <c r="I53">
        <f t="shared" si="1"/>
        <v>1.2149061274048065E-2</v>
      </c>
      <c r="J53">
        <f t="shared" si="2"/>
        <v>6.2603445226985755E-3</v>
      </c>
      <c r="K53">
        <f t="shared" si="3"/>
        <v>4.1877707440592028E-2</v>
      </c>
      <c r="L53">
        <f t="shared" si="4"/>
        <v>1.2085983656263367E-3</v>
      </c>
      <c r="M53" s="86">
        <f t="shared" si="5"/>
        <v>-1.2590079649374112E-2</v>
      </c>
      <c r="N53" s="2">
        <f t="shared" si="6"/>
        <v>1.4904185825863317E-2</v>
      </c>
    </row>
    <row r="54" spans="1:14" x14ac:dyDescent="0.3">
      <c r="A54" s="1">
        <v>42473</v>
      </c>
      <c r="B54">
        <v>105.017174</v>
      </c>
      <c r="C54">
        <v>614.82000700000003</v>
      </c>
      <c r="D54">
        <v>51.270149000000004</v>
      </c>
      <c r="E54">
        <v>109.650002</v>
      </c>
      <c r="F54">
        <v>72.936858999999998</v>
      </c>
      <c r="G54">
        <v>94.052000000000007</v>
      </c>
      <c r="H54">
        <f t="shared" si="0"/>
        <v>1.4487438550348633E-2</v>
      </c>
      <c r="I54">
        <f t="shared" si="1"/>
        <v>1.9314661419416207E-2</v>
      </c>
      <c r="J54">
        <f t="shared" si="2"/>
        <v>1.280862373911423E-2</v>
      </c>
      <c r="K54">
        <f t="shared" si="3"/>
        <v>2.4957926015388168E-2</v>
      </c>
      <c r="L54">
        <f t="shared" si="4"/>
        <v>-4.46678437959419E-3</v>
      </c>
      <c r="M54" s="86">
        <f t="shared" si="5"/>
        <v>3.5317591574994191E-3</v>
      </c>
      <c r="N54" s="2">
        <f t="shared" si="6"/>
        <v>1.3420373068934611E-2</v>
      </c>
    </row>
    <row r="55" spans="1:14" x14ac:dyDescent="0.3">
      <c r="A55" s="1">
        <v>42474</v>
      </c>
      <c r="B55">
        <v>105.07341</v>
      </c>
      <c r="C55">
        <v>620.75</v>
      </c>
      <c r="D55">
        <v>51.279415</v>
      </c>
      <c r="E55">
        <v>110.41999800000001</v>
      </c>
      <c r="F55">
        <v>73.132606999999993</v>
      </c>
      <c r="G55">
        <v>93.375</v>
      </c>
      <c r="H55">
        <f t="shared" si="0"/>
        <v>5.3549336606599604E-4</v>
      </c>
      <c r="I55">
        <f t="shared" si="1"/>
        <v>9.6450878834201097E-3</v>
      </c>
      <c r="J55">
        <f t="shared" si="2"/>
        <v>1.8072894619433746E-4</v>
      </c>
      <c r="K55">
        <f t="shared" si="3"/>
        <v>7.0223072134554644E-3</v>
      </c>
      <c r="L55">
        <f t="shared" si="4"/>
        <v>2.6838007926828149E-3</v>
      </c>
      <c r="M55" s="86">
        <f t="shared" si="5"/>
        <v>-7.1981457066304455E-3</v>
      </c>
      <c r="N55" s="2">
        <f t="shared" si="6"/>
        <v>4.0134836403637447E-3</v>
      </c>
    </row>
    <row r="56" spans="1:14" x14ac:dyDescent="0.3">
      <c r="A56" s="1">
        <v>42475</v>
      </c>
      <c r="B56">
        <v>102.96444700000001</v>
      </c>
      <c r="C56">
        <v>625.89001499999995</v>
      </c>
      <c r="D56">
        <v>51.548042000000002</v>
      </c>
      <c r="E56">
        <v>111.510002</v>
      </c>
      <c r="F56">
        <v>73.391197000000005</v>
      </c>
      <c r="G56">
        <v>94.358999999999995</v>
      </c>
      <c r="H56">
        <f t="shared" si="0"/>
        <v>-2.0071329178333402E-2</v>
      </c>
      <c r="I56">
        <f t="shared" si="1"/>
        <v>8.280330245670476E-3</v>
      </c>
      <c r="J56">
        <f t="shared" si="2"/>
        <v>5.2384957979727765E-3</v>
      </c>
      <c r="K56">
        <f t="shared" si="3"/>
        <v>9.8714365127953833E-3</v>
      </c>
      <c r="L56">
        <f t="shared" si="4"/>
        <v>3.5359056733751107E-3</v>
      </c>
      <c r="M56" s="86">
        <f t="shared" si="5"/>
        <v>1.053815261044171E-2</v>
      </c>
      <c r="N56" s="2">
        <f t="shared" si="6"/>
        <v>1.3709678102960692E-3</v>
      </c>
    </row>
    <row r="57" spans="1:14" x14ac:dyDescent="0.3">
      <c r="A57" s="1">
        <v>42478</v>
      </c>
      <c r="B57">
        <v>100.74299600000001</v>
      </c>
      <c r="C57">
        <v>635.34997599999997</v>
      </c>
      <c r="D57">
        <v>52.298335999999999</v>
      </c>
      <c r="E57">
        <v>108.400002</v>
      </c>
      <c r="F57">
        <v>73.863822999999996</v>
      </c>
      <c r="G57">
        <v>94.497</v>
      </c>
      <c r="H57">
        <f t="shared" si="0"/>
        <v>-2.1574932559002641E-2</v>
      </c>
      <c r="I57">
        <f t="shared" si="1"/>
        <v>1.5114414311274835E-2</v>
      </c>
      <c r="J57">
        <f t="shared" si="2"/>
        <v>1.4555237616978675E-2</v>
      </c>
      <c r="K57">
        <f t="shared" si="3"/>
        <v>-2.7889874847280512E-2</v>
      </c>
      <c r="L57">
        <f t="shared" si="4"/>
        <v>6.4398186610853487E-3</v>
      </c>
      <c r="M57" s="86">
        <f t="shared" si="5"/>
        <v>1.4624996025816852E-3</v>
      </c>
      <c r="N57" s="2">
        <f t="shared" si="6"/>
        <v>-2.6710673633888581E-3</v>
      </c>
    </row>
    <row r="58" spans="1:14" x14ac:dyDescent="0.3">
      <c r="A58" s="1">
        <v>42479</v>
      </c>
      <c r="B58">
        <v>100.20874000000001</v>
      </c>
      <c r="C58">
        <v>627.90002400000003</v>
      </c>
      <c r="D58">
        <v>52.233494</v>
      </c>
      <c r="E58">
        <v>94.339995999999999</v>
      </c>
      <c r="F58">
        <v>74.265120999999994</v>
      </c>
      <c r="G58">
        <v>94.816999999999993</v>
      </c>
      <c r="H58">
        <f t="shared" si="0"/>
        <v>-5.303157750043478E-3</v>
      </c>
      <c r="I58">
        <f t="shared" si="1"/>
        <v>-1.1725745307968563E-2</v>
      </c>
      <c r="J58">
        <f t="shared" si="2"/>
        <v>-1.2398482429727541E-3</v>
      </c>
      <c r="K58">
        <f t="shared" si="3"/>
        <v>-0.12970485000544557</v>
      </c>
      <c r="L58">
        <f t="shared" si="4"/>
        <v>5.432943810666245E-3</v>
      </c>
      <c r="M58" s="86">
        <f t="shared" si="5"/>
        <v>3.3863508894461537E-3</v>
      </c>
      <c r="N58" s="2">
        <f t="shared" si="6"/>
        <v>-2.8508131499152826E-2</v>
      </c>
    </row>
    <row r="59" spans="1:14" x14ac:dyDescent="0.3">
      <c r="A59" s="1">
        <v>42480</v>
      </c>
      <c r="B59">
        <v>100.414948</v>
      </c>
      <c r="C59">
        <v>632.98999000000003</v>
      </c>
      <c r="D59">
        <v>51.492466</v>
      </c>
      <c r="E59">
        <v>96.769997000000004</v>
      </c>
      <c r="F59">
        <v>72.722381999999996</v>
      </c>
      <c r="G59">
        <v>93.337000000000003</v>
      </c>
      <c r="H59">
        <f t="shared" si="0"/>
        <v>2.0577845804666288E-3</v>
      </c>
      <c r="I59">
        <f t="shared" si="1"/>
        <v>8.1063319086606758E-3</v>
      </c>
      <c r="J59">
        <f t="shared" si="2"/>
        <v>-1.4186835749490548E-2</v>
      </c>
      <c r="K59">
        <f t="shared" si="3"/>
        <v>2.575790866050073E-2</v>
      </c>
      <c r="L59">
        <f t="shared" si="4"/>
        <v>-2.0773399130393898E-2</v>
      </c>
      <c r="M59" s="86">
        <f t="shared" si="5"/>
        <v>-1.56090152609763E-2</v>
      </c>
      <c r="N59" s="2">
        <f t="shared" si="6"/>
        <v>1.92358053948718E-4</v>
      </c>
    </row>
    <row r="60" spans="1:14" x14ac:dyDescent="0.3">
      <c r="A60" s="1">
        <v>42481</v>
      </c>
      <c r="B60">
        <v>99.327659999999995</v>
      </c>
      <c r="C60">
        <v>631</v>
      </c>
      <c r="D60">
        <v>51.668461000000001</v>
      </c>
      <c r="E60">
        <v>94.980002999999996</v>
      </c>
      <c r="F60">
        <v>72.053573999999998</v>
      </c>
      <c r="G60">
        <v>95.703999999999994</v>
      </c>
      <c r="H60">
        <f t="shared" si="0"/>
        <v>-1.0827949639529775E-2</v>
      </c>
      <c r="I60">
        <f t="shared" si="1"/>
        <v>-3.1437937904832181E-3</v>
      </c>
      <c r="J60">
        <f t="shared" si="2"/>
        <v>3.417878646557738E-3</v>
      </c>
      <c r="K60">
        <f t="shared" si="3"/>
        <v>-1.8497406794380774E-2</v>
      </c>
      <c r="L60">
        <f t="shared" si="4"/>
        <v>-9.1967284569968912E-3</v>
      </c>
      <c r="M60" s="86">
        <f t="shared" si="5"/>
        <v>2.5359718011078031E-2</v>
      </c>
      <c r="N60" s="2">
        <f t="shared" si="6"/>
        <v>-7.6496000069665848E-3</v>
      </c>
    </row>
    <row r="61" spans="1:14" x14ac:dyDescent="0.3">
      <c r="A61" s="1">
        <v>42482</v>
      </c>
      <c r="B61">
        <v>99.055831999999995</v>
      </c>
      <c r="C61">
        <v>620.5</v>
      </c>
      <c r="D61">
        <v>47.963298999999999</v>
      </c>
      <c r="E61">
        <v>95.900002000000001</v>
      </c>
      <c r="F61">
        <v>72.187325000000001</v>
      </c>
      <c r="G61">
        <v>95.596999999999994</v>
      </c>
      <c r="H61">
        <f t="shared" si="0"/>
        <v>-2.7366797929197096E-3</v>
      </c>
      <c r="I61">
        <f t="shared" si="1"/>
        <v>-1.664025356576862E-2</v>
      </c>
      <c r="J61">
        <f t="shared" si="2"/>
        <v>-7.1710322473123422E-2</v>
      </c>
      <c r="K61">
        <f t="shared" si="3"/>
        <v>9.6862389023087761E-3</v>
      </c>
      <c r="L61">
        <f t="shared" si="4"/>
        <v>1.856271557050088E-3</v>
      </c>
      <c r="M61" s="86">
        <f t="shared" si="5"/>
        <v>-1.1180305943325182E-3</v>
      </c>
      <c r="N61" s="2">
        <f t="shared" si="6"/>
        <v>-1.5908949074490579E-2</v>
      </c>
    </row>
    <row r="62" spans="1:14" x14ac:dyDescent="0.3">
      <c r="A62" s="1">
        <v>42485</v>
      </c>
      <c r="B62">
        <v>98.493446000000006</v>
      </c>
      <c r="C62">
        <v>626.20001200000002</v>
      </c>
      <c r="D62">
        <v>48.268977999999997</v>
      </c>
      <c r="E62">
        <v>93.559997999999993</v>
      </c>
      <c r="F62">
        <v>72.597542000000004</v>
      </c>
      <c r="G62">
        <v>96.391999999999996</v>
      </c>
      <c r="H62">
        <f t="shared" si="0"/>
        <v>-5.6774648059085449E-3</v>
      </c>
      <c r="I62">
        <f t="shared" si="1"/>
        <v>9.1861595487510318E-3</v>
      </c>
      <c r="J62">
        <f t="shared" si="2"/>
        <v>6.3731854641607914E-3</v>
      </c>
      <c r="K62">
        <f t="shared" si="3"/>
        <v>-2.4400458302388853E-2</v>
      </c>
      <c r="L62">
        <f t="shared" si="4"/>
        <v>5.6826735164380027E-3</v>
      </c>
      <c r="M62" s="86">
        <f t="shared" si="5"/>
        <v>8.3161605489712204E-3</v>
      </c>
      <c r="N62" s="2">
        <f t="shared" si="6"/>
        <v>-1.7671809157895149E-3</v>
      </c>
    </row>
    <row r="63" spans="1:14" x14ac:dyDescent="0.3">
      <c r="A63" s="1">
        <v>42486</v>
      </c>
      <c r="B63">
        <v>97.809196</v>
      </c>
      <c r="C63">
        <v>616.88000499999998</v>
      </c>
      <c r="D63">
        <v>47.648361000000001</v>
      </c>
      <c r="E63">
        <v>92.43</v>
      </c>
      <c r="F63">
        <v>70.938873000000001</v>
      </c>
      <c r="G63">
        <v>95.147000000000006</v>
      </c>
      <c r="H63">
        <f t="shared" si="0"/>
        <v>-6.9471627584235989E-3</v>
      </c>
      <c r="I63">
        <f t="shared" si="1"/>
        <v>-1.4883434719576517E-2</v>
      </c>
      <c r="J63">
        <f t="shared" si="2"/>
        <v>-1.2857471314184356E-2</v>
      </c>
      <c r="K63">
        <f t="shared" si="3"/>
        <v>-1.2077789911880785E-2</v>
      </c>
      <c r="L63">
        <f t="shared" si="4"/>
        <v>-2.2847453981293241E-2</v>
      </c>
      <c r="M63" s="86">
        <f t="shared" si="5"/>
        <v>-1.2916009627354867E-2</v>
      </c>
      <c r="N63" s="2">
        <f t="shared" si="6"/>
        <v>-1.39226625370717E-2</v>
      </c>
    </row>
    <row r="64" spans="1:14" x14ac:dyDescent="0.3">
      <c r="A64" s="1">
        <v>42487</v>
      </c>
      <c r="B64">
        <v>91.688514999999995</v>
      </c>
      <c r="C64">
        <v>606.57000700000003</v>
      </c>
      <c r="D64">
        <v>47.185214999999999</v>
      </c>
      <c r="E64">
        <v>91.040001000000004</v>
      </c>
      <c r="F64">
        <v>71.242087999999995</v>
      </c>
      <c r="G64">
        <v>94.856999999999999</v>
      </c>
      <c r="H64">
        <f t="shared" si="0"/>
        <v>-6.2577766205132737E-2</v>
      </c>
      <c r="I64">
        <f t="shared" si="1"/>
        <v>-1.671313369931637E-2</v>
      </c>
      <c r="J64">
        <f t="shared" si="2"/>
        <v>-9.7200825018934397E-3</v>
      </c>
      <c r="K64">
        <f t="shared" si="3"/>
        <v>-1.5038396624472606E-2</v>
      </c>
      <c r="L64">
        <f t="shared" si="4"/>
        <v>4.2743137461458466E-3</v>
      </c>
      <c r="M64" s="86">
        <f t="shared" si="5"/>
        <v>-3.0479153310141805E-3</v>
      </c>
      <c r="N64" s="2">
        <f t="shared" si="6"/>
        <v>-1.9955013056933861E-2</v>
      </c>
    </row>
    <row r="65" spans="1:14" x14ac:dyDescent="0.3">
      <c r="A65" s="1">
        <v>42488</v>
      </c>
      <c r="B65">
        <v>88.885932999999994</v>
      </c>
      <c r="C65">
        <v>602</v>
      </c>
      <c r="D65">
        <v>46.221874</v>
      </c>
      <c r="E65">
        <v>90.279999000000004</v>
      </c>
      <c r="F65">
        <v>71.126159999999999</v>
      </c>
      <c r="G65">
        <v>94.614999999999995</v>
      </c>
      <c r="H65">
        <f t="shared" si="0"/>
        <v>-3.0566336470821902E-2</v>
      </c>
      <c r="I65">
        <f t="shared" si="1"/>
        <v>-7.5341789855429371E-3</v>
      </c>
      <c r="J65">
        <f t="shared" si="2"/>
        <v>-2.0416162138924231E-2</v>
      </c>
      <c r="K65">
        <f t="shared" si="3"/>
        <v>-8.348000787038656E-3</v>
      </c>
      <c r="L65">
        <f t="shared" si="4"/>
        <v>-1.6272403470262791E-3</v>
      </c>
      <c r="M65" s="86">
        <f t="shared" si="5"/>
        <v>-2.5512086614588743E-3</v>
      </c>
      <c r="N65" s="2">
        <f t="shared" si="6"/>
        <v>-1.3698383745870802E-2</v>
      </c>
    </row>
    <row r="66" spans="1:14" x14ac:dyDescent="0.3">
      <c r="A66" s="1">
        <v>42489</v>
      </c>
      <c r="B66">
        <v>87.864234999999994</v>
      </c>
      <c r="C66">
        <v>659.59002699999996</v>
      </c>
      <c r="D66">
        <v>46.19408</v>
      </c>
      <c r="E66">
        <v>90.029999000000004</v>
      </c>
      <c r="F66">
        <v>71.447188999999995</v>
      </c>
      <c r="G66">
        <v>94.542000000000002</v>
      </c>
      <c r="H66">
        <f t="shared" si="0"/>
        <v>-1.1494484734721755E-2</v>
      </c>
      <c r="I66">
        <f t="shared" si="1"/>
        <v>9.566449667774081E-2</v>
      </c>
      <c r="J66">
        <f t="shared" si="2"/>
        <v>-6.0131703011435879E-4</v>
      </c>
      <c r="K66">
        <f t="shared" si="3"/>
        <v>-2.7691626359012253E-3</v>
      </c>
      <c r="L66">
        <f t="shared" si="4"/>
        <v>4.5135151398584686E-3</v>
      </c>
      <c r="M66" s="86">
        <f t="shared" si="5"/>
        <v>-7.71547851820465E-4</v>
      </c>
      <c r="N66" s="2">
        <f t="shared" si="6"/>
        <v>1.706260948337239E-2</v>
      </c>
    </row>
    <row r="67" spans="1:14" x14ac:dyDescent="0.3">
      <c r="A67" s="1">
        <v>42492</v>
      </c>
      <c r="B67">
        <v>87.770515000000003</v>
      </c>
      <c r="C67">
        <v>683.84997599999997</v>
      </c>
      <c r="D67">
        <v>46.879542999999998</v>
      </c>
      <c r="E67">
        <v>93.110000999999997</v>
      </c>
      <c r="F67">
        <v>72.205169999999995</v>
      </c>
      <c r="G67">
        <v>95.625</v>
      </c>
      <c r="H67">
        <f t="shared" si="0"/>
        <v>-1.0666456038681779E-3</v>
      </c>
      <c r="I67">
        <f t="shared" si="1"/>
        <v>3.6780345376568296E-2</v>
      </c>
      <c r="J67">
        <f t="shared" si="2"/>
        <v>1.4838762889097447E-2</v>
      </c>
      <c r="K67">
        <f t="shared" si="3"/>
        <v>3.4210841210827882E-2</v>
      </c>
      <c r="L67">
        <f t="shared" si="4"/>
        <v>1.0608968814714334E-2</v>
      </c>
      <c r="M67" s="86">
        <f t="shared" si="5"/>
        <v>1.1455226248651376E-2</v>
      </c>
      <c r="N67" s="2">
        <f t="shared" si="6"/>
        <v>1.9074454537467957E-2</v>
      </c>
    </row>
    <row r="68" spans="1:14" x14ac:dyDescent="0.3">
      <c r="A68" s="1">
        <v>42493</v>
      </c>
      <c r="B68">
        <v>89.213973999999993</v>
      </c>
      <c r="C68">
        <v>671.32000700000003</v>
      </c>
      <c r="D68">
        <v>46.110717999999999</v>
      </c>
      <c r="E68">
        <v>91.540001000000004</v>
      </c>
      <c r="F68">
        <v>72.321098000000006</v>
      </c>
      <c r="G68">
        <v>96.581000000000003</v>
      </c>
      <c r="H68">
        <f t="shared" si="0"/>
        <v>1.6445830356583757E-2</v>
      </c>
      <c r="I68">
        <f t="shared" si="1"/>
        <v>-1.8322686904649301E-2</v>
      </c>
      <c r="J68">
        <f t="shared" si="2"/>
        <v>-1.6400010554710392E-2</v>
      </c>
      <c r="K68">
        <f t="shared" si="3"/>
        <v>-1.6861776212417752E-2</v>
      </c>
      <c r="L68">
        <f t="shared" si="4"/>
        <v>1.605536002477536E-3</v>
      </c>
      <c r="M68" s="86">
        <f t="shared" si="5"/>
        <v>9.9973856209150651E-3</v>
      </c>
      <c r="N68" s="2">
        <f t="shared" si="6"/>
        <v>-6.7066214625432306E-3</v>
      </c>
    </row>
    <row r="69" spans="1:14" x14ac:dyDescent="0.3">
      <c r="A69" s="1">
        <v>42494</v>
      </c>
      <c r="B69">
        <v>88.286034000000001</v>
      </c>
      <c r="C69">
        <v>670.90002400000003</v>
      </c>
      <c r="D69">
        <v>46.19408</v>
      </c>
      <c r="E69">
        <v>90.790001000000004</v>
      </c>
      <c r="F69">
        <v>72.766968000000006</v>
      </c>
      <c r="G69">
        <v>96.588999999999999</v>
      </c>
      <c r="H69">
        <f t="shared" ref="H69:H132" si="7">(B69-B68)/B68</f>
        <v>-1.0401285341240291E-2</v>
      </c>
      <c r="I69">
        <f t="shared" ref="I69:I132" si="8">(C69-C68)/C68</f>
        <v>-6.2560775132686013E-4</v>
      </c>
      <c r="J69">
        <f t="shared" ref="J69:J132" si="9">(D69-D68)/D68</f>
        <v>1.8078660150119773E-3</v>
      </c>
      <c r="K69">
        <f t="shared" ref="K69:K132" si="10">(E69-E68)/E68</f>
        <v>-8.1931395215955917E-3</v>
      </c>
      <c r="L69">
        <f t="shared" ref="L69:L132" si="11">(F69-F68)/F68</f>
        <v>6.1651442294197367E-3</v>
      </c>
      <c r="M69" s="86">
        <f t="shared" ref="M69:M132" si="12">(G69-G68)/G68</f>
        <v>8.2832027003194896E-5</v>
      </c>
      <c r="N69" s="2">
        <f t="shared" ref="N69:N132" si="13">MMULT(H69:L69,$P$2:$P$6)</f>
        <v>-2.2494044739462052E-3</v>
      </c>
    </row>
    <row r="70" spans="1:14" x14ac:dyDescent="0.3">
      <c r="A70" s="1">
        <v>42495</v>
      </c>
      <c r="B70">
        <v>87.927695999999997</v>
      </c>
      <c r="C70">
        <v>659.09002699999996</v>
      </c>
      <c r="D70">
        <v>46.258923000000003</v>
      </c>
      <c r="E70">
        <v>89.370002999999997</v>
      </c>
      <c r="F70">
        <v>72.499450999999993</v>
      </c>
      <c r="G70">
        <v>95.433000000000007</v>
      </c>
      <c r="H70">
        <f t="shared" si="7"/>
        <v>-4.058829961712895E-3</v>
      </c>
      <c r="I70">
        <f t="shared" si="8"/>
        <v>-1.7603214454498313E-2</v>
      </c>
      <c r="J70">
        <f t="shared" si="9"/>
        <v>1.4037080076062412E-3</v>
      </c>
      <c r="K70">
        <f t="shared" si="10"/>
        <v>-1.5640466839514703E-2</v>
      </c>
      <c r="L70">
        <f t="shared" si="11"/>
        <v>-3.6763521602275937E-3</v>
      </c>
      <c r="M70" s="86">
        <f t="shared" si="12"/>
        <v>-1.1968236548675229E-2</v>
      </c>
      <c r="N70" s="2">
        <f t="shared" si="13"/>
        <v>-7.9150310816694536E-3</v>
      </c>
    </row>
    <row r="71" spans="1:14" x14ac:dyDescent="0.3">
      <c r="A71" s="1">
        <v>42496</v>
      </c>
      <c r="B71">
        <v>87.437325000000001</v>
      </c>
      <c r="C71">
        <v>673.95001200000002</v>
      </c>
      <c r="D71">
        <v>46.675755000000002</v>
      </c>
      <c r="E71">
        <v>90.839995999999999</v>
      </c>
      <c r="F71">
        <v>73.239600999999993</v>
      </c>
      <c r="G71">
        <v>95.031000000000006</v>
      </c>
      <c r="H71">
        <f t="shared" si="7"/>
        <v>-5.5769799768209116E-3</v>
      </c>
      <c r="I71">
        <f t="shared" si="8"/>
        <v>2.2546214312540419E-2</v>
      </c>
      <c r="J71">
        <f t="shared" si="9"/>
        <v>9.0108453238308076E-3</v>
      </c>
      <c r="K71">
        <f t="shared" si="10"/>
        <v>1.6448393763621137E-2</v>
      </c>
      <c r="L71">
        <f t="shared" si="11"/>
        <v>1.0209042824338075E-2</v>
      </c>
      <c r="M71" s="86">
        <f t="shared" si="12"/>
        <v>-4.2123793656282521E-3</v>
      </c>
      <c r="N71" s="2">
        <f t="shared" si="13"/>
        <v>1.0527503249501906E-2</v>
      </c>
    </row>
    <row r="72" spans="1:14" x14ac:dyDescent="0.3">
      <c r="A72" s="1">
        <v>42499</v>
      </c>
      <c r="B72">
        <v>87.503319000000005</v>
      </c>
      <c r="C72">
        <v>679.75</v>
      </c>
      <c r="D72">
        <v>46.379345000000001</v>
      </c>
      <c r="E72">
        <v>90.540001000000004</v>
      </c>
      <c r="F72">
        <v>73.230682000000002</v>
      </c>
      <c r="G72">
        <v>95.927999999999997</v>
      </c>
      <c r="H72">
        <f t="shared" si="7"/>
        <v>7.5475776506204225E-4</v>
      </c>
      <c r="I72">
        <f t="shared" si="8"/>
        <v>8.6059617133740548E-3</v>
      </c>
      <c r="J72">
        <f t="shared" si="9"/>
        <v>-6.3504061155518878E-3</v>
      </c>
      <c r="K72">
        <f t="shared" si="10"/>
        <v>-3.3024550111164204E-3</v>
      </c>
      <c r="L72">
        <f t="shared" si="11"/>
        <v>-1.2177838052383279E-4</v>
      </c>
      <c r="M72" s="86">
        <f t="shared" si="12"/>
        <v>9.4390251602107875E-3</v>
      </c>
      <c r="N72" s="2">
        <f t="shared" si="13"/>
        <v>-8.2784005751208563E-5</v>
      </c>
    </row>
    <row r="73" spans="1:14" x14ac:dyDescent="0.3">
      <c r="A73" s="1">
        <v>42500</v>
      </c>
      <c r="B73">
        <v>88.097426999999996</v>
      </c>
      <c r="C73">
        <v>703.07000700000003</v>
      </c>
      <c r="D73">
        <v>47.259318999999998</v>
      </c>
      <c r="E73">
        <v>92.889999000000003</v>
      </c>
      <c r="F73">
        <v>73.551704000000001</v>
      </c>
      <c r="G73">
        <v>95.576999999999998</v>
      </c>
      <c r="H73">
        <f t="shared" si="7"/>
        <v>6.7895481770239071E-3</v>
      </c>
      <c r="I73">
        <f t="shared" si="8"/>
        <v>3.4306740713497659E-2</v>
      </c>
      <c r="J73">
        <f t="shared" si="9"/>
        <v>1.8973402923219314E-2</v>
      </c>
      <c r="K73">
        <f t="shared" si="10"/>
        <v>2.5955356461725677E-2</v>
      </c>
      <c r="L73">
        <f t="shared" si="11"/>
        <v>4.3837090032836134E-3</v>
      </c>
      <c r="M73" s="86">
        <f t="shared" si="12"/>
        <v>-3.6589942456842538E-3</v>
      </c>
      <c r="N73" s="2">
        <f t="shared" si="13"/>
        <v>1.8081751455750035E-2</v>
      </c>
    </row>
    <row r="74" spans="1:14" x14ac:dyDescent="0.3">
      <c r="A74" s="1">
        <v>42501</v>
      </c>
      <c r="B74">
        <v>87.239272999999997</v>
      </c>
      <c r="C74">
        <v>713.22997999999995</v>
      </c>
      <c r="D74">
        <v>47.287109000000001</v>
      </c>
      <c r="E74">
        <v>90.019997000000004</v>
      </c>
      <c r="F74">
        <v>73.257446000000002</v>
      </c>
      <c r="G74">
        <v>93.734999999999999</v>
      </c>
      <c r="H74">
        <f t="shared" si="7"/>
        <v>-9.7409655335336746E-3</v>
      </c>
      <c r="I74">
        <f t="shared" si="8"/>
        <v>1.4450869613045408E-2</v>
      </c>
      <c r="J74">
        <f t="shared" si="9"/>
        <v>5.8803217202522723E-4</v>
      </c>
      <c r="K74">
        <f t="shared" si="10"/>
        <v>-3.089678147159846E-2</v>
      </c>
      <c r="L74">
        <f t="shared" si="11"/>
        <v>-4.0006958914235247E-3</v>
      </c>
      <c r="M74" s="86">
        <f t="shared" si="12"/>
        <v>-1.9272419096644577E-2</v>
      </c>
      <c r="N74" s="2">
        <f t="shared" si="13"/>
        <v>-5.9199082222970052E-3</v>
      </c>
    </row>
    <row r="75" spans="1:14" x14ac:dyDescent="0.3">
      <c r="A75" s="1">
        <v>42502</v>
      </c>
      <c r="B75">
        <v>85.192909</v>
      </c>
      <c r="C75">
        <v>717.92999299999997</v>
      </c>
      <c r="D75">
        <v>47.713200000000001</v>
      </c>
      <c r="E75">
        <v>87.739998</v>
      </c>
      <c r="F75">
        <v>73.489311000000001</v>
      </c>
      <c r="G75">
        <v>93.513999999999996</v>
      </c>
      <c r="H75">
        <f t="shared" si="7"/>
        <v>-2.3456912576518114E-2</v>
      </c>
      <c r="I75">
        <f t="shared" si="8"/>
        <v>6.5897580469065718E-3</v>
      </c>
      <c r="J75">
        <f t="shared" si="9"/>
        <v>9.0107221399388059E-3</v>
      </c>
      <c r="K75">
        <f t="shared" si="10"/>
        <v>-2.5327694689881001E-2</v>
      </c>
      <c r="L75">
        <f t="shared" si="11"/>
        <v>3.1650707560839492E-3</v>
      </c>
      <c r="M75" s="86">
        <f t="shared" si="12"/>
        <v>-2.3577105670240959E-3</v>
      </c>
      <c r="N75" s="2">
        <f t="shared" si="13"/>
        <v>-6.003811264693959E-3</v>
      </c>
    </row>
    <row r="76" spans="1:14" x14ac:dyDescent="0.3">
      <c r="A76" s="1">
        <v>42503</v>
      </c>
      <c r="B76">
        <v>85.362656000000001</v>
      </c>
      <c r="C76">
        <v>709.919983</v>
      </c>
      <c r="D76">
        <v>47.314903000000001</v>
      </c>
      <c r="E76">
        <v>87.879997000000003</v>
      </c>
      <c r="F76">
        <v>72.437027</v>
      </c>
      <c r="G76">
        <v>94.114000000000004</v>
      </c>
      <c r="H76">
        <f t="shared" si="7"/>
        <v>1.9925015120683459E-3</v>
      </c>
      <c r="I76">
        <f t="shared" si="8"/>
        <v>-1.1157090632930231E-2</v>
      </c>
      <c r="J76">
        <f t="shared" si="9"/>
        <v>-8.3477318645573863E-3</v>
      </c>
      <c r="K76">
        <f t="shared" si="10"/>
        <v>1.5956120719310147E-3</v>
      </c>
      <c r="L76">
        <f t="shared" si="11"/>
        <v>-1.4318871488671328E-2</v>
      </c>
      <c r="M76" s="86">
        <f t="shared" si="12"/>
        <v>6.4161515922750451E-3</v>
      </c>
      <c r="N76" s="2">
        <f t="shared" si="13"/>
        <v>-6.0471160804319163E-3</v>
      </c>
    </row>
    <row r="77" spans="1:14" x14ac:dyDescent="0.3">
      <c r="A77" s="1">
        <v>42506</v>
      </c>
      <c r="B77">
        <v>88.531227000000001</v>
      </c>
      <c r="C77">
        <v>710.65997300000004</v>
      </c>
      <c r="D77">
        <v>48.009616999999999</v>
      </c>
      <c r="E77">
        <v>89.120002999999997</v>
      </c>
      <c r="F77">
        <v>72.793732000000006</v>
      </c>
      <c r="G77">
        <v>93.492000000000004</v>
      </c>
      <c r="H77">
        <f t="shared" si="7"/>
        <v>3.711893641172552E-2</v>
      </c>
      <c r="I77">
        <f t="shared" si="8"/>
        <v>1.042356910243551E-3</v>
      </c>
      <c r="J77">
        <f t="shared" si="9"/>
        <v>1.468277341707744E-2</v>
      </c>
      <c r="K77">
        <f t="shared" si="10"/>
        <v>1.4110218961432075E-2</v>
      </c>
      <c r="L77">
        <f t="shared" si="11"/>
        <v>4.9243462186818509E-3</v>
      </c>
      <c r="M77" s="86">
        <f t="shared" si="12"/>
        <v>-6.6090060989863345E-3</v>
      </c>
      <c r="N77" s="2">
        <f t="shared" si="13"/>
        <v>1.4375726383832088E-2</v>
      </c>
    </row>
    <row r="78" spans="1:14" x14ac:dyDescent="0.3">
      <c r="A78" s="1">
        <v>42507</v>
      </c>
      <c r="B78">
        <v>88.163444999999996</v>
      </c>
      <c r="C78">
        <v>695.27002000000005</v>
      </c>
      <c r="D78">
        <v>47.114151</v>
      </c>
      <c r="E78">
        <v>88.629997000000003</v>
      </c>
      <c r="F78">
        <v>71.893058999999994</v>
      </c>
      <c r="G78">
        <v>93.709000000000003</v>
      </c>
      <c r="H78">
        <f t="shared" si="7"/>
        <v>-4.1542629924241911E-3</v>
      </c>
      <c r="I78">
        <f t="shared" si="8"/>
        <v>-2.1655860164787964E-2</v>
      </c>
      <c r="J78">
        <f t="shared" si="9"/>
        <v>-1.8651804699879173E-2</v>
      </c>
      <c r="K78">
        <f t="shared" si="10"/>
        <v>-5.498271807733152E-3</v>
      </c>
      <c r="L78">
        <f t="shared" si="11"/>
        <v>-1.2372947165286316E-2</v>
      </c>
      <c r="M78" s="86">
        <f t="shared" si="12"/>
        <v>2.3210542078466474E-3</v>
      </c>
      <c r="N78" s="2">
        <f t="shared" si="13"/>
        <v>-1.2466629366022159E-2</v>
      </c>
    </row>
    <row r="79" spans="1:14" x14ac:dyDescent="0.3">
      <c r="A79" s="1">
        <v>42508</v>
      </c>
      <c r="B79">
        <v>89.172477999999998</v>
      </c>
      <c r="C79">
        <v>697.45001200000002</v>
      </c>
      <c r="D79">
        <v>47.393982000000001</v>
      </c>
      <c r="E79">
        <v>90.5</v>
      </c>
      <c r="F79">
        <v>71.206406000000001</v>
      </c>
      <c r="G79">
        <v>96.334999999999994</v>
      </c>
      <c r="H79">
        <f t="shared" si="7"/>
        <v>1.1445026904291255E-2</v>
      </c>
      <c r="I79">
        <f t="shared" si="8"/>
        <v>3.1354609537169028E-3</v>
      </c>
      <c r="J79">
        <f t="shared" si="9"/>
        <v>5.9394257152166766E-3</v>
      </c>
      <c r="K79">
        <f t="shared" si="10"/>
        <v>2.1098985256650712E-2</v>
      </c>
      <c r="L79">
        <f t="shared" si="11"/>
        <v>-9.5510332923793469E-3</v>
      </c>
      <c r="M79" s="86">
        <f t="shared" si="12"/>
        <v>2.8022922024565307E-2</v>
      </c>
      <c r="N79" s="2">
        <f t="shared" si="13"/>
        <v>6.4135731074992401E-3</v>
      </c>
    </row>
    <row r="80" spans="1:14" x14ac:dyDescent="0.3">
      <c r="A80" s="1">
        <v>42509</v>
      </c>
      <c r="B80">
        <v>88.832984999999994</v>
      </c>
      <c r="C80">
        <v>698.52002000000005</v>
      </c>
      <c r="D80">
        <v>46.936923999999998</v>
      </c>
      <c r="E80">
        <v>89.550003000000004</v>
      </c>
      <c r="F80">
        <v>71.509613000000002</v>
      </c>
      <c r="G80">
        <v>97.534999999999997</v>
      </c>
      <c r="H80">
        <f t="shared" si="7"/>
        <v>-3.8071500042872477E-3</v>
      </c>
      <c r="I80">
        <f t="shared" si="8"/>
        <v>1.5341715988099083E-3</v>
      </c>
      <c r="J80">
        <f t="shared" si="9"/>
        <v>-9.6437982358182836E-3</v>
      </c>
      <c r="K80">
        <f t="shared" si="10"/>
        <v>-1.0497204419889461E-2</v>
      </c>
      <c r="L80">
        <f t="shared" si="11"/>
        <v>4.2581421677145232E-3</v>
      </c>
      <c r="M80" s="86">
        <f t="shared" si="12"/>
        <v>1.2456531893911901E-2</v>
      </c>
      <c r="N80" s="2">
        <f t="shared" si="13"/>
        <v>-3.631167778694112E-3</v>
      </c>
    </row>
    <row r="81" spans="1:14" x14ac:dyDescent="0.3">
      <c r="A81" s="1">
        <v>42510</v>
      </c>
      <c r="B81">
        <v>89.794867999999994</v>
      </c>
      <c r="C81">
        <v>702.79998799999998</v>
      </c>
      <c r="D81">
        <v>47.216754999999999</v>
      </c>
      <c r="E81">
        <v>92.489998</v>
      </c>
      <c r="F81">
        <v>71.358001999999999</v>
      </c>
      <c r="G81">
        <v>96.914000000000001</v>
      </c>
      <c r="H81">
        <f t="shared" si="7"/>
        <v>1.0827993678249137E-2</v>
      </c>
      <c r="I81">
        <f t="shared" si="8"/>
        <v>6.1271944646625011E-3</v>
      </c>
      <c r="J81">
        <f t="shared" si="9"/>
        <v>5.9618521230748204E-3</v>
      </c>
      <c r="K81">
        <f t="shared" si="10"/>
        <v>3.2830763835931934E-2</v>
      </c>
      <c r="L81">
        <f t="shared" si="11"/>
        <v>-2.120148517654579E-3</v>
      </c>
      <c r="M81" s="86">
        <f t="shared" si="12"/>
        <v>-6.3669451991592262E-3</v>
      </c>
      <c r="N81" s="2">
        <f t="shared" si="13"/>
        <v>1.0725531116852764E-2</v>
      </c>
    </row>
    <row r="82" spans="1:14" x14ac:dyDescent="0.3">
      <c r="A82" s="1">
        <v>42513</v>
      </c>
      <c r="B82">
        <v>90.935935999999998</v>
      </c>
      <c r="C82">
        <v>696.75</v>
      </c>
      <c r="D82">
        <v>46.666435</v>
      </c>
      <c r="E82">
        <v>94.889999000000003</v>
      </c>
      <c r="F82">
        <v>71.518508999999995</v>
      </c>
      <c r="G82">
        <v>96.811000000000007</v>
      </c>
      <c r="H82">
        <f t="shared" si="7"/>
        <v>1.270749682487427E-2</v>
      </c>
      <c r="I82">
        <f t="shared" si="8"/>
        <v>-8.6084065214867157E-3</v>
      </c>
      <c r="J82">
        <f t="shared" si="9"/>
        <v>-1.1655184690265124E-2</v>
      </c>
      <c r="K82">
        <f t="shared" si="10"/>
        <v>2.5948762589442408E-2</v>
      </c>
      <c r="L82">
        <f t="shared" si="11"/>
        <v>2.2493202654412258E-3</v>
      </c>
      <c r="M82" s="86">
        <f t="shared" si="12"/>
        <v>-1.0627979445693545E-3</v>
      </c>
      <c r="N82" s="2">
        <f t="shared" si="13"/>
        <v>4.1283976936012127E-3</v>
      </c>
    </row>
    <row r="83" spans="1:14" x14ac:dyDescent="0.3">
      <c r="A83" s="1">
        <v>42514</v>
      </c>
      <c r="B83">
        <v>92.322188999999995</v>
      </c>
      <c r="C83">
        <v>704.20001200000002</v>
      </c>
      <c r="D83">
        <v>48.121552000000001</v>
      </c>
      <c r="E83">
        <v>97.889999000000003</v>
      </c>
      <c r="F83">
        <v>72.205169999999995</v>
      </c>
      <c r="G83">
        <v>96.563999999999993</v>
      </c>
      <c r="H83">
        <f t="shared" si="7"/>
        <v>1.5244281424672381E-2</v>
      </c>
      <c r="I83">
        <f t="shared" si="8"/>
        <v>1.0692518119842146E-2</v>
      </c>
      <c r="J83">
        <f t="shared" si="9"/>
        <v>3.1181233363979943E-2</v>
      </c>
      <c r="K83">
        <f t="shared" si="10"/>
        <v>3.1615555186168778E-2</v>
      </c>
      <c r="L83">
        <f t="shared" si="11"/>
        <v>9.6011649236144025E-3</v>
      </c>
      <c r="M83" s="86">
        <f t="shared" si="12"/>
        <v>-2.5513629649524753E-3</v>
      </c>
      <c r="N83" s="2">
        <f t="shared" si="13"/>
        <v>1.9666950603655531E-2</v>
      </c>
    </row>
    <row r="84" spans="1:14" x14ac:dyDescent="0.3">
      <c r="A84" s="1">
        <v>42515</v>
      </c>
      <c r="B84">
        <v>93.944205999999994</v>
      </c>
      <c r="C84">
        <v>708.34997599999997</v>
      </c>
      <c r="D84">
        <v>48.615912999999999</v>
      </c>
      <c r="E84">
        <v>100.199997</v>
      </c>
      <c r="F84">
        <v>72.659965999999997</v>
      </c>
      <c r="G84">
        <v>96.132000000000005</v>
      </c>
      <c r="H84">
        <f t="shared" si="7"/>
        <v>1.7569091651412204E-2</v>
      </c>
      <c r="I84">
        <f t="shared" si="8"/>
        <v>5.8931609333740748E-3</v>
      </c>
      <c r="J84">
        <f t="shared" si="9"/>
        <v>1.0273172403084544E-2</v>
      </c>
      <c r="K84">
        <f t="shared" si="10"/>
        <v>2.3597895838164153E-2</v>
      </c>
      <c r="L84">
        <f t="shared" si="11"/>
        <v>6.2986625472940755E-3</v>
      </c>
      <c r="M84" s="86">
        <f t="shared" si="12"/>
        <v>-4.4737169131352054E-3</v>
      </c>
      <c r="N84" s="2">
        <f t="shared" si="13"/>
        <v>1.272639667466581E-2</v>
      </c>
    </row>
    <row r="85" spans="1:14" x14ac:dyDescent="0.3">
      <c r="A85" s="1">
        <v>42516</v>
      </c>
      <c r="B85">
        <v>94.689177999999998</v>
      </c>
      <c r="C85">
        <v>714.90997300000004</v>
      </c>
      <c r="D85">
        <v>48.401370999999997</v>
      </c>
      <c r="E85">
        <v>102.80999799999999</v>
      </c>
      <c r="F85">
        <v>72.428107999999995</v>
      </c>
      <c r="G85">
        <v>96.631</v>
      </c>
      <c r="H85">
        <f t="shared" si="7"/>
        <v>7.9299408842734183E-3</v>
      </c>
      <c r="I85">
        <f t="shared" si="8"/>
        <v>9.2609546442619876E-3</v>
      </c>
      <c r="J85">
        <f t="shared" si="9"/>
        <v>-4.4129995049152233E-3</v>
      </c>
      <c r="K85">
        <f t="shared" si="10"/>
        <v>2.604791495153435E-2</v>
      </c>
      <c r="L85">
        <f t="shared" si="11"/>
        <v>-3.191000667410202E-3</v>
      </c>
      <c r="M85" s="86">
        <f t="shared" si="12"/>
        <v>5.1907793450671497E-3</v>
      </c>
      <c r="N85" s="2">
        <f t="shared" si="13"/>
        <v>7.1269620615488664E-3</v>
      </c>
    </row>
    <row r="86" spans="1:14" x14ac:dyDescent="0.3">
      <c r="A86" s="1">
        <v>42517</v>
      </c>
      <c r="B86">
        <v>94.632598999999999</v>
      </c>
      <c r="C86">
        <v>712.23999000000003</v>
      </c>
      <c r="D86">
        <v>48.802470999999997</v>
      </c>
      <c r="E86">
        <v>103.300003</v>
      </c>
      <c r="F86">
        <v>72.615371999999994</v>
      </c>
      <c r="G86">
        <v>96.262</v>
      </c>
      <c r="H86">
        <f t="shared" si="7"/>
        <v>-5.9752340441691519E-4</v>
      </c>
      <c r="I86">
        <f t="shared" si="8"/>
        <v>-3.7347122027069578E-3</v>
      </c>
      <c r="J86">
        <f t="shared" si="9"/>
        <v>8.2869553426492739E-3</v>
      </c>
      <c r="K86">
        <f t="shared" si="10"/>
        <v>4.7661220652879567E-3</v>
      </c>
      <c r="L86">
        <f t="shared" si="11"/>
        <v>2.5855155570265482E-3</v>
      </c>
      <c r="M86" s="86">
        <f t="shared" si="12"/>
        <v>-3.8186503296043688E-3</v>
      </c>
      <c r="N86" s="2">
        <f t="shared" si="13"/>
        <v>2.2612714715679813E-3</v>
      </c>
    </row>
    <row r="87" spans="1:14" x14ac:dyDescent="0.3">
      <c r="A87" s="1">
        <v>42521</v>
      </c>
      <c r="B87">
        <v>94.170524999999998</v>
      </c>
      <c r="C87">
        <v>722.78997800000002</v>
      </c>
      <c r="D87">
        <v>49.43676</v>
      </c>
      <c r="E87">
        <v>102.57</v>
      </c>
      <c r="F87">
        <v>72.267593000000005</v>
      </c>
      <c r="G87">
        <v>96.656000000000006</v>
      </c>
      <c r="H87">
        <f t="shared" si="7"/>
        <v>-4.8828205595410224E-3</v>
      </c>
      <c r="I87">
        <f t="shared" si="8"/>
        <v>1.4812406138554484E-2</v>
      </c>
      <c r="J87">
        <f t="shared" si="9"/>
        <v>1.2997067300137376E-2</v>
      </c>
      <c r="K87">
        <f t="shared" si="10"/>
        <v>-7.0668245769558262E-3</v>
      </c>
      <c r="L87">
        <f t="shared" si="11"/>
        <v>-4.7893302811970523E-3</v>
      </c>
      <c r="M87" s="86">
        <f t="shared" si="12"/>
        <v>4.0929961978766853E-3</v>
      </c>
      <c r="N87" s="2">
        <f t="shared" si="13"/>
        <v>2.214099604199592E-3</v>
      </c>
    </row>
    <row r="88" spans="1:14" x14ac:dyDescent="0.3">
      <c r="A88" s="1">
        <v>42522</v>
      </c>
      <c r="B88">
        <v>92.850273000000001</v>
      </c>
      <c r="C88">
        <v>719.44000200000005</v>
      </c>
      <c r="D88">
        <v>49.296829000000002</v>
      </c>
      <c r="E88">
        <v>101.510002</v>
      </c>
      <c r="F88">
        <v>72.936417000000006</v>
      </c>
      <c r="G88">
        <v>96.546000000000006</v>
      </c>
      <c r="H88">
        <f t="shared" si="7"/>
        <v>-1.4019800781613955E-2</v>
      </c>
      <c r="I88">
        <f t="shared" si="8"/>
        <v>-4.6347847949822704E-3</v>
      </c>
      <c r="J88">
        <f t="shared" si="9"/>
        <v>-2.8305050735524971E-3</v>
      </c>
      <c r="K88">
        <f t="shared" si="10"/>
        <v>-1.0334386272789249E-2</v>
      </c>
      <c r="L88">
        <f t="shared" si="11"/>
        <v>9.2548260186277511E-3</v>
      </c>
      <c r="M88" s="86">
        <f t="shared" si="12"/>
        <v>-1.1380566131435133E-3</v>
      </c>
      <c r="N88" s="2">
        <f t="shared" si="13"/>
        <v>-4.5129301808620442E-3</v>
      </c>
    </row>
    <row r="89" spans="1:14" x14ac:dyDescent="0.3">
      <c r="A89" s="1">
        <v>42523</v>
      </c>
      <c r="B89">
        <v>92.152457999999996</v>
      </c>
      <c r="C89">
        <v>728.23999000000003</v>
      </c>
      <c r="D89">
        <v>48.951720999999999</v>
      </c>
      <c r="E89">
        <v>101.25</v>
      </c>
      <c r="F89">
        <v>73.079070999999999</v>
      </c>
      <c r="G89">
        <v>96.531000000000006</v>
      </c>
      <c r="H89">
        <f t="shared" si="7"/>
        <v>-7.5154867880679859E-3</v>
      </c>
      <c r="I89">
        <f t="shared" si="8"/>
        <v>1.2231719080863653E-2</v>
      </c>
      <c r="J89">
        <f t="shared" si="9"/>
        <v>-7.0006125546128589E-3</v>
      </c>
      <c r="K89">
        <f t="shared" si="10"/>
        <v>-2.5613436595144593E-3</v>
      </c>
      <c r="L89">
        <f t="shared" si="11"/>
        <v>1.9558679445412456E-3</v>
      </c>
      <c r="M89" s="86">
        <f t="shared" si="12"/>
        <v>-1.5536635386241343E-4</v>
      </c>
      <c r="N89" s="2">
        <f t="shared" si="13"/>
        <v>-5.779711953580811E-4</v>
      </c>
    </row>
    <row r="90" spans="1:14" x14ac:dyDescent="0.3">
      <c r="A90" s="1">
        <v>42524</v>
      </c>
      <c r="B90">
        <v>92.341048999999998</v>
      </c>
      <c r="C90">
        <v>725.53997800000002</v>
      </c>
      <c r="D90">
        <v>48.308093999999997</v>
      </c>
      <c r="E90">
        <v>99.589995999999999</v>
      </c>
      <c r="F90">
        <v>73.542793000000003</v>
      </c>
      <c r="G90">
        <v>95.272999999999996</v>
      </c>
      <c r="H90">
        <f t="shared" si="7"/>
        <v>2.0465107941016877E-3</v>
      </c>
      <c r="I90">
        <f t="shared" si="8"/>
        <v>-3.7075854623144426E-3</v>
      </c>
      <c r="J90">
        <f t="shared" si="9"/>
        <v>-1.314819963122445E-2</v>
      </c>
      <c r="K90">
        <f t="shared" si="10"/>
        <v>-1.6395101234567909E-2</v>
      </c>
      <c r="L90">
        <f t="shared" si="11"/>
        <v>6.3454829632413386E-3</v>
      </c>
      <c r="M90" s="86">
        <f t="shared" si="12"/>
        <v>-1.3032082957806401E-2</v>
      </c>
      <c r="N90" s="2">
        <f t="shared" si="13"/>
        <v>-4.9717785141527556E-3</v>
      </c>
    </row>
    <row r="91" spans="1:14" x14ac:dyDescent="0.3">
      <c r="A91" s="1">
        <v>42527</v>
      </c>
      <c r="B91">
        <v>93.010589999999993</v>
      </c>
      <c r="C91">
        <v>726.72997999999995</v>
      </c>
      <c r="D91">
        <v>48.625252000000003</v>
      </c>
      <c r="E91">
        <v>100.739998</v>
      </c>
      <c r="F91">
        <v>73.810326000000003</v>
      </c>
      <c r="G91">
        <v>94.263999999999996</v>
      </c>
      <c r="H91">
        <f t="shared" si="7"/>
        <v>7.2507406754713745E-3</v>
      </c>
      <c r="I91">
        <f t="shared" si="8"/>
        <v>1.6401604819630434E-3</v>
      </c>
      <c r="J91">
        <f t="shared" si="9"/>
        <v>6.5653180189639915E-3</v>
      </c>
      <c r="K91">
        <f t="shared" si="10"/>
        <v>1.1547364656988244E-2</v>
      </c>
      <c r="L91">
        <f t="shared" si="11"/>
        <v>3.637786778100748E-3</v>
      </c>
      <c r="M91" s="86">
        <f t="shared" si="12"/>
        <v>-1.0590618538305716E-2</v>
      </c>
      <c r="N91" s="2">
        <f t="shared" si="13"/>
        <v>6.1282741222974807E-3</v>
      </c>
    </row>
    <row r="92" spans="1:14" x14ac:dyDescent="0.3">
      <c r="A92" s="1">
        <v>42528</v>
      </c>
      <c r="B92">
        <v>93.387810000000002</v>
      </c>
      <c r="C92">
        <v>723.73999000000003</v>
      </c>
      <c r="D92">
        <v>48.597262999999998</v>
      </c>
      <c r="E92">
        <v>99.889999000000003</v>
      </c>
      <c r="F92">
        <v>73.409041999999999</v>
      </c>
      <c r="G92">
        <v>94.027000000000001</v>
      </c>
      <c r="H92">
        <f t="shared" si="7"/>
        <v>4.0556672095081684E-3</v>
      </c>
      <c r="I92">
        <f t="shared" si="8"/>
        <v>-4.1143066644917011E-3</v>
      </c>
      <c r="J92">
        <f t="shared" si="9"/>
        <v>-5.7560627140822108E-4</v>
      </c>
      <c r="K92">
        <f t="shared" si="10"/>
        <v>-8.4375522818652109E-3</v>
      </c>
      <c r="L92">
        <f t="shared" si="11"/>
        <v>-5.436691879670115E-3</v>
      </c>
      <c r="M92" s="86">
        <f t="shared" si="12"/>
        <v>-2.5142153950606255E-3</v>
      </c>
      <c r="N92" s="2">
        <f t="shared" si="13"/>
        <v>-2.9016979775854162E-3</v>
      </c>
    </row>
    <row r="93" spans="1:14" x14ac:dyDescent="0.3">
      <c r="A93" s="1">
        <v>42529</v>
      </c>
      <c r="B93">
        <v>93.302932999999996</v>
      </c>
      <c r="C93">
        <v>726.64001499999995</v>
      </c>
      <c r="D93">
        <v>48.541285999999999</v>
      </c>
      <c r="E93">
        <v>97.860000999999997</v>
      </c>
      <c r="F93">
        <v>73.703331000000006</v>
      </c>
      <c r="G93">
        <v>92.281999999999996</v>
      </c>
      <c r="H93">
        <f t="shared" si="7"/>
        <v>-9.0886594299626324E-4</v>
      </c>
      <c r="I93">
        <f t="shared" si="8"/>
        <v>4.0069984249452816E-3</v>
      </c>
      <c r="J93">
        <f t="shared" si="9"/>
        <v>-1.15185499232742E-3</v>
      </c>
      <c r="K93">
        <f t="shared" si="10"/>
        <v>-2.032233477147203E-2</v>
      </c>
      <c r="L93">
        <f t="shared" si="11"/>
        <v>4.0088930734173897E-3</v>
      </c>
      <c r="M93" s="86">
        <f t="shared" si="12"/>
        <v>-1.8558499154498226E-2</v>
      </c>
      <c r="N93" s="2">
        <f t="shared" si="13"/>
        <v>-2.873432841686608E-3</v>
      </c>
    </row>
    <row r="94" spans="1:14" x14ac:dyDescent="0.3">
      <c r="A94" s="1">
        <v>42530</v>
      </c>
      <c r="B94">
        <v>93.972481000000002</v>
      </c>
      <c r="C94">
        <v>727.65002400000003</v>
      </c>
      <c r="D94">
        <v>48.149521</v>
      </c>
      <c r="E94">
        <v>97.089995999999999</v>
      </c>
      <c r="F94">
        <v>74.167045999999999</v>
      </c>
      <c r="G94">
        <v>92.992999999999995</v>
      </c>
      <c r="H94">
        <f t="shared" si="7"/>
        <v>7.1760659442507138E-3</v>
      </c>
      <c r="I94">
        <f t="shared" si="8"/>
        <v>1.3899716216427772E-3</v>
      </c>
      <c r="J94">
        <f t="shared" si="9"/>
        <v>-8.0707585703435926E-3</v>
      </c>
      <c r="K94">
        <f t="shared" si="10"/>
        <v>-7.8684344178577888E-3</v>
      </c>
      <c r="L94">
        <f t="shared" si="11"/>
        <v>6.2916423682396853E-3</v>
      </c>
      <c r="M94" s="86">
        <f t="shared" si="12"/>
        <v>7.7046444593745099E-3</v>
      </c>
      <c r="N94" s="2">
        <f t="shared" si="13"/>
        <v>-2.163026108136408E-4</v>
      </c>
    </row>
    <row r="95" spans="1:14" x14ac:dyDescent="0.3">
      <c r="A95" s="1">
        <v>42531</v>
      </c>
      <c r="B95">
        <v>93.199211000000005</v>
      </c>
      <c r="C95">
        <v>717.90997300000004</v>
      </c>
      <c r="D95">
        <v>48.018940000000001</v>
      </c>
      <c r="E95">
        <v>93.75</v>
      </c>
      <c r="F95">
        <v>74.193779000000006</v>
      </c>
      <c r="G95">
        <v>93.058000000000007</v>
      </c>
      <c r="H95">
        <f t="shared" si="7"/>
        <v>-8.2286855872199076E-3</v>
      </c>
      <c r="I95">
        <f t="shared" si="8"/>
        <v>-1.338562588984398E-2</v>
      </c>
      <c r="J95">
        <f t="shared" si="9"/>
        <v>-2.7119895959089478E-3</v>
      </c>
      <c r="K95">
        <f t="shared" si="10"/>
        <v>-3.4401031389474972E-2</v>
      </c>
      <c r="L95">
        <f t="shared" si="11"/>
        <v>3.6044310029561139E-4</v>
      </c>
      <c r="M95" s="86">
        <f t="shared" si="12"/>
        <v>6.9897734238073773E-4</v>
      </c>
      <c r="N95" s="2">
        <f t="shared" si="13"/>
        <v>-1.1673377872430441E-2</v>
      </c>
    </row>
    <row r="96" spans="1:14" x14ac:dyDescent="0.3">
      <c r="A96" s="1">
        <v>42534</v>
      </c>
      <c r="B96">
        <v>91.794083000000001</v>
      </c>
      <c r="C96">
        <v>715.23999000000003</v>
      </c>
      <c r="D96">
        <v>46.769024000000002</v>
      </c>
      <c r="E96">
        <v>93.849997999999999</v>
      </c>
      <c r="F96">
        <v>73.631973000000002</v>
      </c>
      <c r="G96">
        <v>93.631</v>
      </c>
      <c r="H96">
        <f t="shared" si="7"/>
        <v>-1.5076608320214263E-2</v>
      </c>
      <c r="I96">
        <f t="shared" si="8"/>
        <v>-3.7191055987740151E-3</v>
      </c>
      <c r="J96">
        <f t="shared" si="9"/>
        <v>-2.6029645802260502E-2</v>
      </c>
      <c r="K96">
        <f t="shared" si="10"/>
        <v>1.0666453333333266E-3</v>
      </c>
      <c r="L96">
        <f t="shared" si="11"/>
        <v>-7.5721442898872178E-3</v>
      </c>
      <c r="M96" s="86">
        <f t="shared" si="12"/>
        <v>6.1574501923530832E-3</v>
      </c>
      <c r="N96" s="2">
        <f t="shared" si="13"/>
        <v>-1.0266171735560535E-2</v>
      </c>
    </row>
    <row r="97" spans="1:14" x14ac:dyDescent="0.3">
      <c r="A97" s="1">
        <v>42535</v>
      </c>
      <c r="B97">
        <v>91.907257000000001</v>
      </c>
      <c r="C97">
        <v>719.29998799999998</v>
      </c>
      <c r="D97">
        <v>46.479874000000002</v>
      </c>
      <c r="E97">
        <v>94.120002999999997</v>
      </c>
      <c r="F97">
        <v>74.327545000000001</v>
      </c>
      <c r="G97">
        <v>93.254000000000005</v>
      </c>
      <c r="H97">
        <f t="shared" si="7"/>
        <v>1.2329117117494467E-3</v>
      </c>
      <c r="I97">
        <f t="shared" si="8"/>
        <v>5.6764135909122618E-3</v>
      </c>
      <c r="J97">
        <f t="shared" si="9"/>
        <v>-6.1825108858375869E-3</v>
      </c>
      <c r="K97">
        <f t="shared" si="10"/>
        <v>2.8769846111237809E-3</v>
      </c>
      <c r="L97">
        <f t="shared" si="11"/>
        <v>9.4466027686097524E-3</v>
      </c>
      <c r="M97" s="86">
        <f t="shared" si="12"/>
        <v>-4.0264442332133095E-3</v>
      </c>
      <c r="N97" s="2">
        <f t="shared" si="13"/>
        <v>2.6100803593115309E-3</v>
      </c>
    </row>
    <row r="98" spans="1:14" x14ac:dyDescent="0.3">
      <c r="A98" s="1">
        <v>42536</v>
      </c>
      <c r="B98">
        <v>91.605484000000004</v>
      </c>
      <c r="C98">
        <v>714.26000999999997</v>
      </c>
      <c r="D98">
        <v>46.349285000000002</v>
      </c>
      <c r="E98">
        <v>94.290001000000004</v>
      </c>
      <c r="F98">
        <v>73.970832999999999</v>
      </c>
      <c r="G98">
        <v>93.070999999999998</v>
      </c>
      <c r="H98">
        <f t="shared" si="7"/>
        <v>-3.283451273058853E-3</v>
      </c>
      <c r="I98">
        <f t="shared" si="8"/>
        <v>-7.0067817101089943E-3</v>
      </c>
      <c r="J98">
        <f t="shared" si="9"/>
        <v>-2.8095816266627683E-3</v>
      </c>
      <c r="K98">
        <f t="shared" si="10"/>
        <v>1.8061835378395256E-3</v>
      </c>
      <c r="L98">
        <f t="shared" si="11"/>
        <v>-4.7991898561966723E-3</v>
      </c>
      <c r="M98" s="86">
        <f t="shared" si="12"/>
        <v>-1.9623823106784365E-3</v>
      </c>
      <c r="N98" s="2">
        <f t="shared" si="13"/>
        <v>-3.2185641856375532E-3</v>
      </c>
    </row>
    <row r="99" spans="1:14" x14ac:dyDescent="0.3">
      <c r="A99" s="1">
        <v>42537</v>
      </c>
      <c r="B99">
        <v>91.992148999999998</v>
      </c>
      <c r="C99">
        <v>717.51000999999997</v>
      </c>
      <c r="D99">
        <v>47.002223999999998</v>
      </c>
      <c r="E99">
        <v>95.440002000000007</v>
      </c>
      <c r="F99">
        <v>74.381065000000007</v>
      </c>
      <c r="G99">
        <v>93.38</v>
      </c>
      <c r="H99">
        <f t="shared" si="7"/>
        <v>4.220980918565897E-3</v>
      </c>
      <c r="I99">
        <f t="shared" si="8"/>
        <v>4.5501637421924267E-3</v>
      </c>
      <c r="J99">
        <f t="shared" si="9"/>
        <v>1.4087358629156768E-2</v>
      </c>
      <c r="K99">
        <f t="shared" si="10"/>
        <v>1.2196425790683819E-2</v>
      </c>
      <c r="L99">
        <f t="shared" si="11"/>
        <v>5.545861569518998E-3</v>
      </c>
      <c r="M99" s="86">
        <f t="shared" si="12"/>
        <v>3.3200459863974548E-3</v>
      </c>
      <c r="N99" s="2">
        <f t="shared" si="13"/>
        <v>8.120158130023581E-3</v>
      </c>
    </row>
    <row r="100" spans="1:14" x14ac:dyDescent="0.3">
      <c r="A100" s="1">
        <v>42538</v>
      </c>
      <c r="B100">
        <v>89.898605000000003</v>
      </c>
      <c r="C100">
        <v>706.39001499999995</v>
      </c>
      <c r="D100">
        <v>46.759704999999997</v>
      </c>
      <c r="E100">
        <v>94.449996999999996</v>
      </c>
      <c r="F100">
        <v>74.131339999999994</v>
      </c>
      <c r="G100">
        <v>92.965000000000003</v>
      </c>
      <c r="H100">
        <f t="shared" si="7"/>
        <v>-2.275785512957192E-2</v>
      </c>
      <c r="I100">
        <f t="shared" si="8"/>
        <v>-1.549803465459669E-2</v>
      </c>
      <c r="J100">
        <f t="shared" si="9"/>
        <v>-5.1597345691557382E-3</v>
      </c>
      <c r="K100">
        <f t="shared" si="10"/>
        <v>-1.0373061392014752E-2</v>
      </c>
      <c r="L100">
        <f t="shared" si="11"/>
        <v>-3.3573732777288437E-3</v>
      </c>
      <c r="M100" s="86">
        <f t="shared" si="12"/>
        <v>-4.4442064681943895E-3</v>
      </c>
      <c r="N100" s="2">
        <f t="shared" si="13"/>
        <v>-1.1429211804613589E-2</v>
      </c>
    </row>
    <row r="101" spans="1:14" x14ac:dyDescent="0.3">
      <c r="A101" s="1">
        <v>42541</v>
      </c>
      <c r="B101">
        <v>89.681717000000006</v>
      </c>
      <c r="C101">
        <v>714.01000999999997</v>
      </c>
      <c r="D101">
        <v>46.703743000000003</v>
      </c>
      <c r="E101">
        <v>93.800003000000004</v>
      </c>
      <c r="F101">
        <v>74.051102</v>
      </c>
      <c r="G101">
        <v>94.376999999999995</v>
      </c>
      <c r="H101">
        <f t="shared" si="7"/>
        <v>-2.412584711409007E-3</v>
      </c>
      <c r="I101">
        <f t="shared" si="8"/>
        <v>1.0787234867695599E-2</v>
      </c>
      <c r="J101">
        <f t="shared" si="9"/>
        <v>-1.1967996804084597E-3</v>
      </c>
      <c r="K101">
        <f t="shared" si="10"/>
        <v>-6.8818848136119309E-3</v>
      </c>
      <c r="L101">
        <f t="shared" si="11"/>
        <v>-1.0823762257635471E-3</v>
      </c>
      <c r="M101" s="86">
        <f t="shared" si="12"/>
        <v>1.5188511805518119E-2</v>
      </c>
      <c r="N101" s="2">
        <f t="shared" si="13"/>
        <v>-1.5728211269946908E-4</v>
      </c>
    </row>
    <row r="102" spans="1:14" x14ac:dyDescent="0.3">
      <c r="A102" s="1">
        <v>42542</v>
      </c>
      <c r="B102">
        <v>90.445556999999994</v>
      </c>
      <c r="C102">
        <v>715.82000700000003</v>
      </c>
      <c r="D102">
        <v>47.748435999999998</v>
      </c>
      <c r="E102">
        <v>90.989998</v>
      </c>
      <c r="F102">
        <v>74.381065000000007</v>
      </c>
      <c r="G102">
        <v>93.593000000000004</v>
      </c>
      <c r="H102">
        <f t="shared" si="7"/>
        <v>8.5172321132075072E-3</v>
      </c>
      <c r="I102">
        <f t="shared" si="8"/>
        <v>2.5349742645765804E-3</v>
      </c>
      <c r="J102">
        <f t="shared" si="9"/>
        <v>2.2368506952429812E-2</v>
      </c>
      <c r="K102">
        <f t="shared" si="10"/>
        <v>-2.9957408423537085E-2</v>
      </c>
      <c r="L102">
        <f t="shared" si="11"/>
        <v>4.4558823716088171E-3</v>
      </c>
      <c r="M102" s="86">
        <f t="shared" si="12"/>
        <v>-8.307108723523653E-3</v>
      </c>
      <c r="N102" s="2">
        <f t="shared" si="13"/>
        <v>1.5838374556571264E-3</v>
      </c>
    </row>
    <row r="103" spans="1:14" x14ac:dyDescent="0.3">
      <c r="A103" s="1">
        <v>42543</v>
      </c>
      <c r="B103">
        <v>90.106093999999999</v>
      </c>
      <c r="C103">
        <v>710.59997599999997</v>
      </c>
      <c r="D103">
        <v>47.561892999999998</v>
      </c>
      <c r="E103">
        <v>90.010002</v>
      </c>
      <c r="F103">
        <v>74.523712000000003</v>
      </c>
      <c r="G103">
        <v>95.05</v>
      </c>
      <c r="H103">
        <f t="shared" si="7"/>
        <v>-3.7532302443556735E-3</v>
      </c>
      <c r="I103">
        <f t="shared" si="8"/>
        <v>-7.2923792978030894E-3</v>
      </c>
      <c r="J103">
        <f t="shared" si="9"/>
        <v>-3.9067876485001591E-3</v>
      </c>
      <c r="K103">
        <f t="shared" si="10"/>
        <v>-1.0770370607107825E-2</v>
      </c>
      <c r="L103">
        <f t="shared" si="11"/>
        <v>1.9177864689084059E-3</v>
      </c>
      <c r="M103" s="86">
        <f t="shared" si="12"/>
        <v>1.5567403545136855E-2</v>
      </c>
      <c r="N103" s="2">
        <f t="shared" si="13"/>
        <v>-4.7609962657716685E-3</v>
      </c>
    </row>
    <row r="104" spans="1:14" x14ac:dyDescent="0.3">
      <c r="A104" s="1">
        <v>42544</v>
      </c>
      <c r="B104">
        <v>90.624741</v>
      </c>
      <c r="C104">
        <v>722.080017</v>
      </c>
      <c r="D104">
        <v>48.420032999999997</v>
      </c>
      <c r="E104">
        <v>91.660004000000001</v>
      </c>
      <c r="F104">
        <v>75.094459999999998</v>
      </c>
      <c r="G104">
        <v>94.768000000000001</v>
      </c>
      <c r="H104">
        <f t="shared" si="7"/>
        <v>5.755959191838916E-3</v>
      </c>
      <c r="I104">
        <f t="shared" si="8"/>
        <v>1.6155419909555456E-2</v>
      </c>
      <c r="J104">
        <f t="shared" si="9"/>
        <v>1.8042595571206528E-2</v>
      </c>
      <c r="K104">
        <f t="shared" si="10"/>
        <v>1.8331318335044595E-2</v>
      </c>
      <c r="L104">
        <f t="shared" si="11"/>
        <v>7.6586093832791725E-3</v>
      </c>
      <c r="M104" s="86">
        <f t="shared" si="12"/>
        <v>-2.9668595476064858E-3</v>
      </c>
      <c r="N104" s="2">
        <f t="shared" si="13"/>
        <v>1.3188780478184935E-2</v>
      </c>
    </row>
    <row r="105" spans="1:14" x14ac:dyDescent="0.3">
      <c r="A105" s="1">
        <v>42545</v>
      </c>
      <c r="B105">
        <v>88.078582999999995</v>
      </c>
      <c r="C105">
        <v>698.96002199999998</v>
      </c>
      <c r="D105">
        <v>46.479874000000002</v>
      </c>
      <c r="E105">
        <v>88.440002000000007</v>
      </c>
      <c r="F105">
        <v>73.355530000000002</v>
      </c>
      <c r="G105">
        <v>88.972999999999999</v>
      </c>
      <c r="H105">
        <f t="shared" si="7"/>
        <v>-2.809561684705952E-2</v>
      </c>
      <c r="I105">
        <f t="shared" si="8"/>
        <v>-3.2018605217820365E-2</v>
      </c>
      <c r="J105">
        <f t="shared" si="9"/>
        <v>-4.0069344851540976E-2</v>
      </c>
      <c r="K105">
        <f t="shared" si="10"/>
        <v>-3.512984791054552E-2</v>
      </c>
      <c r="L105">
        <f t="shared" si="11"/>
        <v>-2.3156568407309893E-2</v>
      </c>
      <c r="M105" s="86">
        <f t="shared" si="12"/>
        <v>-6.1149333108222202E-2</v>
      </c>
      <c r="N105" s="2">
        <f t="shared" si="13"/>
        <v>-3.1693996646855252E-2</v>
      </c>
    </row>
    <row r="106" spans="1:14" x14ac:dyDescent="0.3">
      <c r="A106" s="1">
        <v>42548</v>
      </c>
      <c r="B106">
        <v>86.796042999999997</v>
      </c>
      <c r="C106">
        <v>691.35998500000005</v>
      </c>
      <c r="D106">
        <v>45.173996000000002</v>
      </c>
      <c r="E106">
        <v>85.330001999999993</v>
      </c>
      <c r="F106">
        <v>72.437027</v>
      </c>
      <c r="G106">
        <v>86.66</v>
      </c>
      <c r="H106">
        <f t="shared" si="7"/>
        <v>-1.4561315092909675E-2</v>
      </c>
      <c r="I106">
        <f t="shared" si="8"/>
        <v>-1.0873350064075523E-2</v>
      </c>
      <c r="J106">
        <f t="shared" si="9"/>
        <v>-2.8095558090368313E-2</v>
      </c>
      <c r="K106">
        <f t="shared" si="10"/>
        <v>-3.5165082877316234E-2</v>
      </c>
      <c r="L106">
        <f t="shared" si="11"/>
        <v>-1.2521250954086231E-2</v>
      </c>
      <c r="M106" s="86">
        <f t="shared" si="12"/>
        <v>-2.5996650669304198E-2</v>
      </c>
      <c r="N106" s="2">
        <f t="shared" si="13"/>
        <v>-2.0243311415751197E-2</v>
      </c>
    </row>
    <row r="107" spans="1:14" x14ac:dyDescent="0.3">
      <c r="A107" s="1">
        <v>42549</v>
      </c>
      <c r="B107">
        <v>88.257750999999999</v>
      </c>
      <c r="C107">
        <v>707.95001200000002</v>
      </c>
      <c r="D107">
        <v>46.116089000000002</v>
      </c>
      <c r="E107">
        <v>87.970000999999996</v>
      </c>
      <c r="F107">
        <v>73.53389</v>
      </c>
      <c r="G107">
        <v>85.709000000000003</v>
      </c>
      <c r="H107">
        <f t="shared" si="7"/>
        <v>1.6840721644418761E-2</v>
      </c>
      <c r="I107">
        <f t="shared" si="8"/>
        <v>2.3996221013572201E-2</v>
      </c>
      <c r="J107">
        <f t="shared" si="9"/>
        <v>2.0854763435140866E-2</v>
      </c>
      <c r="K107">
        <f t="shared" si="10"/>
        <v>3.0938696098940715E-2</v>
      </c>
      <c r="L107">
        <f t="shared" si="11"/>
        <v>1.5142297322610977E-2</v>
      </c>
      <c r="M107" s="86">
        <f t="shared" si="12"/>
        <v>-1.0973921070851529E-2</v>
      </c>
      <c r="N107" s="2">
        <f t="shared" si="13"/>
        <v>2.1554539902936706E-2</v>
      </c>
    </row>
    <row r="108" spans="1:14" x14ac:dyDescent="0.3">
      <c r="A108" s="1">
        <v>42550</v>
      </c>
      <c r="B108">
        <v>89.021591000000001</v>
      </c>
      <c r="C108">
        <v>715.59997599999997</v>
      </c>
      <c r="D108">
        <v>47.142136000000001</v>
      </c>
      <c r="E108">
        <v>91.059997999999993</v>
      </c>
      <c r="F108">
        <v>74.826920000000001</v>
      </c>
      <c r="G108">
        <v>85.488</v>
      </c>
      <c r="H108">
        <f t="shared" si="7"/>
        <v>8.6546506266628291E-3</v>
      </c>
      <c r="I108">
        <f t="shared" si="8"/>
        <v>1.080579683640143E-2</v>
      </c>
      <c r="J108">
        <f t="shared" si="9"/>
        <v>2.2249219789648649E-2</v>
      </c>
      <c r="K108">
        <f t="shared" si="10"/>
        <v>3.5125576501925888E-2</v>
      </c>
      <c r="L108">
        <f t="shared" si="11"/>
        <v>1.7584137055716782E-2</v>
      </c>
      <c r="M108" s="86">
        <f t="shared" si="12"/>
        <v>-2.5784923403610314E-3</v>
      </c>
      <c r="N108" s="2">
        <f t="shared" si="13"/>
        <v>1.8883876162071114E-2</v>
      </c>
    </row>
    <row r="109" spans="1:14" x14ac:dyDescent="0.3">
      <c r="A109" s="1">
        <v>42551</v>
      </c>
      <c r="B109">
        <v>90.153221000000002</v>
      </c>
      <c r="C109">
        <v>715.61999500000002</v>
      </c>
      <c r="D109">
        <v>47.729782</v>
      </c>
      <c r="E109">
        <v>91.480002999999996</v>
      </c>
      <c r="F109">
        <v>75.504645999999994</v>
      </c>
      <c r="G109">
        <v>85.084000000000003</v>
      </c>
      <c r="H109">
        <f t="shared" si="7"/>
        <v>1.2711859980125509E-2</v>
      </c>
      <c r="I109">
        <f t="shared" si="8"/>
        <v>2.7975126706890117E-5</v>
      </c>
      <c r="J109">
        <f t="shared" si="9"/>
        <v>1.2465408864799835E-2</v>
      </c>
      <c r="K109">
        <f t="shared" si="10"/>
        <v>4.612398519929721E-3</v>
      </c>
      <c r="L109">
        <f t="shared" si="11"/>
        <v>9.0572483806629044E-3</v>
      </c>
      <c r="M109" s="86">
        <f t="shared" si="12"/>
        <v>-4.725809470334975E-3</v>
      </c>
      <c r="N109" s="2">
        <f t="shared" si="13"/>
        <v>7.7749781744449733E-3</v>
      </c>
    </row>
    <row r="110" spans="1:14" x14ac:dyDescent="0.3">
      <c r="A110" s="1">
        <v>42552</v>
      </c>
      <c r="B110">
        <v>90.426697000000004</v>
      </c>
      <c r="C110">
        <v>725.67999299999997</v>
      </c>
      <c r="D110">
        <v>47.720455000000001</v>
      </c>
      <c r="E110">
        <v>96.669998000000007</v>
      </c>
      <c r="F110">
        <v>75.602753000000007</v>
      </c>
      <c r="G110">
        <v>84.644999999999996</v>
      </c>
      <c r="H110">
        <f t="shared" si="7"/>
        <v>3.033457894976401E-3</v>
      </c>
      <c r="I110">
        <f t="shared" si="8"/>
        <v>1.40577374448571E-2</v>
      </c>
      <c r="J110">
        <f t="shared" si="9"/>
        <v>-1.9541258327974292E-4</v>
      </c>
      <c r="K110">
        <f t="shared" si="10"/>
        <v>5.6733655769556662E-2</v>
      </c>
      <c r="L110">
        <f t="shared" si="11"/>
        <v>1.2993505061928646E-3</v>
      </c>
      <c r="M110" s="86">
        <f t="shared" si="12"/>
        <v>-5.1596069766349393E-3</v>
      </c>
      <c r="N110" s="2">
        <f t="shared" si="13"/>
        <v>1.4985757806460659E-2</v>
      </c>
    </row>
    <row r="111" spans="1:14" x14ac:dyDescent="0.3">
      <c r="A111" s="1">
        <v>42556</v>
      </c>
      <c r="B111">
        <v>89.577995000000001</v>
      </c>
      <c r="C111">
        <v>728.09997599999997</v>
      </c>
      <c r="D111">
        <v>47.729782</v>
      </c>
      <c r="E111">
        <v>97.910004000000001</v>
      </c>
      <c r="F111">
        <v>76.191306999999995</v>
      </c>
      <c r="G111">
        <v>83.867999999999995</v>
      </c>
      <c r="H111">
        <f t="shared" si="7"/>
        <v>-9.3855247195416512E-3</v>
      </c>
      <c r="I111">
        <f t="shared" si="8"/>
        <v>3.3347798249138199E-3</v>
      </c>
      <c r="J111">
        <f t="shared" si="9"/>
        <v>1.9545077682094555E-4</v>
      </c>
      <c r="K111">
        <f t="shared" si="10"/>
        <v>1.2827206223796486E-2</v>
      </c>
      <c r="L111">
        <f t="shared" si="11"/>
        <v>7.784822333123078E-3</v>
      </c>
      <c r="M111" s="86">
        <f t="shared" si="12"/>
        <v>-9.1795144426723499E-3</v>
      </c>
      <c r="N111" s="2">
        <f t="shared" si="13"/>
        <v>2.9513468878225356E-3</v>
      </c>
    </row>
    <row r="112" spans="1:14" x14ac:dyDescent="0.3">
      <c r="A112" s="1">
        <v>42557</v>
      </c>
      <c r="B112">
        <v>90.087226999999999</v>
      </c>
      <c r="C112">
        <v>737.60998500000005</v>
      </c>
      <c r="D112">
        <v>47.925666999999997</v>
      </c>
      <c r="E112">
        <v>94.599997999999999</v>
      </c>
      <c r="F112">
        <v>75.825676000000001</v>
      </c>
      <c r="G112">
        <v>83.361000000000004</v>
      </c>
      <c r="H112">
        <f t="shared" si="7"/>
        <v>5.6847889931003395E-3</v>
      </c>
      <c r="I112">
        <f t="shared" si="8"/>
        <v>1.3061405457318794E-2</v>
      </c>
      <c r="J112">
        <f t="shared" si="9"/>
        <v>4.1040413719047987E-3</v>
      </c>
      <c r="K112">
        <f t="shared" si="10"/>
        <v>-3.3806616941819363E-2</v>
      </c>
      <c r="L112">
        <f t="shared" si="11"/>
        <v>-4.7988545464903677E-3</v>
      </c>
      <c r="M112" s="86">
        <f t="shared" si="12"/>
        <v>-6.0452139075689278E-3</v>
      </c>
      <c r="N112" s="2">
        <f t="shared" si="13"/>
        <v>-3.1510471331971592E-3</v>
      </c>
    </row>
    <row r="113" spans="1:14" x14ac:dyDescent="0.3">
      <c r="A113" s="1">
        <v>42558</v>
      </c>
      <c r="B113">
        <v>90.473868999999993</v>
      </c>
      <c r="C113">
        <v>736.57000700000003</v>
      </c>
      <c r="D113">
        <v>47.925666999999997</v>
      </c>
      <c r="E113">
        <v>95.099997999999999</v>
      </c>
      <c r="F113">
        <v>75.647323999999998</v>
      </c>
      <c r="G113">
        <v>83.176000000000002</v>
      </c>
      <c r="H113">
        <f t="shared" si="7"/>
        <v>4.2918625966808241E-3</v>
      </c>
      <c r="I113">
        <f t="shared" si="8"/>
        <v>-1.4099293951396537E-3</v>
      </c>
      <c r="J113">
        <f t="shared" si="9"/>
        <v>0</v>
      </c>
      <c r="K113">
        <f t="shared" si="10"/>
        <v>5.2854123738987815E-3</v>
      </c>
      <c r="L113">
        <f t="shared" si="11"/>
        <v>-2.3521320139632362E-3</v>
      </c>
      <c r="M113" s="86">
        <f t="shared" si="12"/>
        <v>-2.2192632046160944E-3</v>
      </c>
      <c r="N113" s="2">
        <f t="shared" si="13"/>
        <v>1.1630427122953431E-3</v>
      </c>
    </row>
    <row r="114" spans="1:14" x14ac:dyDescent="0.3">
      <c r="A114" s="1">
        <v>42559</v>
      </c>
      <c r="B114">
        <v>91.171706999999998</v>
      </c>
      <c r="C114">
        <v>745.80999799999995</v>
      </c>
      <c r="D114">
        <v>48.783810000000003</v>
      </c>
      <c r="E114">
        <v>97.059997999999993</v>
      </c>
      <c r="F114">
        <v>76.485579999999999</v>
      </c>
      <c r="G114">
        <v>82.739000000000004</v>
      </c>
      <c r="H114">
        <f t="shared" si="7"/>
        <v>7.7131442228916339E-3</v>
      </c>
      <c r="I114">
        <f t="shared" si="8"/>
        <v>1.2544620215577035E-2</v>
      </c>
      <c r="J114">
        <f t="shared" si="9"/>
        <v>1.7905708020714776E-2</v>
      </c>
      <c r="K114">
        <f t="shared" si="10"/>
        <v>2.0609884765717807E-2</v>
      </c>
      <c r="L114">
        <f t="shared" si="11"/>
        <v>1.1081105790338349E-2</v>
      </c>
      <c r="M114" s="86">
        <f t="shared" si="12"/>
        <v>-5.2539193998268445E-3</v>
      </c>
      <c r="N114" s="2">
        <f t="shared" si="13"/>
        <v>1.3970892603047923E-2</v>
      </c>
    </row>
    <row r="115" spans="1:14" x14ac:dyDescent="0.3">
      <c r="A115" s="1">
        <v>42562</v>
      </c>
      <c r="B115">
        <v>91.454612999999995</v>
      </c>
      <c r="C115">
        <v>753.78002900000001</v>
      </c>
      <c r="D115">
        <v>49.054321000000002</v>
      </c>
      <c r="E115">
        <v>94.669998000000007</v>
      </c>
      <c r="F115">
        <v>76.467735000000005</v>
      </c>
      <c r="G115">
        <v>83.41</v>
      </c>
      <c r="H115">
        <f t="shared" si="7"/>
        <v>3.1030021188480873E-3</v>
      </c>
      <c r="I115">
        <f t="shared" si="8"/>
        <v>1.0686409435878954E-2</v>
      </c>
      <c r="J115">
        <f t="shared" si="9"/>
        <v>5.5450978511108308E-3</v>
      </c>
      <c r="K115">
        <f t="shared" si="10"/>
        <v>-2.4623944459590721E-2</v>
      </c>
      <c r="L115">
        <f t="shared" si="11"/>
        <v>-2.3331195239670164E-4</v>
      </c>
      <c r="M115" s="86">
        <f t="shared" si="12"/>
        <v>8.1098393744182574E-3</v>
      </c>
      <c r="N115" s="2">
        <f t="shared" si="13"/>
        <v>-1.1045494012299104E-3</v>
      </c>
    </row>
    <row r="116" spans="1:14" x14ac:dyDescent="0.3">
      <c r="A116" s="1">
        <v>42563</v>
      </c>
      <c r="B116">
        <v>91.869545000000002</v>
      </c>
      <c r="C116">
        <v>748.21002199999998</v>
      </c>
      <c r="D116">
        <v>49.632632999999998</v>
      </c>
      <c r="E116">
        <v>95.970000999999996</v>
      </c>
      <c r="F116">
        <v>76.467735000000005</v>
      </c>
      <c r="G116">
        <v>84.463999999999999</v>
      </c>
      <c r="H116">
        <f t="shared" si="7"/>
        <v>4.5370264701684038E-3</v>
      </c>
      <c r="I116">
        <f t="shared" si="8"/>
        <v>-7.3894329720959381E-3</v>
      </c>
      <c r="J116">
        <f t="shared" si="9"/>
        <v>1.178921628535021E-2</v>
      </c>
      <c r="K116">
        <f t="shared" si="10"/>
        <v>1.3731942827335747E-2</v>
      </c>
      <c r="L116">
        <f t="shared" si="11"/>
        <v>0</v>
      </c>
      <c r="M116" s="86">
        <f t="shared" si="12"/>
        <v>1.2636374535427432E-2</v>
      </c>
      <c r="N116" s="2">
        <f t="shared" si="13"/>
        <v>4.5337505221516843E-3</v>
      </c>
    </row>
    <row r="117" spans="1:14" x14ac:dyDescent="0.3">
      <c r="A117" s="1">
        <v>42564</v>
      </c>
      <c r="B117">
        <v>91.350860999999995</v>
      </c>
      <c r="C117">
        <v>742.63000499999998</v>
      </c>
      <c r="D117">
        <v>49.912457000000003</v>
      </c>
      <c r="E117">
        <v>96.43</v>
      </c>
      <c r="F117">
        <v>76.592597999999995</v>
      </c>
      <c r="G117">
        <v>84.087000000000003</v>
      </c>
      <c r="H117">
        <f t="shared" si="7"/>
        <v>-5.6458753551027977E-3</v>
      </c>
      <c r="I117">
        <f t="shared" si="8"/>
        <v>-7.4578217825582646E-3</v>
      </c>
      <c r="J117">
        <f t="shared" si="9"/>
        <v>5.6379035945968246E-3</v>
      </c>
      <c r="K117">
        <f t="shared" si="10"/>
        <v>4.7931540607153945E-3</v>
      </c>
      <c r="L117">
        <f t="shared" si="11"/>
        <v>1.6328847715966822E-3</v>
      </c>
      <c r="M117" s="86">
        <f t="shared" si="12"/>
        <v>-4.4634400454631011E-3</v>
      </c>
      <c r="N117" s="2">
        <f t="shared" si="13"/>
        <v>-2.0795094215043188E-4</v>
      </c>
    </row>
    <row r="118" spans="1:14" x14ac:dyDescent="0.3">
      <c r="A118" s="1">
        <v>42565</v>
      </c>
      <c r="B118">
        <v>93.161490999999998</v>
      </c>
      <c r="C118">
        <v>741.20001200000002</v>
      </c>
      <c r="D118">
        <v>50.127003000000002</v>
      </c>
      <c r="E118">
        <v>98.019997000000004</v>
      </c>
      <c r="F118">
        <v>76.574744999999993</v>
      </c>
      <c r="G118">
        <v>83.953000000000003</v>
      </c>
      <c r="H118">
        <f t="shared" si="7"/>
        <v>1.9820612309280845E-2</v>
      </c>
      <c r="I118">
        <f t="shared" si="8"/>
        <v>-1.9255793468780833E-3</v>
      </c>
      <c r="J118">
        <f t="shared" si="9"/>
        <v>4.2984459771234773E-3</v>
      </c>
      <c r="K118">
        <f t="shared" si="10"/>
        <v>1.6488613502022159E-2</v>
      </c>
      <c r="L118">
        <f t="shared" si="11"/>
        <v>-2.3309040907585273E-4</v>
      </c>
      <c r="M118" s="86">
        <f t="shared" si="12"/>
        <v>-1.5935875938016617E-3</v>
      </c>
      <c r="N118" s="2">
        <f t="shared" si="13"/>
        <v>7.6898004064945092E-3</v>
      </c>
    </row>
    <row r="119" spans="1:14" x14ac:dyDescent="0.3">
      <c r="A119" s="1">
        <v>42566</v>
      </c>
      <c r="B119">
        <v>93.152061000000003</v>
      </c>
      <c r="C119">
        <v>735.44000200000005</v>
      </c>
      <c r="D119">
        <v>50.089694999999999</v>
      </c>
      <c r="E119">
        <v>98.389999000000003</v>
      </c>
      <c r="F119">
        <v>76.699607999999998</v>
      </c>
      <c r="G119">
        <v>83.781000000000006</v>
      </c>
      <c r="H119">
        <f t="shared" si="7"/>
        <v>-1.0122208112786345E-4</v>
      </c>
      <c r="I119">
        <f t="shared" si="8"/>
        <v>-7.771195233062092E-3</v>
      </c>
      <c r="J119">
        <f t="shared" si="9"/>
        <v>-7.4426951078649176E-4</v>
      </c>
      <c r="K119">
        <f t="shared" si="10"/>
        <v>3.7747603685398959E-3</v>
      </c>
      <c r="L119">
        <f t="shared" si="11"/>
        <v>1.6306028834964432E-3</v>
      </c>
      <c r="M119" s="86">
        <f t="shared" si="12"/>
        <v>-2.0487653806296026E-3</v>
      </c>
      <c r="N119" s="2">
        <f t="shared" si="13"/>
        <v>-6.4226471458802171E-4</v>
      </c>
    </row>
    <row r="120" spans="1:14" x14ac:dyDescent="0.3">
      <c r="A120" s="1">
        <v>42569</v>
      </c>
      <c r="B120">
        <v>94.142234999999999</v>
      </c>
      <c r="C120">
        <v>736.07000700000003</v>
      </c>
      <c r="D120">
        <v>50.332211000000001</v>
      </c>
      <c r="E120">
        <v>98.809997999999993</v>
      </c>
      <c r="F120">
        <v>76.628272999999993</v>
      </c>
      <c r="G120">
        <v>83.316999999999993</v>
      </c>
      <c r="H120">
        <f t="shared" si="7"/>
        <v>1.06296520911115E-2</v>
      </c>
      <c r="I120">
        <f t="shared" si="8"/>
        <v>8.5663684092068576E-4</v>
      </c>
      <c r="J120">
        <f t="shared" si="9"/>
        <v>4.8416345917059777E-3</v>
      </c>
      <c r="K120">
        <f t="shared" si="10"/>
        <v>4.2687163763462386E-3</v>
      </c>
      <c r="L120">
        <f t="shared" si="11"/>
        <v>-9.3005690459336914E-4</v>
      </c>
      <c r="M120" s="86">
        <f t="shared" si="12"/>
        <v>-5.5382485289028876E-3</v>
      </c>
      <c r="N120" s="2">
        <f t="shared" si="13"/>
        <v>3.933316599098206E-3</v>
      </c>
    </row>
    <row r="121" spans="1:14" x14ac:dyDescent="0.3">
      <c r="A121" s="1">
        <v>42570</v>
      </c>
      <c r="B121">
        <v>94.179955000000007</v>
      </c>
      <c r="C121">
        <v>739.95001200000002</v>
      </c>
      <c r="D121">
        <v>49.520702</v>
      </c>
      <c r="E121">
        <v>85.839995999999999</v>
      </c>
      <c r="F121">
        <v>76.842277999999993</v>
      </c>
      <c r="G121">
        <v>83.254999999999995</v>
      </c>
      <c r="H121">
        <f t="shared" si="7"/>
        <v>4.0067032612947103E-4</v>
      </c>
      <c r="I121">
        <f t="shared" si="8"/>
        <v>5.2712445325869429E-3</v>
      </c>
      <c r="J121">
        <f t="shared" si="9"/>
        <v>-1.6123054876329611E-2</v>
      </c>
      <c r="K121">
        <f t="shared" si="10"/>
        <v>-0.1312620409120947</v>
      </c>
      <c r="L121">
        <f t="shared" si="11"/>
        <v>2.7927681470780404E-3</v>
      </c>
      <c r="M121" s="86">
        <f t="shared" si="12"/>
        <v>-7.441458525870785E-4</v>
      </c>
      <c r="N121" s="2">
        <f t="shared" si="13"/>
        <v>-2.7784082556525973E-2</v>
      </c>
    </row>
    <row r="122" spans="1:14" x14ac:dyDescent="0.3">
      <c r="A122" s="1">
        <v>42571</v>
      </c>
      <c r="B122">
        <v>94.264831999999998</v>
      </c>
      <c r="C122">
        <v>745.71997099999999</v>
      </c>
      <c r="D122">
        <v>52.151108000000001</v>
      </c>
      <c r="E122">
        <v>87.910004000000001</v>
      </c>
      <c r="F122">
        <v>76.680060999999995</v>
      </c>
      <c r="G122">
        <v>84.319000000000003</v>
      </c>
      <c r="H122">
        <f t="shared" si="7"/>
        <v>9.0122149665490547E-4</v>
      </c>
      <c r="I122">
        <f t="shared" si="8"/>
        <v>7.7977686417011255E-3</v>
      </c>
      <c r="J122">
        <f t="shared" si="9"/>
        <v>5.3117300316138504E-2</v>
      </c>
      <c r="K122">
        <f t="shared" si="10"/>
        <v>2.4114726193603289E-2</v>
      </c>
      <c r="L122">
        <f t="shared" si="11"/>
        <v>-2.1110384051862478E-3</v>
      </c>
      <c r="M122" s="86">
        <f t="shared" si="12"/>
        <v>1.278001321241976E-2</v>
      </c>
      <c r="N122" s="2">
        <f t="shared" si="13"/>
        <v>1.6763995648582317E-2</v>
      </c>
    </row>
    <row r="123" spans="1:14" x14ac:dyDescent="0.3">
      <c r="A123" s="1">
        <v>42572</v>
      </c>
      <c r="B123">
        <v>93.765029999999996</v>
      </c>
      <c r="C123">
        <v>744.42999299999997</v>
      </c>
      <c r="D123">
        <v>52.048507999999998</v>
      </c>
      <c r="E123">
        <v>85.989998</v>
      </c>
      <c r="F123">
        <v>76.626143999999996</v>
      </c>
      <c r="G123">
        <v>85.117000000000004</v>
      </c>
      <c r="H123">
        <f t="shared" si="7"/>
        <v>-5.3021046067318351E-3</v>
      </c>
      <c r="I123">
        <f t="shared" si="8"/>
        <v>-1.7298423673301612E-3</v>
      </c>
      <c r="J123">
        <f t="shared" si="9"/>
        <v>-1.967359926466039E-3</v>
      </c>
      <c r="K123">
        <f t="shared" si="10"/>
        <v>-2.1840585970170138E-2</v>
      </c>
      <c r="L123">
        <f t="shared" si="11"/>
        <v>-7.031423723045609E-4</v>
      </c>
      <c r="M123" s="86">
        <f t="shared" si="12"/>
        <v>9.464059108860421E-3</v>
      </c>
      <c r="N123" s="2">
        <f t="shared" si="13"/>
        <v>-6.3086070486005471E-3</v>
      </c>
    </row>
    <row r="124" spans="1:14" x14ac:dyDescent="0.3">
      <c r="A124" s="1">
        <v>42573</v>
      </c>
      <c r="B124">
        <v>93.038894999999997</v>
      </c>
      <c r="C124">
        <v>744.85998500000005</v>
      </c>
      <c r="D124">
        <v>52.766742999999998</v>
      </c>
      <c r="E124">
        <v>85.889999000000003</v>
      </c>
      <c r="F124">
        <v>77.039542999999995</v>
      </c>
      <c r="G124">
        <v>84.960999999999999</v>
      </c>
      <c r="H124">
        <f t="shared" si="7"/>
        <v>-7.7441984501044718E-3</v>
      </c>
      <c r="I124">
        <f t="shared" si="8"/>
        <v>5.7761240686615364E-4</v>
      </c>
      <c r="J124">
        <f t="shared" si="9"/>
        <v>1.379933887826333E-2</v>
      </c>
      <c r="K124">
        <f t="shared" si="10"/>
        <v>-1.1629143194072042E-3</v>
      </c>
      <c r="L124">
        <f t="shared" si="11"/>
        <v>5.3950124385744678E-3</v>
      </c>
      <c r="M124" s="86">
        <f t="shared" si="12"/>
        <v>-1.8327713617726882E-3</v>
      </c>
      <c r="N124" s="2">
        <f t="shared" si="13"/>
        <v>2.172970190838455E-3</v>
      </c>
    </row>
    <row r="125" spans="1:14" x14ac:dyDescent="0.3">
      <c r="A125" s="1">
        <v>42576</v>
      </c>
      <c r="B125">
        <v>91.794083000000001</v>
      </c>
      <c r="C125">
        <v>739.60998500000005</v>
      </c>
      <c r="D125">
        <v>52.915970000000002</v>
      </c>
      <c r="E125">
        <v>87.660004000000001</v>
      </c>
      <c r="F125">
        <v>77.111450000000005</v>
      </c>
      <c r="G125">
        <v>86.040999999999997</v>
      </c>
      <c r="H125">
        <f t="shared" si="7"/>
        <v>-1.3379479625161027E-2</v>
      </c>
      <c r="I125">
        <f t="shared" si="8"/>
        <v>-7.0483045212852988E-3</v>
      </c>
      <c r="J125">
        <f t="shared" si="9"/>
        <v>2.8280502361118505E-3</v>
      </c>
      <c r="K125">
        <f t="shared" si="10"/>
        <v>2.0607812558013857E-2</v>
      </c>
      <c r="L125">
        <f t="shared" si="11"/>
        <v>9.3337781092510061E-4</v>
      </c>
      <c r="M125" s="86">
        <f t="shared" si="12"/>
        <v>1.2711714786784505E-2</v>
      </c>
      <c r="N125" s="2">
        <f t="shared" si="13"/>
        <v>7.88291291720897E-4</v>
      </c>
    </row>
    <row r="126" spans="1:14" x14ac:dyDescent="0.3">
      <c r="A126" s="1">
        <v>42577</v>
      </c>
      <c r="B126">
        <v>91.162270000000007</v>
      </c>
      <c r="C126">
        <v>735.59002699999996</v>
      </c>
      <c r="D126">
        <v>52.943953999999998</v>
      </c>
      <c r="E126">
        <v>91.410004000000001</v>
      </c>
      <c r="F126">
        <v>76.635116999999994</v>
      </c>
      <c r="G126">
        <v>86.679000000000002</v>
      </c>
      <c r="H126">
        <f t="shared" si="7"/>
        <v>-6.8829381954825337E-3</v>
      </c>
      <c r="I126">
        <f t="shared" si="8"/>
        <v>-5.4352403043883835E-3</v>
      </c>
      <c r="J126">
        <f t="shared" si="9"/>
        <v>5.2883845840861381E-4</v>
      </c>
      <c r="K126">
        <f t="shared" si="10"/>
        <v>4.2778916596900911E-2</v>
      </c>
      <c r="L126">
        <f t="shared" si="11"/>
        <v>-6.1772019589828872E-3</v>
      </c>
      <c r="M126" s="86">
        <f t="shared" si="12"/>
        <v>7.4150695598610575E-3</v>
      </c>
      <c r="N126" s="2">
        <f t="shared" si="13"/>
        <v>4.9624749192911438E-3</v>
      </c>
    </row>
    <row r="127" spans="1:14" x14ac:dyDescent="0.3">
      <c r="A127" s="1">
        <v>42578</v>
      </c>
      <c r="B127">
        <v>97.084441999999996</v>
      </c>
      <c r="C127">
        <v>736.669983</v>
      </c>
      <c r="D127">
        <v>52.412281</v>
      </c>
      <c r="E127">
        <v>92.040001000000004</v>
      </c>
      <c r="F127">
        <v>75.907143000000005</v>
      </c>
      <c r="G127">
        <v>87.150999999999996</v>
      </c>
      <c r="H127">
        <f t="shared" si="7"/>
        <v>6.4962972071669442E-2</v>
      </c>
      <c r="I127">
        <f t="shared" si="8"/>
        <v>1.4681493228021136E-3</v>
      </c>
      <c r="J127">
        <f t="shared" si="9"/>
        <v>-1.0042185364546022E-2</v>
      </c>
      <c r="K127">
        <f t="shared" si="10"/>
        <v>6.8919918218141966E-3</v>
      </c>
      <c r="L127">
        <f t="shared" si="11"/>
        <v>-9.4992221385920127E-3</v>
      </c>
      <c r="M127" s="86">
        <f t="shared" si="12"/>
        <v>5.4453789268449591E-3</v>
      </c>
      <c r="N127" s="2">
        <f t="shared" si="13"/>
        <v>1.0756341142629546E-2</v>
      </c>
    </row>
    <row r="128" spans="1:14" x14ac:dyDescent="0.3">
      <c r="A128" s="1">
        <v>42579</v>
      </c>
      <c r="B128">
        <v>98.395256000000003</v>
      </c>
      <c r="C128">
        <v>752.60998500000005</v>
      </c>
      <c r="D128">
        <v>52.430939000000002</v>
      </c>
      <c r="E128">
        <v>91.650002000000001</v>
      </c>
      <c r="F128">
        <v>76.221703000000005</v>
      </c>
      <c r="G128">
        <v>87.74</v>
      </c>
      <c r="H128">
        <f t="shared" si="7"/>
        <v>1.3501792594121391E-2</v>
      </c>
      <c r="I128">
        <f t="shared" si="8"/>
        <v>2.1637914354927706E-2</v>
      </c>
      <c r="J128">
        <f t="shared" si="9"/>
        <v>3.5598526994087631E-4</v>
      </c>
      <c r="K128">
        <f t="shared" si="10"/>
        <v>-4.2372772247145354E-3</v>
      </c>
      <c r="L128">
        <f t="shared" si="11"/>
        <v>4.1440105313936019E-3</v>
      </c>
      <c r="M128" s="86">
        <f t="shared" si="12"/>
        <v>6.7583848722332354E-3</v>
      </c>
      <c r="N128" s="2">
        <f t="shared" si="13"/>
        <v>7.0804851051338089E-3</v>
      </c>
    </row>
    <row r="129" spans="1:14" x14ac:dyDescent="0.3">
      <c r="A129" s="1">
        <v>42580</v>
      </c>
      <c r="B129">
        <v>98.272682000000003</v>
      </c>
      <c r="C129">
        <v>758.80999799999995</v>
      </c>
      <c r="D129">
        <v>52.869335</v>
      </c>
      <c r="E129">
        <v>91.25</v>
      </c>
      <c r="F129">
        <v>76.922713999999999</v>
      </c>
      <c r="G129">
        <v>87.265000000000001</v>
      </c>
      <c r="H129">
        <f t="shared" si="7"/>
        <v>-1.2457307901104519E-3</v>
      </c>
      <c r="I129">
        <f t="shared" si="8"/>
        <v>8.2380158695342029E-3</v>
      </c>
      <c r="J129">
        <f t="shared" si="9"/>
        <v>8.3613989823832328E-3</v>
      </c>
      <c r="K129">
        <f t="shared" si="10"/>
        <v>-4.3644516232525625E-3</v>
      </c>
      <c r="L129">
        <f t="shared" si="11"/>
        <v>9.1969999673189411E-3</v>
      </c>
      <c r="M129" s="86">
        <f t="shared" si="12"/>
        <v>-5.4137223615226158E-3</v>
      </c>
      <c r="N129" s="2">
        <f t="shared" si="13"/>
        <v>4.0372464811746726E-3</v>
      </c>
    </row>
    <row r="130" spans="1:14" x14ac:dyDescent="0.3">
      <c r="A130" s="1">
        <v>42583</v>
      </c>
      <c r="B130">
        <v>100.007835</v>
      </c>
      <c r="C130">
        <v>767.73999000000003</v>
      </c>
      <c r="D130">
        <v>52.776062000000003</v>
      </c>
      <c r="E130">
        <v>94.370002999999997</v>
      </c>
      <c r="F130">
        <v>77.659683000000001</v>
      </c>
      <c r="G130">
        <v>88.290999999999997</v>
      </c>
      <c r="H130">
        <f t="shared" si="7"/>
        <v>1.7656514147034237E-2</v>
      </c>
      <c r="I130">
        <f t="shared" si="8"/>
        <v>1.1768416367123414E-2</v>
      </c>
      <c r="J130">
        <f t="shared" si="9"/>
        <v>-1.7642173861274477E-3</v>
      </c>
      <c r="K130">
        <f t="shared" si="10"/>
        <v>3.4191813698630107E-2</v>
      </c>
      <c r="L130">
        <f t="shared" si="11"/>
        <v>9.5806422014699331E-3</v>
      </c>
      <c r="M130" s="86">
        <f t="shared" si="12"/>
        <v>1.1757291010141479E-2</v>
      </c>
      <c r="N130" s="2">
        <f t="shared" si="13"/>
        <v>1.4286633805626048E-2</v>
      </c>
    </row>
    <row r="131" spans="1:14" x14ac:dyDescent="0.3">
      <c r="A131" s="1">
        <v>42584</v>
      </c>
      <c r="B131">
        <v>98.527305999999996</v>
      </c>
      <c r="C131">
        <v>760.580017</v>
      </c>
      <c r="D131">
        <v>52.776062000000003</v>
      </c>
      <c r="E131">
        <v>93.559997999999993</v>
      </c>
      <c r="F131">
        <v>77.974243000000001</v>
      </c>
      <c r="G131">
        <v>89.019000000000005</v>
      </c>
      <c r="H131">
        <f t="shared" si="7"/>
        <v>-1.4804130096406989E-2</v>
      </c>
      <c r="I131">
        <f t="shared" si="8"/>
        <v>-9.326038884596901E-3</v>
      </c>
      <c r="J131">
        <f t="shared" si="9"/>
        <v>0</v>
      </c>
      <c r="K131">
        <f t="shared" si="10"/>
        <v>-8.5832889080230713E-3</v>
      </c>
      <c r="L131">
        <f t="shared" si="11"/>
        <v>4.0504929694343481E-3</v>
      </c>
      <c r="M131" s="86">
        <f t="shared" si="12"/>
        <v>8.2454610322683936E-3</v>
      </c>
      <c r="N131" s="2">
        <f t="shared" si="13"/>
        <v>-5.7325929839185221E-3</v>
      </c>
    </row>
    <row r="132" spans="1:14" x14ac:dyDescent="0.3">
      <c r="A132" s="1">
        <v>42585</v>
      </c>
      <c r="B132">
        <v>99.762664999999998</v>
      </c>
      <c r="C132">
        <v>754.64001499999995</v>
      </c>
      <c r="D132">
        <v>53.139847000000003</v>
      </c>
      <c r="E132">
        <v>93.099997999999999</v>
      </c>
      <c r="F132">
        <v>77.264235999999997</v>
      </c>
      <c r="G132">
        <v>88.528999999999996</v>
      </c>
      <c r="H132">
        <f t="shared" si="7"/>
        <v>1.253823990681327E-2</v>
      </c>
      <c r="I132">
        <f t="shared" si="8"/>
        <v>-7.809831795778102E-3</v>
      </c>
      <c r="J132">
        <f t="shared" si="9"/>
        <v>6.8929925086111954E-3</v>
      </c>
      <c r="K132">
        <f t="shared" si="10"/>
        <v>-4.9166311440065847E-3</v>
      </c>
      <c r="L132">
        <f t="shared" si="11"/>
        <v>-9.1056606987515668E-3</v>
      </c>
      <c r="M132" s="86">
        <f t="shared" si="12"/>
        <v>-5.5044428717465829E-3</v>
      </c>
      <c r="N132" s="2">
        <f t="shared" si="13"/>
        <v>-4.8017824462235747E-4</v>
      </c>
    </row>
    <row r="133" spans="1:14" x14ac:dyDescent="0.3">
      <c r="A133" s="1">
        <v>42586</v>
      </c>
      <c r="B133">
        <v>100.378944</v>
      </c>
      <c r="C133">
        <v>760.77002000000005</v>
      </c>
      <c r="D133">
        <v>53.531604999999999</v>
      </c>
      <c r="E133">
        <v>93.440002000000007</v>
      </c>
      <c r="F133">
        <v>77.336143000000007</v>
      </c>
      <c r="G133">
        <v>86.364000000000004</v>
      </c>
      <c r="H133">
        <f t="shared" ref="H133:H196" si="14">(B133-B132)/B132</f>
        <v>6.1774512539335812E-3</v>
      </c>
      <c r="I133">
        <f t="shared" ref="I133:I196" si="15">(C133-C132)/C132</f>
        <v>8.1230850182256731E-3</v>
      </c>
      <c r="J133">
        <f t="shared" ref="J133:J196" si="16">(D133-D132)/D132</f>
        <v>7.3722079026685159E-3</v>
      </c>
      <c r="K133">
        <f t="shared" ref="K133:K196" si="17">(E133-E132)/E132</f>
        <v>3.6520301536419747E-3</v>
      </c>
      <c r="L133">
        <f t="shared" ref="L133:L196" si="18">(F133-F132)/F132</f>
        <v>9.3066344433937278E-4</v>
      </c>
      <c r="M133" s="86">
        <f t="shared" ref="M133:M196" si="19">(G133-G132)/G132</f>
        <v>-2.4455263247071493E-2</v>
      </c>
      <c r="N133" s="2">
        <f t="shared" ref="N133:N196" si="20">MMULT(H133:L133,$P$2:$P$6)</f>
        <v>5.2510875545618242E-3</v>
      </c>
    </row>
    <row r="134" spans="1:14" x14ac:dyDescent="0.3">
      <c r="A134" s="1">
        <v>42587</v>
      </c>
      <c r="B134">
        <v>101.905434</v>
      </c>
      <c r="C134">
        <v>765.97997999999995</v>
      </c>
      <c r="D134">
        <v>54.063277999999997</v>
      </c>
      <c r="E134">
        <v>97.029999000000004</v>
      </c>
      <c r="F134">
        <v>77.093474999999998</v>
      </c>
      <c r="G134">
        <v>85.563000000000002</v>
      </c>
      <c r="H134">
        <f t="shared" si="14"/>
        <v>1.5207272951586295E-2</v>
      </c>
      <c r="I134">
        <f t="shared" si="15"/>
        <v>6.848271965291048E-3</v>
      </c>
      <c r="J134">
        <f t="shared" si="16"/>
        <v>9.9319458103301374E-3</v>
      </c>
      <c r="K134">
        <f t="shared" si="17"/>
        <v>3.8420343783811095E-2</v>
      </c>
      <c r="L134">
        <f t="shared" si="18"/>
        <v>-3.1378342723920039E-3</v>
      </c>
      <c r="M134" s="86">
        <f t="shared" si="19"/>
        <v>-9.2746977907461666E-3</v>
      </c>
      <c r="N134" s="2">
        <f t="shared" si="20"/>
        <v>1.3454000047725316E-2</v>
      </c>
    </row>
    <row r="135" spans="1:14" x14ac:dyDescent="0.3">
      <c r="A135" s="1">
        <v>42590</v>
      </c>
      <c r="B135">
        <v>102.74928300000001</v>
      </c>
      <c r="C135">
        <v>766.55999799999995</v>
      </c>
      <c r="D135">
        <v>54.156562999999998</v>
      </c>
      <c r="E135">
        <v>95.110000999999997</v>
      </c>
      <c r="F135">
        <v>77.075507999999999</v>
      </c>
      <c r="G135">
        <v>84.268000000000001</v>
      </c>
      <c r="H135">
        <f t="shared" si="14"/>
        <v>8.2807066009846532E-3</v>
      </c>
      <c r="I135">
        <f t="shared" si="15"/>
        <v>7.5722344597047497E-4</v>
      </c>
      <c r="J135">
        <f t="shared" si="16"/>
        <v>1.7254780592475657E-3</v>
      </c>
      <c r="K135">
        <f t="shared" si="17"/>
        <v>-1.9787674119217571E-2</v>
      </c>
      <c r="L135">
        <f t="shared" si="18"/>
        <v>-2.3305474295974769E-4</v>
      </c>
      <c r="M135" s="86">
        <f t="shared" si="19"/>
        <v>-1.5135046690742513E-2</v>
      </c>
      <c r="N135" s="2">
        <f t="shared" si="20"/>
        <v>-1.8514641511949254E-3</v>
      </c>
    </row>
    <row r="136" spans="1:14" x14ac:dyDescent="0.3">
      <c r="A136" s="1">
        <v>42591</v>
      </c>
      <c r="B136">
        <v>103.166451</v>
      </c>
      <c r="C136">
        <v>768.30999799999995</v>
      </c>
      <c r="D136">
        <v>54.287143999999998</v>
      </c>
      <c r="E136">
        <v>93.989998</v>
      </c>
      <c r="F136">
        <v>77.282218999999998</v>
      </c>
      <c r="G136">
        <v>84.263000000000005</v>
      </c>
      <c r="H136">
        <f t="shared" si="14"/>
        <v>4.0600575285765208E-3</v>
      </c>
      <c r="I136">
        <f t="shared" si="15"/>
        <v>2.2829263261399664E-3</v>
      </c>
      <c r="J136">
        <f t="shared" si="16"/>
        <v>2.4111759086336295E-3</v>
      </c>
      <c r="K136">
        <f t="shared" si="17"/>
        <v>-1.1775869921397614E-2</v>
      </c>
      <c r="L136">
        <f t="shared" si="18"/>
        <v>2.681928479796702E-3</v>
      </c>
      <c r="M136" s="86">
        <f t="shared" si="19"/>
        <v>-5.9334504200828934E-5</v>
      </c>
      <c r="N136" s="2">
        <f t="shared" si="20"/>
        <v>-6.7956335650158801E-5</v>
      </c>
    </row>
    <row r="137" spans="1:14" x14ac:dyDescent="0.3">
      <c r="A137" s="1">
        <v>42592</v>
      </c>
      <c r="B137">
        <v>102.398483</v>
      </c>
      <c r="C137">
        <v>768.55999799999995</v>
      </c>
      <c r="D137">
        <v>54.119259</v>
      </c>
      <c r="E137">
        <v>93.93</v>
      </c>
      <c r="F137">
        <v>77.569817</v>
      </c>
      <c r="G137">
        <v>84.474000000000004</v>
      </c>
      <c r="H137">
        <f t="shared" si="14"/>
        <v>-7.443970327136641E-3</v>
      </c>
      <c r="I137">
        <f t="shared" si="15"/>
        <v>3.253894920680181E-4</v>
      </c>
      <c r="J137">
        <f t="shared" si="16"/>
        <v>-3.092536973394627E-3</v>
      </c>
      <c r="K137">
        <f t="shared" si="17"/>
        <v>-6.3834451831771622E-4</v>
      </c>
      <c r="L137">
        <f t="shared" si="18"/>
        <v>3.7213993557819905E-3</v>
      </c>
      <c r="M137" s="86">
        <f t="shared" si="19"/>
        <v>2.5040646547120149E-3</v>
      </c>
      <c r="N137" s="2">
        <f t="shared" si="20"/>
        <v>-1.4256125941997952E-3</v>
      </c>
    </row>
    <row r="138" spans="1:14" x14ac:dyDescent="0.3">
      <c r="A138" s="1">
        <v>42593</v>
      </c>
      <c r="B138">
        <v>102.3321</v>
      </c>
      <c r="C138">
        <v>771.23999000000003</v>
      </c>
      <c r="D138">
        <v>54.380423999999998</v>
      </c>
      <c r="E138">
        <v>95.889999000000003</v>
      </c>
      <c r="F138">
        <v>77.947272999999996</v>
      </c>
      <c r="G138">
        <v>83.311999999999998</v>
      </c>
      <c r="H138">
        <f t="shared" si="14"/>
        <v>-6.4828108830481269E-4</v>
      </c>
      <c r="I138">
        <f t="shared" si="15"/>
        <v>3.487030299487541E-3</v>
      </c>
      <c r="J138">
        <f t="shared" si="16"/>
        <v>4.8257312613980601E-3</v>
      </c>
      <c r="K138">
        <f t="shared" si="17"/>
        <v>2.0866592143085234E-2</v>
      </c>
      <c r="L138">
        <f t="shared" si="18"/>
        <v>4.866016378509635E-3</v>
      </c>
      <c r="M138" s="86">
        <f t="shared" si="19"/>
        <v>-1.3755711816653717E-2</v>
      </c>
      <c r="N138" s="2">
        <f t="shared" si="20"/>
        <v>6.6794177988351317E-3</v>
      </c>
    </row>
    <row r="139" spans="1:14" x14ac:dyDescent="0.3">
      <c r="A139" s="1">
        <v>42594</v>
      </c>
      <c r="B139">
        <v>102.569138</v>
      </c>
      <c r="C139">
        <v>772.55999799999995</v>
      </c>
      <c r="D139">
        <v>54.044632</v>
      </c>
      <c r="E139">
        <v>96.589995999999999</v>
      </c>
      <c r="F139">
        <v>78.225891000000004</v>
      </c>
      <c r="G139">
        <v>83.683000000000007</v>
      </c>
      <c r="H139">
        <f t="shared" si="14"/>
        <v>2.316360164601316E-3</v>
      </c>
      <c r="I139">
        <f t="shared" si="15"/>
        <v>1.7115398800831322E-3</v>
      </c>
      <c r="J139">
        <f t="shared" si="16"/>
        <v>-6.1748691036318118E-3</v>
      </c>
      <c r="K139">
        <f t="shared" si="17"/>
        <v>7.3000000761288585E-3</v>
      </c>
      <c r="L139">
        <f t="shared" si="18"/>
        <v>3.5744419179360989E-3</v>
      </c>
      <c r="M139" s="86">
        <f t="shared" si="19"/>
        <v>4.4531400038410954E-3</v>
      </c>
      <c r="N139" s="2">
        <f t="shared" si="20"/>
        <v>1.7454945870235188E-3</v>
      </c>
    </row>
    <row r="140" spans="1:14" x14ac:dyDescent="0.3">
      <c r="A140" s="1">
        <v>42597</v>
      </c>
      <c r="B140">
        <v>103.80173499999999</v>
      </c>
      <c r="C140">
        <v>768.48999000000003</v>
      </c>
      <c r="D140">
        <v>54.212524000000002</v>
      </c>
      <c r="E140">
        <v>95.309997999999993</v>
      </c>
      <c r="F140">
        <v>78.207909000000001</v>
      </c>
      <c r="G140">
        <v>82.486999999999995</v>
      </c>
      <c r="H140">
        <f t="shared" si="14"/>
        <v>1.2017230758047302E-2</v>
      </c>
      <c r="I140">
        <f t="shared" si="15"/>
        <v>-5.2682096025374542E-3</v>
      </c>
      <c r="J140">
        <f t="shared" si="16"/>
        <v>3.1065434953836289E-3</v>
      </c>
      <c r="K140">
        <f t="shared" si="17"/>
        <v>-1.3251869272258861E-2</v>
      </c>
      <c r="L140">
        <f t="shared" si="18"/>
        <v>-2.2987274123862001E-4</v>
      </c>
      <c r="M140" s="86">
        <f t="shared" si="19"/>
        <v>-1.4292030639437067E-2</v>
      </c>
      <c r="N140" s="2">
        <f t="shared" si="20"/>
        <v>-7.2523547252080055E-4</v>
      </c>
    </row>
    <row r="141" spans="1:14" x14ac:dyDescent="0.3">
      <c r="A141" s="1">
        <v>42598</v>
      </c>
      <c r="B141">
        <v>103.70689400000001</v>
      </c>
      <c r="C141">
        <v>764.03997800000002</v>
      </c>
      <c r="D141">
        <v>53.912174</v>
      </c>
      <c r="E141">
        <v>95.120002999999997</v>
      </c>
      <c r="F141">
        <v>77.812461999999996</v>
      </c>
      <c r="G141">
        <v>83.292000000000002</v>
      </c>
      <c r="H141">
        <f t="shared" si="14"/>
        <v>-9.1367451613393741E-4</v>
      </c>
      <c r="I141">
        <f t="shared" si="15"/>
        <v>-5.7905920153885349E-3</v>
      </c>
      <c r="J141">
        <f t="shared" si="16"/>
        <v>-5.5402327329382717E-3</v>
      </c>
      <c r="K141">
        <f t="shared" si="17"/>
        <v>-1.9934424927802027E-3</v>
      </c>
      <c r="L141">
        <f t="shared" si="18"/>
        <v>-5.0563556174351154E-3</v>
      </c>
      <c r="M141" s="86">
        <f t="shared" si="19"/>
        <v>9.7591135572878979E-3</v>
      </c>
      <c r="N141" s="2">
        <f t="shared" si="20"/>
        <v>-3.8588594749352128E-3</v>
      </c>
    </row>
    <row r="142" spans="1:14" x14ac:dyDescent="0.3">
      <c r="A142" s="1">
        <v>42599</v>
      </c>
      <c r="B142">
        <v>103.555183</v>
      </c>
      <c r="C142">
        <v>764.63000499999998</v>
      </c>
      <c r="D142">
        <v>54.024802999999999</v>
      </c>
      <c r="E142">
        <v>96.370002999999997</v>
      </c>
      <c r="F142">
        <v>78.153992000000002</v>
      </c>
      <c r="G142">
        <v>83.302000000000007</v>
      </c>
      <c r="H142">
        <f t="shared" si="14"/>
        <v>-1.462882496509884E-3</v>
      </c>
      <c r="I142">
        <f t="shared" si="15"/>
        <v>7.7224623971177027E-4</v>
      </c>
      <c r="J142">
        <f t="shared" si="16"/>
        <v>2.0891199824365886E-3</v>
      </c>
      <c r="K142">
        <f t="shared" si="17"/>
        <v>1.3141294791590787E-2</v>
      </c>
      <c r="L142">
        <f t="shared" si="18"/>
        <v>4.3891427057018949E-3</v>
      </c>
      <c r="M142" s="86">
        <f t="shared" si="19"/>
        <v>1.2005954953663156E-4</v>
      </c>
      <c r="N142" s="2">
        <f t="shared" si="20"/>
        <v>3.7857842445862318E-3</v>
      </c>
    </row>
    <row r="143" spans="1:14" x14ac:dyDescent="0.3">
      <c r="A143" s="1">
        <v>42600</v>
      </c>
      <c r="B143">
        <v>103.422455</v>
      </c>
      <c r="C143">
        <v>764.46002199999998</v>
      </c>
      <c r="D143">
        <v>54.062354999999997</v>
      </c>
      <c r="E143">
        <v>96.160004000000001</v>
      </c>
      <c r="F143">
        <v>78.585373000000004</v>
      </c>
      <c r="G143">
        <v>83.781000000000006</v>
      </c>
      <c r="H143">
        <f t="shared" si="14"/>
        <v>-1.2817127656468935E-3</v>
      </c>
      <c r="I143">
        <f t="shared" si="15"/>
        <v>-2.223075198311136E-4</v>
      </c>
      <c r="J143">
        <f t="shared" si="16"/>
        <v>6.950881431256312E-4</v>
      </c>
      <c r="K143">
        <f t="shared" si="17"/>
        <v>-2.1790909355891199E-3</v>
      </c>
      <c r="L143">
        <f t="shared" si="18"/>
        <v>5.51962847911853E-3</v>
      </c>
      <c r="M143" s="86">
        <f t="shared" si="19"/>
        <v>5.7501620609349017E-3</v>
      </c>
      <c r="N143" s="2">
        <f t="shared" si="20"/>
        <v>5.0632108023540697E-4</v>
      </c>
    </row>
    <row r="144" spans="1:14" x14ac:dyDescent="0.3">
      <c r="A144" s="1">
        <v>42601</v>
      </c>
      <c r="B144">
        <v>103.687935</v>
      </c>
      <c r="C144">
        <v>757.30999799999995</v>
      </c>
      <c r="D144">
        <v>54.081122999999998</v>
      </c>
      <c r="E144">
        <v>95.870002999999997</v>
      </c>
      <c r="F144">
        <v>78.468536</v>
      </c>
      <c r="G144">
        <v>83.552000000000007</v>
      </c>
      <c r="H144">
        <f t="shared" si="14"/>
        <v>2.5669473810111801E-3</v>
      </c>
      <c r="I144">
        <f t="shared" si="15"/>
        <v>-9.3530384771383507E-3</v>
      </c>
      <c r="J144">
        <f t="shared" si="16"/>
        <v>3.4715468832242788E-4</v>
      </c>
      <c r="K144">
        <f t="shared" si="17"/>
        <v>-3.0158172622372576E-3</v>
      </c>
      <c r="L144">
        <f t="shared" si="18"/>
        <v>-1.486752502911755E-3</v>
      </c>
      <c r="M144" s="86">
        <f t="shared" si="19"/>
        <v>-2.7333166231006934E-3</v>
      </c>
      <c r="N144" s="2">
        <f t="shared" si="20"/>
        <v>-2.188301234590751E-3</v>
      </c>
    </row>
    <row r="145" spans="1:14" x14ac:dyDescent="0.3">
      <c r="A145" s="1">
        <v>42604</v>
      </c>
      <c r="B145">
        <v>102.882019</v>
      </c>
      <c r="C145">
        <v>759.47997999999995</v>
      </c>
      <c r="D145">
        <v>54.128051999999997</v>
      </c>
      <c r="E145">
        <v>95.260002</v>
      </c>
      <c r="F145">
        <v>78.055130000000005</v>
      </c>
      <c r="G145">
        <v>85.16</v>
      </c>
      <c r="H145">
        <f t="shared" si="14"/>
        <v>-7.7725147096428943E-3</v>
      </c>
      <c r="I145">
        <f t="shared" si="15"/>
        <v>2.8653814233679307E-3</v>
      </c>
      <c r="J145">
        <f t="shared" si="16"/>
        <v>8.677519510827959E-4</v>
      </c>
      <c r="K145">
        <f t="shared" si="17"/>
        <v>-6.3627931669095385E-3</v>
      </c>
      <c r="L145">
        <f t="shared" si="18"/>
        <v>-5.2684301386736057E-3</v>
      </c>
      <c r="M145" s="86">
        <f t="shared" si="19"/>
        <v>1.9245499808502368E-2</v>
      </c>
      <c r="N145" s="2">
        <f t="shared" si="20"/>
        <v>-3.1341209281550621E-3</v>
      </c>
    </row>
    <row r="146" spans="1:14" x14ac:dyDescent="0.3">
      <c r="A146" s="1">
        <v>42605</v>
      </c>
      <c r="B146">
        <v>103.204376</v>
      </c>
      <c r="C146">
        <v>762.45001200000002</v>
      </c>
      <c r="D146">
        <v>54.334541000000002</v>
      </c>
      <c r="E146">
        <v>95.940002000000007</v>
      </c>
      <c r="F146">
        <v>78.549430999999998</v>
      </c>
      <c r="G146">
        <v>85.302999999999997</v>
      </c>
      <c r="H146">
        <f t="shared" si="14"/>
        <v>3.133268603525332E-3</v>
      </c>
      <c r="I146">
        <f t="shared" si="15"/>
        <v>3.9106126273401711E-3</v>
      </c>
      <c r="J146">
        <f t="shared" si="16"/>
        <v>3.8148241507010971E-3</v>
      </c>
      <c r="K146">
        <f t="shared" si="17"/>
        <v>7.138358027748171E-3</v>
      </c>
      <c r="L146">
        <f t="shared" si="18"/>
        <v>6.3327163762329644E-3</v>
      </c>
      <c r="M146" s="86">
        <f t="shared" si="19"/>
        <v>1.6791921089713562E-3</v>
      </c>
      <c r="N146" s="2">
        <f t="shared" si="20"/>
        <v>4.8659559571095469E-3</v>
      </c>
    </row>
    <row r="147" spans="1:14" x14ac:dyDescent="0.3">
      <c r="A147" s="1">
        <v>42606</v>
      </c>
      <c r="B147">
        <v>102.42691000000001</v>
      </c>
      <c r="C147">
        <v>757.25</v>
      </c>
      <c r="D147">
        <v>54.390858000000001</v>
      </c>
      <c r="E147">
        <v>95.18</v>
      </c>
      <c r="F147">
        <v>78.468536</v>
      </c>
      <c r="G147">
        <v>86.328999999999994</v>
      </c>
      <c r="H147">
        <f t="shared" si="14"/>
        <v>-7.5332658374872574E-3</v>
      </c>
      <c r="I147">
        <f t="shared" si="15"/>
        <v>-6.8201349834853368E-3</v>
      </c>
      <c r="J147">
        <f t="shared" si="16"/>
        <v>1.0364861644823677E-3</v>
      </c>
      <c r="K147">
        <f t="shared" si="17"/>
        <v>-7.9216383589402056E-3</v>
      </c>
      <c r="L147">
        <f t="shared" si="18"/>
        <v>-1.0298610565364652E-3</v>
      </c>
      <c r="M147" s="86">
        <f t="shared" si="19"/>
        <v>1.2027712976096928E-2</v>
      </c>
      <c r="N147" s="2">
        <f t="shared" si="20"/>
        <v>-4.4536828143933796E-3</v>
      </c>
    </row>
    <row r="148" spans="1:14" x14ac:dyDescent="0.3">
      <c r="A148" s="1">
        <v>42607</v>
      </c>
      <c r="B148">
        <v>101.990784</v>
      </c>
      <c r="C148">
        <v>759.21997099999999</v>
      </c>
      <c r="D148">
        <v>54.597343000000002</v>
      </c>
      <c r="E148">
        <v>97.32</v>
      </c>
      <c r="F148">
        <v>78.998795000000001</v>
      </c>
      <c r="G148">
        <v>85.385000000000005</v>
      </c>
      <c r="H148">
        <f t="shared" si="14"/>
        <v>-4.2579240162570709E-3</v>
      </c>
      <c r="I148">
        <f t="shared" si="15"/>
        <v>2.6014803565533005E-3</v>
      </c>
      <c r="J148">
        <f t="shared" si="16"/>
        <v>3.7963181239023787E-3</v>
      </c>
      <c r="K148">
        <f t="shared" si="17"/>
        <v>2.2483715066190232E-2</v>
      </c>
      <c r="L148">
        <f t="shared" si="18"/>
        <v>6.7576002692340395E-3</v>
      </c>
      <c r="M148" s="86">
        <f t="shared" si="19"/>
        <v>-1.0934911790939181E-2</v>
      </c>
      <c r="N148" s="2">
        <f t="shared" si="20"/>
        <v>6.2762379599245761E-3</v>
      </c>
    </row>
    <row r="149" spans="1:14" x14ac:dyDescent="0.3">
      <c r="A149" s="1">
        <v>42608</v>
      </c>
      <c r="B149">
        <v>101.393433</v>
      </c>
      <c r="C149">
        <v>769</v>
      </c>
      <c r="D149">
        <v>54.465938999999999</v>
      </c>
      <c r="E149">
        <v>97.580001999999993</v>
      </c>
      <c r="F149">
        <v>78.711205000000007</v>
      </c>
      <c r="G149">
        <v>84.998000000000005</v>
      </c>
      <c r="H149">
        <f t="shared" si="14"/>
        <v>-5.8569115421252503E-3</v>
      </c>
      <c r="I149">
        <f t="shared" si="15"/>
        <v>1.2881680374026955E-2</v>
      </c>
      <c r="J149">
        <f t="shared" si="16"/>
        <v>-2.4067837879950204E-3</v>
      </c>
      <c r="K149">
        <f t="shared" si="17"/>
        <v>2.6716193999177977E-3</v>
      </c>
      <c r="L149">
        <f t="shared" si="18"/>
        <v>-3.6404352749936815E-3</v>
      </c>
      <c r="M149" s="86">
        <f t="shared" si="19"/>
        <v>-4.5324120161620947E-3</v>
      </c>
      <c r="N149" s="2">
        <f t="shared" si="20"/>
        <v>7.2983383376616032E-4</v>
      </c>
    </row>
    <row r="150" spans="1:14" x14ac:dyDescent="0.3">
      <c r="A150" s="1">
        <v>42611</v>
      </c>
      <c r="B150">
        <v>101.27967099999999</v>
      </c>
      <c r="C150">
        <v>771.28997800000002</v>
      </c>
      <c r="D150">
        <v>54.531643000000003</v>
      </c>
      <c r="E150">
        <v>97.300003000000004</v>
      </c>
      <c r="F150">
        <v>79.358299000000002</v>
      </c>
      <c r="G150">
        <v>84.876000000000005</v>
      </c>
      <c r="H150">
        <f t="shared" si="14"/>
        <v>-1.121985878513536E-3</v>
      </c>
      <c r="I150">
        <f t="shared" si="15"/>
        <v>2.9778647594278533E-3</v>
      </c>
      <c r="J150">
        <f t="shared" si="16"/>
        <v>1.2063319058908313E-3</v>
      </c>
      <c r="K150">
        <f t="shared" si="17"/>
        <v>-2.8694301522968761E-3</v>
      </c>
      <c r="L150">
        <f t="shared" si="18"/>
        <v>8.2211166758277363E-3</v>
      </c>
      <c r="M150" s="86">
        <f t="shared" si="19"/>
        <v>-1.4353278900680001E-3</v>
      </c>
      <c r="N150" s="2">
        <f t="shared" si="20"/>
        <v>1.6827794620672019E-3</v>
      </c>
    </row>
    <row r="151" spans="1:14" x14ac:dyDescent="0.3">
      <c r="A151" s="1">
        <v>42612</v>
      </c>
      <c r="B151">
        <v>100.502213</v>
      </c>
      <c r="C151">
        <v>767.580017</v>
      </c>
      <c r="D151">
        <v>54.334541000000002</v>
      </c>
      <c r="E151">
        <v>97.449996999999996</v>
      </c>
      <c r="F151">
        <v>78.675255000000007</v>
      </c>
      <c r="G151">
        <v>85.537000000000006</v>
      </c>
      <c r="H151">
        <f t="shared" si="14"/>
        <v>-7.6763480007749612E-3</v>
      </c>
      <c r="I151">
        <f t="shared" si="15"/>
        <v>-4.8100728724884603E-3</v>
      </c>
      <c r="J151">
        <f t="shared" si="16"/>
        <v>-3.6144518880533451E-3</v>
      </c>
      <c r="K151">
        <f t="shared" si="17"/>
        <v>1.5415621312981091E-3</v>
      </c>
      <c r="L151">
        <f t="shared" si="18"/>
        <v>-8.6070897260536704E-3</v>
      </c>
      <c r="M151" s="86">
        <f t="shared" si="19"/>
        <v>7.7878316603044598E-3</v>
      </c>
      <c r="N151" s="2">
        <f t="shared" si="20"/>
        <v>-4.6332800712144667E-3</v>
      </c>
    </row>
    <row r="152" spans="1:14" x14ac:dyDescent="0.3">
      <c r="A152" s="1">
        <v>42613</v>
      </c>
      <c r="B152">
        <v>100.59702299999999</v>
      </c>
      <c r="C152">
        <v>769.15997300000004</v>
      </c>
      <c r="D152">
        <v>53.930954</v>
      </c>
      <c r="E152">
        <v>97.449996999999996</v>
      </c>
      <c r="F152">
        <v>78.468536</v>
      </c>
      <c r="G152">
        <v>85.929000000000002</v>
      </c>
      <c r="H152">
        <f t="shared" si="14"/>
        <v>9.4336231183282898E-4</v>
      </c>
      <c r="I152">
        <f t="shared" si="15"/>
        <v>2.0583599950596923E-3</v>
      </c>
      <c r="J152">
        <f t="shared" si="16"/>
        <v>-7.4278164970603446E-3</v>
      </c>
      <c r="K152">
        <f t="shared" si="17"/>
        <v>0</v>
      </c>
      <c r="L152">
        <f t="shared" si="18"/>
        <v>-2.6274970446553587E-3</v>
      </c>
      <c r="M152" s="86">
        <f t="shared" si="19"/>
        <v>4.5828121163940267E-3</v>
      </c>
      <c r="N152" s="2">
        <f t="shared" si="20"/>
        <v>-1.4107182469646365E-3</v>
      </c>
    </row>
    <row r="153" spans="1:14" x14ac:dyDescent="0.3">
      <c r="A153" s="1">
        <v>42614</v>
      </c>
      <c r="B153">
        <v>101.194344</v>
      </c>
      <c r="C153">
        <v>770.61999500000002</v>
      </c>
      <c r="D153">
        <v>54.052967000000002</v>
      </c>
      <c r="E153">
        <v>97.379997000000003</v>
      </c>
      <c r="F153">
        <v>79.367271000000002</v>
      </c>
      <c r="G153">
        <v>87.575000000000003</v>
      </c>
      <c r="H153">
        <f t="shared" si="14"/>
        <v>5.9377602058860932E-3</v>
      </c>
      <c r="I153">
        <f t="shared" si="15"/>
        <v>1.8982033013306332E-3</v>
      </c>
      <c r="J153">
        <f t="shared" si="16"/>
        <v>2.2623927624199377E-3</v>
      </c>
      <c r="K153">
        <f t="shared" si="17"/>
        <v>-7.1831710779830175E-4</v>
      </c>
      <c r="L153">
        <f t="shared" si="18"/>
        <v>1.1453444218712097E-2</v>
      </c>
      <c r="M153" s="86">
        <f t="shared" si="19"/>
        <v>1.9155349183628354E-2</v>
      </c>
      <c r="N153" s="2">
        <f t="shared" si="20"/>
        <v>4.1666966761100925E-3</v>
      </c>
    </row>
    <row r="154" spans="1:14" x14ac:dyDescent="0.3">
      <c r="A154" s="1">
        <v>42615</v>
      </c>
      <c r="B154">
        <v>102.14247899999999</v>
      </c>
      <c r="C154">
        <v>772.44000200000005</v>
      </c>
      <c r="D154">
        <v>54.128051999999997</v>
      </c>
      <c r="E154">
        <v>97.379997000000003</v>
      </c>
      <c r="F154">
        <v>79.268424999999993</v>
      </c>
      <c r="G154">
        <v>86.659000000000006</v>
      </c>
      <c r="H154">
        <f t="shared" si="14"/>
        <v>9.369446576974633E-3</v>
      </c>
      <c r="I154">
        <f t="shared" si="15"/>
        <v>2.3617438060376727E-3</v>
      </c>
      <c r="J154">
        <f t="shared" si="16"/>
        <v>1.3891004355042027E-3</v>
      </c>
      <c r="K154">
        <f t="shared" si="17"/>
        <v>0</v>
      </c>
      <c r="L154">
        <f t="shared" si="18"/>
        <v>-1.2454252080811607E-3</v>
      </c>
      <c r="M154" s="86">
        <f t="shared" si="19"/>
        <v>-1.0459606051955429E-2</v>
      </c>
      <c r="N154" s="2">
        <f t="shared" si="20"/>
        <v>2.3749731220870695E-3</v>
      </c>
    </row>
    <row r="155" spans="1:14" x14ac:dyDescent="0.3">
      <c r="A155" s="1">
        <v>42619</v>
      </c>
      <c r="B155">
        <v>102.114029</v>
      </c>
      <c r="C155">
        <v>788.86999500000002</v>
      </c>
      <c r="D155">
        <v>54.071742999999998</v>
      </c>
      <c r="E155">
        <v>100.089996</v>
      </c>
      <c r="F155">
        <v>79.663856999999993</v>
      </c>
      <c r="G155">
        <v>86.658000000000001</v>
      </c>
      <c r="H155">
        <f t="shared" si="14"/>
        <v>-2.7853249968597604E-4</v>
      </c>
      <c r="I155">
        <f t="shared" si="15"/>
        <v>2.1270251356039903E-2</v>
      </c>
      <c r="J155">
        <f t="shared" si="16"/>
        <v>-1.0402923792638766E-3</v>
      </c>
      <c r="K155">
        <f t="shared" si="17"/>
        <v>2.7829113611494528E-2</v>
      </c>
      <c r="L155">
        <f t="shared" si="18"/>
        <v>4.9885184422422879E-3</v>
      </c>
      <c r="M155" s="86">
        <f t="shared" si="19"/>
        <v>-1.1539482338877378E-5</v>
      </c>
      <c r="N155" s="2">
        <f t="shared" si="20"/>
        <v>1.0553811706165374E-2</v>
      </c>
    </row>
    <row r="156" spans="1:14" x14ac:dyDescent="0.3">
      <c r="A156" s="1">
        <v>42620</v>
      </c>
      <c r="B156">
        <v>102.73979199999999</v>
      </c>
      <c r="C156">
        <v>784.47997999999995</v>
      </c>
      <c r="D156">
        <v>54.118664000000003</v>
      </c>
      <c r="E156">
        <v>99.150002000000001</v>
      </c>
      <c r="F156">
        <v>79.043732000000006</v>
      </c>
      <c r="G156">
        <v>85.643000000000001</v>
      </c>
      <c r="H156">
        <f t="shared" si="14"/>
        <v>6.1280805989938174E-3</v>
      </c>
      <c r="I156">
        <f t="shared" si="15"/>
        <v>-5.5649410268165441E-3</v>
      </c>
      <c r="J156">
        <f t="shared" si="16"/>
        <v>8.6775453123463494E-4</v>
      </c>
      <c r="K156">
        <f t="shared" si="17"/>
        <v>-9.3914880364267244E-3</v>
      </c>
      <c r="L156">
        <f t="shared" si="18"/>
        <v>-7.7842703498524736E-3</v>
      </c>
      <c r="M156" s="86">
        <f t="shared" si="19"/>
        <v>-1.171270973251172E-2</v>
      </c>
      <c r="N156" s="2">
        <f t="shared" si="20"/>
        <v>-3.1489728565734579E-3</v>
      </c>
    </row>
    <row r="157" spans="1:14" x14ac:dyDescent="0.3">
      <c r="A157" s="1">
        <v>42621</v>
      </c>
      <c r="B157">
        <v>100.047104</v>
      </c>
      <c r="C157">
        <v>784.05999799999995</v>
      </c>
      <c r="D157">
        <v>53.902790000000003</v>
      </c>
      <c r="E157">
        <v>99.660004000000001</v>
      </c>
      <c r="F157">
        <v>78.890945000000002</v>
      </c>
      <c r="G157">
        <v>85.180999999999997</v>
      </c>
      <c r="H157">
        <f t="shared" si="14"/>
        <v>-2.6208813037114091E-2</v>
      </c>
      <c r="I157">
        <f t="shared" si="15"/>
        <v>-5.3536356657566265E-4</v>
      </c>
      <c r="J157">
        <f t="shared" si="16"/>
        <v>-3.9889011303013587E-3</v>
      </c>
      <c r="K157">
        <f t="shared" si="17"/>
        <v>5.1437417015886703E-3</v>
      </c>
      <c r="L157">
        <f t="shared" si="18"/>
        <v>-1.9329426399047498E-3</v>
      </c>
      <c r="M157" s="86">
        <f t="shared" si="19"/>
        <v>-5.3944864145347932E-3</v>
      </c>
      <c r="N157" s="2">
        <f t="shared" si="20"/>
        <v>-5.504455734461438E-3</v>
      </c>
    </row>
    <row r="158" spans="1:14" x14ac:dyDescent="0.3">
      <c r="A158" s="1">
        <v>42622</v>
      </c>
      <c r="B158">
        <v>97.781058999999999</v>
      </c>
      <c r="C158">
        <v>760.14001499999995</v>
      </c>
      <c r="D158">
        <v>52.757725000000001</v>
      </c>
      <c r="E158">
        <v>96.5</v>
      </c>
      <c r="F158">
        <v>77.506896999999995</v>
      </c>
      <c r="G158">
        <v>85.957999999999998</v>
      </c>
      <c r="H158">
        <f t="shared" si="14"/>
        <v>-2.2649781047135609E-2</v>
      </c>
      <c r="I158">
        <f t="shared" si="15"/>
        <v>-3.0507847691523225E-2</v>
      </c>
      <c r="J158">
        <f t="shared" si="16"/>
        <v>-2.124314900954111E-2</v>
      </c>
      <c r="K158">
        <f t="shared" si="17"/>
        <v>-3.1707845406066817E-2</v>
      </c>
      <c r="L158">
        <f t="shared" si="18"/>
        <v>-1.7543813171461021E-2</v>
      </c>
      <c r="M158" s="86">
        <f t="shared" si="19"/>
        <v>9.1217525034925744E-3</v>
      </c>
      <c r="N158" s="2">
        <f t="shared" si="20"/>
        <v>-2.4730487265145557E-2</v>
      </c>
    </row>
    <row r="159" spans="1:14" x14ac:dyDescent="0.3">
      <c r="A159" s="1">
        <v>42625</v>
      </c>
      <c r="B159">
        <v>99.971252000000007</v>
      </c>
      <c r="C159">
        <v>771.48999000000003</v>
      </c>
      <c r="D159">
        <v>53.546135</v>
      </c>
      <c r="E159">
        <v>99.050003000000004</v>
      </c>
      <c r="F159">
        <v>79.313346999999993</v>
      </c>
      <c r="G159">
        <v>86.206000000000003</v>
      </c>
      <c r="H159">
        <f t="shared" si="14"/>
        <v>2.2398949473435421E-2</v>
      </c>
      <c r="I159">
        <f t="shared" si="15"/>
        <v>1.4931426810888368E-2</v>
      </c>
      <c r="J159">
        <f t="shared" si="16"/>
        <v>1.494397265992798E-2</v>
      </c>
      <c r="K159">
        <f t="shared" si="17"/>
        <v>2.6424901554404183E-2</v>
      </c>
      <c r="L159">
        <f t="shared" si="18"/>
        <v>2.3306958089162031E-2</v>
      </c>
      <c r="M159" s="86">
        <f t="shared" si="19"/>
        <v>2.8851299471835627E-3</v>
      </c>
      <c r="N159" s="2">
        <f t="shared" si="20"/>
        <v>2.0401241717563596E-2</v>
      </c>
    </row>
    <row r="160" spans="1:14" x14ac:dyDescent="0.3">
      <c r="A160" s="1">
        <v>42626</v>
      </c>
      <c r="B160">
        <v>102.35105900000001</v>
      </c>
      <c r="C160">
        <v>761.01000999999997</v>
      </c>
      <c r="D160">
        <v>53.058075000000002</v>
      </c>
      <c r="E160">
        <v>96.089995999999999</v>
      </c>
      <c r="F160">
        <v>78.234863000000004</v>
      </c>
      <c r="G160">
        <v>86.317999999999998</v>
      </c>
      <c r="H160">
        <f t="shared" si="14"/>
        <v>2.3804913436514724E-2</v>
      </c>
      <c r="I160">
        <f t="shared" si="15"/>
        <v>-1.3584077740269927E-2</v>
      </c>
      <c r="J160">
        <f t="shared" si="16"/>
        <v>-9.1147568353905899E-3</v>
      </c>
      <c r="K160">
        <f t="shared" si="17"/>
        <v>-2.9883966787966725E-2</v>
      </c>
      <c r="L160">
        <f t="shared" si="18"/>
        <v>-1.3597761799158331E-2</v>
      </c>
      <c r="M160" s="86">
        <f t="shared" si="19"/>
        <v>1.2992135118204623E-3</v>
      </c>
      <c r="N160" s="2">
        <f t="shared" si="20"/>
        <v>-8.4751299452541697E-3</v>
      </c>
    </row>
    <row r="161" spans="1:14" x14ac:dyDescent="0.3">
      <c r="A161" s="1">
        <v>42627</v>
      </c>
      <c r="B161">
        <v>105.972939</v>
      </c>
      <c r="C161">
        <v>761.09002699999996</v>
      </c>
      <c r="D161">
        <v>52.804645999999998</v>
      </c>
      <c r="E161">
        <v>97.010002</v>
      </c>
      <c r="F161">
        <v>78.198929000000007</v>
      </c>
      <c r="G161">
        <v>86.268000000000001</v>
      </c>
      <c r="H161">
        <f t="shared" si="14"/>
        <v>3.5386834639395279E-2</v>
      </c>
      <c r="I161">
        <f t="shared" si="15"/>
        <v>1.0514579170909724E-4</v>
      </c>
      <c r="J161">
        <f t="shared" si="16"/>
        <v>-4.7764454326698451E-3</v>
      </c>
      <c r="K161">
        <f t="shared" si="17"/>
        <v>9.5744202133175322E-3</v>
      </c>
      <c r="L161">
        <f t="shared" si="18"/>
        <v>-4.5930929795323433E-4</v>
      </c>
      <c r="M161" s="86">
        <f t="shared" si="19"/>
        <v>-5.7925345814311216E-4</v>
      </c>
      <c r="N161" s="2">
        <f t="shared" si="20"/>
        <v>7.9661291827597663E-3</v>
      </c>
    </row>
    <row r="162" spans="1:14" x14ac:dyDescent="0.3">
      <c r="A162" s="1">
        <v>42628</v>
      </c>
      <c r="B162">
        <v>109.575851</v>
      </c>
      <c r="C162">
        <v>769.69000200000005</v>
      </c>
      <c r="D162">
        <v>53.677528000000002</v>
      </c>
      <c r="E162">
        <v>97.339995999999999</v>
      </c>
      <c r="F162">
        <v>79.142600999999999</v>
      </c>
      <c r="G162">
        <v>85.721000000000004</v>
      </c>
      <c r="H162">
        <f t="shared" si="14"/>
        <v>3.3998415387913358E-2</v>
      </c>
      <c r="I162">
        <f t="shared" si="15"/>
        <v>1.1299550243614067E-2</v>
      </c>
      <c r="J162">
        <f t="shared" si="16"/>
        <v>1.6530401510503528E-2</v>
      </c>
      <c r="K162">
        <f t="shared" si="17"/>
        <v>3.4016492443737834E-3</v>
      </c>
      <c r="L162">
        <f t="shared" si="18"/>
        <v>1.2067582153203048E-2</v>
      </c>
      <c r="M162" s="86">
        <f t="shared" si="19"/>
        <v>-6.340705707794281E-3</v>
      </c>
      <c r="N162" s="2">
        <f t="shared" si="20"/>
        <v>1.5459519707921556E-2</v>
      </c>
    </row>
    <row r="163" spans="1:14" x14ac:dyDescent="0.3">
      <c r="A163" s="1">
        <v>42629</v>
      </c>
      <c r="B163">
        <v>108.959564</v>
      </c>
      <c r="C163">
        <v>778.52002000000005</v>
      </c>
      <c r="D163">
        <v>53.733848999999999</v>
      </c>
      <c r="E163">
        <v>99.480002999999996</v>
      </c>
      <c r="F163">
        <v>79.133598000000006</v>
      </c>
      <c r="G163">
        <v>84.74</v>
      </c>
      <c r="H163">
        <f t="shared" si="14"/>
        <v>-5.6242958131349566E-3</v>
      </c>
      <c r="I163">
        <f t="shared" si="15"/>
        <v>1.1472174482006582E-2</v>
      </c>
      <c r="J163">
        <f t="shared" si="16"/>
        <v>1.0492472753215638E-3</v>
      </c>
      <c r="K163">
        <f t="shared" si="17"/>
        <v>2.1984868378256323E-2</v>
      </c>
      <c r="L163">
        <f t="shared" si="18"/>
        <v>-1.13756685858641E-4</v>
      </c>
      <c r="M163" s="86">
        <f t="shared" si="19"/>
        <v>-1.1444103545222392E-2</v>
      </c>
      <c r="N163" s="2">
        <f t="shared" si="20"/>
        <v>5.753647527318175E-3</v>
      </c>
    </row>
    <row r="164" spans="1:14" x14ac:dyDescent="0.3">
      <c r="A164" s="1">
        <v>42632</v>
      </c>
      <c r="B164">
        <v>107.68905599999999</v>
      </c>
      <c r="C164">
        <v>775.09997599999997</v>
      </c>
      <c r="D164">
        <v>53.433506000000001</v>
      </c>
      <c r="E164">
        <v>98.059997999999993</v>
      </c>
      <c r="F164">
        <v>79.421211</v>
      </c>
      <c r="G164">
        <v>84.171999999999997</v>
      </c>
      <c r="H164">
        <f t="shared" si="14"/>
        <v>-1.1660362370759915E-2</v>
      </c>
      <c r="I164">
        <f t="shared" si="15"/>
        <v>-4.3930071316599867E-3</v>
      </c>
      <c r="J164">
        <f t="shared" si="16"/>
        <v>-5.5894562848084464E-3</v>
      </c>
      <c r="K164">
        <f t="shared" si="17"/>
        <v>-1.4274275805962766E-2</v>
      </c>
      <c r="L164">
        <f t="shared" si="18"/>
        <v>3.6345244911016586E-3</v>
      </c>
      <c r="M164" s="86">
        <f t="shared" si="19"/>
        <v>-6.7028557941939803E-3</v>
      </c>
      <c r="N164" s="2">
        <f t="shared" si="20"/>
        <v>-6.4565154204178909E-3</v>
      </c>
    </row>
    <row r="165" spans="1:14" x14ac:dyDescent="0.3">
      <c r="A165" s="1">
        <v>42633</v>
      </c>
      <c r="B165">
        <v>107.679581</v>
      </c>
      <c r="C165">
        <v>780.21997099999999</v>
      </c>
      <c r="D165">
        <v>53.320869000000002</v>
      </c>
      <c r="E165">
        <v>98.25</v>
      </c>
      <c r="F165">
        <v>79.609939999999995</v>
      </c>
      <c r="G165">
        <v>84.090999999999994</v>
      </c>
      <c r="H165">
        <f t="shared" si="14"/>
        <v>-8.7984799495268982E-5</v>
      </c>
      <c r="I165">
        <f t="shared" si="15"/>
        <v>6.6055930312659663E-3</v>
      </c>
      <c r="J165">
        <f t="shared" si="16"/>
        <v>-2.1079844545480401E-3</v>
      </c>
      <c r="K165">
        <f t="shared" si="17"/>
        <v>1.9376096662780567E-3</v>
      </c>
      <c r="L165">
        <f t="shared" si="18"/>
        <v>2.3763047380377395E-3</v>
      </c>
      <c r="M165" s="86">
        <f t="shared" si="19"/>
        <v>-9.6231525923113476E-4</v>
      </c>
      <c r="N165" s="2">
        <f t="shared" si="20"/>
        <v>1.7447076363076906E-3</v>
      </c>
    </row>
    <row r="166" spans="1:14" x14ac:dyDescent="0.3">
      <c r="A166" s="1">
        <v>42634</v>
      </c>
      <c r="B166">
        <v>107.660614</v>
      </c>
      <c r="C166">
        <v>789.73999000000003</v>
      </c>
      <c r="D166">
        <v>54.212521000000002</v>
      </c>
      <c r="E166">
        <v>94.879997000000003</v>
      </c>
      <c r="F166">
        <v>78.908928000000003</v>
      </c>
      <c r="G166">
        <v>83.316000000000003</v>
      </c>
      <c r="H166">
        <f t="shared" si="14"/>
        <v>-1.7614295880296477E-4</v>
      </c>
      <c r="I166">
        <f t="shared" si="15"/>
        <v>1.2201711509381562E-2</v>
      </c>
      <c r="J166">
        <f t="shared" si="16"/>
        <v>1.6722383125451323E-2</v>
      </c>
      <c r="K166">
        <f t="shared" si="17"/>
        <v>-3.4300284987277323E-2</v>
      </c>
      <c r="L166">
        <f t="shared" si="18"/>
        <v>-8.8055838253362773E-3</v>
      </c>
      <c r="M166" s="86">
        <f t="shared" si="19"/>
        <v>-9.2162062527498968E-3</v>
      </c>
      <c r="N166" s="2">
        <f t="shared" si="20"/>
        <v>-2.8715834273167354E-3</v>
      </c>
    </row>
    <row r="167" spans="1:14" x14ac:dyDescent="0.3">
      <c r="A167" s="1">
        <v>42635</v>
      </c>
      <c r="B167">
        <v>108.675133</v>
      </c>
      <c r="C167">
        <v>804.70001200000002</v>
      </c>
      <c r="D167">
        <v>54.268844999999999</v>
      </c>
      <c r="E167">
        <v>95.830001999999993</v>
      </c>
      <c r="F167">
        <v>79.978415999999996</v>
      </c>
      <c r="G167">
        <v>83.27</v>
      </c>
      <c r="H167">
        <f t="shared" si="14"/>
        <v>9.4233068371689498E-3</v>
      </c>
      <c r="I167">
        <f t="shared" si="15"/>
        <v>1.8942971344277474E-2</v>
      </c>
      <c r="J167">
        <f t="shared" si="16"/>
        <v>1.038948179517357E-3</v>
      </c>
      <c r="K167">
        <f t="shared" si="17"/>
        <v>1.0012700569541441E-2</v>
      </c>
      <c r="L167">
        <f t="shared" si="18"/>
        <v>1.3553447336149245E-2</v>
      </c>
      <c r="M167" s="86">
        <f t="shared" si="19"/>
        <v>-5.521148398867742E-4</v>
      </c>
      <c r="N167" s="2">
        <f t="shared" si="20"/>
        <v>1.0594274853330895E-2</v>
      </c>
    </row>
    <row r="168" spans="1:14" x14ac:dyDescent="0.3">
      <c r="A168" s="1">
        <v>42636</v>
      </c>
      <c r="B168">
        <v>106.86417400000001</v>
      </c>
      <c r="C168">
        <v>805.75</v>
      </c>
      <c r="D168">
        <v>53.902790000000003</v>
      </c>
      <c r="E168">
        <v>95.940002000000007</v>
      </c>
      <c r="F168">
        <v>78.872971000000007</v>
      </c>
      <c r="G168">
        <v>83.094999999999999</v>
      </c>
      <c r="H168">
        <f t="shared" si="14"/>
        <v>-1.6663968563995196E-2</v>
      </c>
      <c r="I168">
        <f t="shared" si="15"/>
        <v>1.3048191678167701E-3</v>
      </c>
      <c r="J168">
        <f t="shared" si="16"/>
        <v>-6.7452144964573286E-3</v>
      </c>
      <c r="K168">
        <f t="shared" si="17"/>
        <v>1.1478659887747226E-3</v>
      </c>
      <c r="L168">
        <f t="shared" si="18"/>
        <v>-1.382179161937877E-2</v>
      </c>
      <c r="M168" s="86">
        <f t="shared" si="19"/>
        <v>-2.1015972138825169E-3</v>
      </c>
      <c r="N168" s="2">
        <f t="shared" si="20"/>
        <v>-6.9556579046479603E-3</v>
      </c>
    </row>
    <row r="169" spans="1:14" x14ac:dyDescent="0.3">
      <c r="A169" s="1">
        <v>42639</v>
      </c>
      <c r="B169">
        <v>107.025368</v>
      </c>
      <c r="C169">
        <v>799.15997300000004</v>
      </c>
      <c r="D169">
        <v>53.405354000000003</v>
      </c>
      <c r="E169">
        <v>94.559997999999993</v>
      </c>
      <c r="F169">
        <v>78.953850000000003</v>
      </c>
      <c r="G169">
        <v>82.881</v>
      </c>
      <c r="H169">
        <f t="shared" si="14"/>
        <v>1.5084007480373612E-3</v>
      </c>
      <c r="I169">
        <f t="shared" si="15"/>
        <v>-8.1787489916226672E-3</v>
      </c>
      <c r="J169">
        <f t="shared" si="16"/>
        <v>-9.2283905898006471E-3</v>
      </c>
      <c r="K169">
        <f t="shared" si="17"/>
        <v>-1.4384031386616123E-2</v>
      </c>
      <c r="L169">
        <f t="shared" si="18"/>
        <v>1.0254336685249998E-3</v>
      </c>
      <c r="M169" s="86">
        <f t="shared" si="19"/>
        <v>-2.5753655454599992E-3</v>
      </c>
      <c r="N169" s="2">
        <f t="shared" si="20"/>
        <v>-5.8514673102954152E-3</v>
      </c>
    </row>
    <row r="170" spans="1:14" x14ac:dyDescent="0.3">
      <c r="A170" s="1">
        <v>42640</v>
      </c>
      <c r="B170">
        <v>107.22448</v>
      </c>
      <c r="C170">
        <v>816.10998500000005</v>
      </c>
      <c r="D170">
        <v>54.390858000000001</v>
      </c>
      <c r="E170">
        <v>97.07</v>
      </c>
      <c r="F170">
        <v>79.412216000000001</v>
      </c>
      <c r="G170">
        <v>82.957999999999998</v>
      </c>
      <c r="H170">
        <f t="shared" si="14"/>
        <v>1.8604187373595343E-3</v>
      </c>
      <c r="I170">
        <f t="shared" si="15"/>
        <v>2.1209785991120972E-2</v>
      </c>
      <c r="J170">
        <f t="shared" si="16"/>
        <v>1.8453280920111469E-2</v>
      </c>
      <c r="K170">
        <f t="shared" si="17"/>
        <v>2.6544014943824346E-2</v>
      </c>
      <c r="L170">
        <f t="shared" si="18"/>
        <v>5.8054927023824428E-3</v>
      </c>
      <c r="M170" s="86">
        <f t="shared" si="19"/>
        <v>9.290428445602512E-4</v>
      </c>
      <c r="N170" s="2">
        <f t="shared" si="20"/>
        <v>1.4774598658959755E-2</v>
      </c>
    </row>
    <row r="171" spans="1:14" x14ac:dyDescent="0.3">
      <c r="A171" s="1">
        <v>42641</v>
      </c>
      <c r="B171">
        <v>108.03986399999999</v>
      </c>
      <c r="C171">
        <v>828.71997099999999</v>
      </c>
      <c r="D171">
        <v>54.465938999999999</v>
      </c>
      <c r="E171">
        <v>97.480002999999996</v>
      </c>
      <c r="F171">
        <v>80.400825999999995</v>
      </c>
      <c r="G171">
        <v>82.155000000000001</v>
      </c>
      <c r="H171">
        <f t="shared" si="14"/>
        <v>7.6044574895583038E-3</v>
      </c>
      <c r="I171">
        <f t="shared" si="15"/>
        <v>1.5451331599624939E-2</v>
      </c>
      <c r="J171">
        <f t="shared" si="16"/>
        <v>1.3803974189926787E-3</v>
      </c>
      <c r="K171">
        <f t="shared" si="17"/>
        <v>4.2237869578654911E-3</v>
      </c>
      <c r="L171">
        <f t="shared" si="18"/>
        <v>1.2449092215232908E-2</v>
      </c>
      <c r="M171" s="86">
        <f t="shared" si="19"/>
        <v>-9.6795969044576446E-3</v>
      </c>
      <c r="N171" s="2">
        <f t="shared" si="20"/>
        <v>8.221813136254863E-3</v>
      </c>
    </row>
    <row r="172" spans="1:14" x14ac:dyDescent="0.3">
      <c r="A172" s="1">
        <v>42642</v>
      </c>
      <c r="B172">
        <v>106.361687</v>
      </c>
      <c r="C172">
        <v>829.04998799999998</v>
      </c>
      <c r="D172">
        <v>53.874640999999997</v>
      </c>
      <c r="E172">
        <v>96.669998000000007</v>
      </c>
      <c r="F172">
        <v>79.295387000000005</v>
      </c>
      <c r="G172">
        <v>81.649000000000001</v>
      </c>
      <c r="H172">
        <f t="shared" si="14"/>
        <v>-1.5532942544244512E-2</v>
      </c>
      <c r="I172">
        <f t="shared" si="15"/>
        <v>3.982249873884094E-4</v>
      </c>
      <c r="J172">
        <f t="shared" si="16"/>
        <v>-1.0856289469277339E-2</v>
      </c>
      <c r="K172">
        <f t="shared" si="17"/>
        <v>-8.3094478361884095E-3</v>
      </c>
      <c r="L172">
        <f t="shared" si="18"/>
        <v>-1.3749100040340256E-2</v>
      </c>
      <c r="M172" s="86">
        <f t="shared" si="19"/>
        <v>-6.1590895258961742E-3</v>
      </c>
      <c r="N172" s="2">
        <f t="shared" si="20"/>
        <v>-9.6099109805324219E-3</v>
      </c>
    </row>
    <row r="173" spans="1:14" x14ac:dyDescent="0.3">
      <c r="A173" s="1">
        <v>42643</v>
      </c>
      <c r="B173">
        <v>107.186554</v>
      </c>
      <c r="C173">
        <v>837.30999799999995</v>
      </c>
      <c r="D173">
        <v>54.062354999999997</v>
      </c>
      <c r="E173">
        <v>98.550003000000004</v>
      </c>
      <c r="F173">
        <v>80.661461000000003</v>
      </c>
      <c r="G173">
        <v>81.59</v>
      </c>
      <c r="H173">
        <f t="shared" si="14"/>
        <v>7.7553019631965555E-3</v>
      </c>
      <c r="I173">
        <f t="shared" si="15"/>
        <v>9.9632231102570936E-3</v>
      </c>
      <c r="J173">
        <f t="shared" si="16"/>
        <v>3.4842737977595012E-3</v>
      </c>
      <c r="K173">
        <f t="shared" si="17"/>
        <v>1.9447657379697027E-2</v>
      </c>
      <c r="L173">
        <f t="shared" si="18"/>
        <v>1.7227660418631888E-2</v>
      </c>
      <c r="M173" s="86">
        <f t="shared" si="19"/>
        <v>-7.2260529828898701E-4</v>
      </c>
      <c r="N173" s="2">
        <f t="shared" si="20"/>
        <v>1.1575623333908413E-2</v>
      </c>
    </row>
    <row r="174" spans="1:14" x14ac:dyDescent="0.3">
      <c r="A174" s="1">
        <v>42646</v>
      </c>
      <c r="B174">
        <v>106.68403600000001</v>
      </c>
      <c r="C174">
        <v>836.73999000000003</v>
      </c>
      <c r="D174">
        <v>53.893410000000003</v>
      </c>
      <c r="E174">
        <v>102.629997</v>
      </c>
      <c r="F174">
        <v>79.681838999999997</v>
      </c>
      <c r="G174">
        <v>80.046000000000006</v>
      </c>
      <c r="H174">
        <f t="shared" si="14"/>
        <v>-4.6882559541936101E-3</v>
      </c>
      <c r="I174">
        <f t="shared" si="15"/>
        <v>-6.8076101009355934E-4</v>
      </c>
      <c r="J174">
        <f t="shared" si="16"/>
        <v>-3.1250026011629293E-3</v>
      </c>
      <c r="K174">
        <f t="shared" si="17"/>
        <v>4.1400242270921081E-2</v>
      </c>
      <c r="L174">
        <f t="shared" si="18"/>
        <v>-1.2144858124997342E-2</v>
      </c>
      <c r="M174" s="86">
        <f t="shared" si="19"/>
        <v>-1.8923887731339586E-2</v>
      </c>
      <c r="N174" s="2">
        <f t="shared" si="20"/>
        <v>4.1522729160947281E-3</v>
      </c>
    </row>
    <row r="175" spans="1:14" x14ac:dyDescent="0.3">
      <c r="A175" s="1">
        <v>42647</v>
      </c>
      <c r="B175">
        <v>107.13913700000001</v>
      </c>
      <c r="C175">
        <v>834.03002900000001</v>
      </c>
      <c r="D175">
        <v>53.724463999999998</v>
      </c>
      <c r="E175">
        <v>102.339996</v>
      </c>
      <c r="F175">
        <v>79.403214000000006</v>
      </c>
      <c r="G175">
        <v>79.921999999999997</v>
      </c>
      <c r="H175">
        <f t="shared" si="14"/>
        <v>4.2658772302165155E-3</v>
      </c>
      <c r="I175">
        <f t="shared" si="15"/>
        <v>-3.2387133785729797E-3</v>
      </c>
      <c r="J175">
        <f t="shared" si="16"/>
        <v>-3.1348174108857718E-3</v>
      </c>
      <c r="K175">
        <f t="shared" si="17"/>
        <v>-2.8256943240483941E-3</v>
      </c>
      <c r="L175">
        <f t="shared" si="18"/>
        <v>-3.4967189951525973E-3</v>
      </c>
      <c r="M175" s="86">
        <f t="shared" si="19"/>
        <v>-1.5491092621743676E-3</v>
      </c>
      <c r="N175" s="2">
        <f t="shared" si="20"/>
        <v>-1.6860133756886457E-3</v>
      </c>
    </row>
    <row r="176" spans="1:14" x14ac:dyDescent="0.3">
      <c r="A176" s="1">
        <v>42648</v>
      </c>
      <c r="B176">
        <v>107.186554</v>
      </c>
      <c r="C176">
        <v>844.35998500000005</v>
      </c>
      <c r="D176">
        <v>54.099899000000001</v>
      </c>
      <c r="E176">
        <v>106.279999</v>
      </c>
      <c r="F176">
        <v>79.852592000000001</v>
      </c>
      <c r="G176">
        <v>79.468000000000004</v>
      </c>
      <c r="H176">
        <f t="shared" si="14"/>
        <v>4.4257403342716695E-4</v>
      </c>
      <c r="I176">
        <f t="shared" si="15"/>
        <v>1.2385592413723556E-2</v>
      </c>
      <c r="J176">
        <f t="shared" si="16"/>
        <v>6.9881572015311885E-3</v>
      </c>
      <c r="K176">
        <f t="shared" si="17"/>
        <v>3.8499151397269983E-2</v>
      </c>
      <c r="L176">
        <f t="shared" si="18"/>
        <v>5.6594434577924742E-3</v>
      </c>
      <c r="M176" s="86">
        <f t="shared" si="19"/>
        <v>-5.6805385250618548E-3</v>
      </c>
      <c r="N176" s="2">
        <f t="shared" si="20"/>
        <v>1.2794983700748875E-2</v>
      </c>
    </row>
    <row r="177" spans="1:14" x14ac:dyDescent="0.3">
      <c r="A177" s="1">
        <v>42649</v>
      </c>
      <c r="B177">
        <v>107.982986</v>
      </c>
      <c r="C177">
        <v>841.65997300000004</v>
      </c>
      <c r="D177">
        <v>54.193756</v>
      </c>
      <c r="E177">
        <v>105.07</v>
      </c>
      <c r="F177">
        <v>80.185135000000002</v>
      </c>
      <c r="G177">
        <v>78.346000000000004</v>
      </c>
      <c r="H177">
        <f t="shared" si="14"/>
        <v>7.4303349653352582E-3</v>
      </c>
      <c r="I177">
        <f t="shared" si="15"/>
        <v>-3.1977024586261216E-3</v>
      </c>
      <c r="J177">
        <f t="shared" si="16"/>
        <v>1.7348830910017014E-3</v>
      </c>
      <c r="K177">
        <f t="shared" si="17"/>
        <v>-1.138501139805252E-2</v>
      </c>
      <c r="L177">
        <f t="shared" si="18"/>
        <v>4.1644609357201724E-3</v>
      </c>
      <c r="M177" s="86">
        <f t="shared" si="19"/>
        <v>-1.4118890622640557E-2</v>
      </c>
      <c r="N177" s="2">
        <f t="shared" si="20"/>
        <v>-2.5060697292430222E-4</v>
      </c>
    </row>
    <row r="178" spans="1:14" x14ac:dyDescent="0.3">
      <c r="A178" s="1">
        <v>42650</v>
      </c>
      <c r="B178">
        <v>108.14415700000001</v>
      </c>
      <c r="C178">
        <v>839.42999299999997</v>
      </c>
      <c r="D178">
        <v>54.250069000000003</v>
      </c>
      <c r="E178">
        <v>104.82</v>
      </c>
      <c r="F178">
        <v>80.886123999999995</v>
      </c>
      <c r="G178">
        <v>77.376999999999995</v>
      </c>
      <c r="H178">
        <f t="shared" si="14"/>
        <v>1.492559207429309E-3</v>
      </c>
      <c r="I178">
        <f t="shared" si="15"/>
        <v>-2.6495022592693362E-3</v>
      </c>
      <c r="J178">
        <f t="shared" si="16"/>
        <v>1.039104947809909E-3</v>
      </c>
      <c r="K178">
        <f t="shared" si="17"/>
        <v>-2.3793661368611404E-3</v>
      </c>
      <c r="L178">
        <f t="shared" si="18"/>
        <v>8.7421315684009602E-3</v>
      </c>
      <c r="M178" s="86">
        <f t="shared" si="19"/>
        <v>-1.2368212799632506E-2</v>
      </c>
      <c r="N178" s="2">
        <f t="shared" si="20"/>
        <v>1.2489854655019401E-3</v>
      </c>
    </row>
    <row r="179" spans="1:14" x14ac:dyDescent="0.3">
      <c r="A179" s="1">
        <v>42653</v>
      </c>
      <c r="B179">
        <v>110.030952</v>
      </c>
      <c r="C179">
        <v>841.71002199999998</v>
      </c>
      <c r="D179">
        <v>54.47533</v>
      </c>
      <c r="E179">
        <v>103.33000199999999</v>
      </c>
      <c r="F179">
        <v>80.041320999999996</v>
      </c>
      <c r="G179">
        <v>76.510999999999996</v>
      </c>
      <c r="H179">
        <f t="shared" si="14"/>
        <v>1.7447035996591032E-2</v>
      </c>
      <c r="I179">
        <f t="shared" si="15"/>
        <v>2.7161633715892413E-3</v>
      </c>
      <c r="J179">
        <f t="shared" si="16"/>
        <v>4.1522712164660316E-3</v>
      </c>
      <c r="K179">
        <f t="shared" si="17"/>
        <v>-1.4214825414997138E-2</v>
      </c>
      <c r="L179">
        <f t="shared" si="18"/>
        <v>-1.0444350133528452E-2</v>
      </c>
      <c r="M179" s="86">
        <f t="shared" si="19"/>
        <v>-1.1191956266073895E-2</v>
      </c>
      <c r="N179" s="2">
        <f t="shared" si="20"/>
        <v>-6.874099277585791E-5</v>
      </c>
    </row>
    <row r="180" spans="1:14" x14ac:dyDescent="0.3">
      <c r="A180" s="1">
        <v>42654</v>
      </c>
      <c r="B180">
        <v>110.26797500000001</v>
      </c>
      <c r="C180">
        <v>831</v>
      </c>
      <c r="D180">
        <v>53.677528000000002</v>
      </c>
      <c r="E180">
        <v>100.589996</v>
      </c>
      <c r="F180">
        <v>79.573989999999995</v>
      </c>
      <c r="G180">
        <v>75.994</v>
      </c>
      <c r="H180">
        <f t="shared" si="14"/>
        <v>2.1541484072591481E-3</v>
      </c>
      <c r="I180">
        <f t="shared" si="15"/>
        <v>-1.2724123177898885E-2</v>
      </c>
      <c r="J180">
        <f t="shared" si="16"/>
        <v>-1.46451981107778E-2</v>
      </c>
      <c r="K180">
        <f t="shared" si="17"/>
        <v>-2.6517041971991777E-2</v>
      </c>
      <c r="L180">
        <f t="shared" si="18"/>
        <v>-5.8386217788684615E-3</v>
      </c>
      <c r="M180" s="86">
        <f t="shared" si="19"/>
        <v>-6.7571983113538696E-3</v>
      </c>
      <c r="N180" s="2">
        <f t="shared" si="20"/>
        <v>-1.1514167326455556E-2</v>
      </c>
    </row>
    <row r="181" spans="1:14" x14ac:dyDescent="0.3">
      <c r="A181" s="1">
        <v>42655</v>
      </c>
      <c r="B181">
        <v>111.254036</v>
      </c>
      <c r="C181">
        <v>834.09002699999996</v>
      </c>
      <c r="D181">
        <v>53.602443999999998</v>
      </c>
      <c r="E181">
        <v>99.5</v>
      </c>
      <c r="F181">
        <v>79.600944999999996</v>
      </c>
      <c r="G181">
        <v>77.09</v>
      </c>
      <c r="H181">
        <f t="shared" si="14"/>
        <v>8.9424059886834065E-3</v>
      </c>
      <c r="I181">
        <f t="shared" si="15"/>
        <v>3.7184440433212559E-3</v>
      </c>
      <c r="J181">
        <f t="shared" si="16"/>
        <v>-1.3987976495490613E-3</v>
      </c>
      <c r="K181">
        <f t="shared" si="17"/>
        <v>-1.0836027869013925E-2</v>
      </c>
      <c r="L181">
        <f t="shared" si="18"/>
        <v>3.3874133997806256E-4</v>
      </c>
      <c r="M181" s="86">
        <f t="shared" si="19"/>
        <v>1.4422191225623123E-2</v>
      </c>
      <c r="N181" s="2">
        <f t="shared" si="20"/>
        <v>1.5295317068394782E-4</v>
      </c>
    </row>
    <row r="182" spans="1:14" x14ac:dyDescent="0.3">
      <c r="A182" s="1">
        <v>42656</v>
      </c>
      <c r="B182">
        <v>110.91271999999999</v>
      </c>
      <c r="C182">
        <v>829.28002900000001</v>
      </c>
      <c r="D182">
        <v>53.424121999999997</v>
      </c>
      <c r="E182">
        <v>100.230003</v>
      </c>
      <c r="F182">
        <v>79.304374999999993</v>
      </c>
      <c r="G182">
        <v>77.239999999999995</v>
      </c>
      <c r="H182">
        <f t="shared" si="14"/>
        <v>-3.0678976895724139E-3</v>
      </c>
      <c r="I182">
        <f t="shared" si="15"/>
        <v>-5.7667611939927329E-3</v>
      </c>
      <c r="J182">
        <f t="shared" si="16"/>
        <v>-3.3267512951461959E-3</v>
      </c>
      <c r="K182">
        <f t="shared" si="17"/>
        <v>7.3367135678391602E-3</v>
      </c>
      <c r="L182">
        <f t="shared" si="18"/>
        <v>-3.7257095377448432E-3</v>
      </c>
      <c r="M182" s="86">
        <f t="shared" si="19"/>
        <v>1.9457776624723241E-3</v>
      </c>
      <c r="N182" s="2">
        <f t="shared" si="20"/>
        <v>-1.710081229723405E-3</v>
      </c>
    </row>
    <row r="183" spans="1:14" x14ac:dyDescent="0.3">
      <c r="A183" s="1">
        <v>42657</v>
      </c>
      <c r="B183">
        <v>111.52898399999999</v>
      </c>
      <c r="C183">
        <v>822.96002199999998</v>
      </c>
      <c r="D183">
        <v>53.893410000000003</v>
      </c>
      <c r="E183">
        <v>101.470001</v>
      </c>
      <c r="F183">
        <v>79.475127999999998</v>
      </c>
      <c r="G183">
        <v>76.680999999999997</v>
      </c>
      <c r="H183">
        <f t="shared" si="14"/>
        <v>5.5562968792037658E-3</v>
      </c>
      <c r="I183">
        <f t="shared" si="15"/>
        <v>-7.6210770535751465E-3</v>
      </c>
      <c r="J183">
        <f t="shared" si="16"/>
        <v>8.784196771638211E-3</v>
      </c>
      <c r="K183">
        <f t="shared" si="17"/>
        <v>1.2371525121075772E-2</v>
      </c>
      <c r="L183">
        <f t="shared" si="18"/>
        <v>2.1531346788875752E-3</v>
      </c>
      <c r="M183" s="86">
        <f t="shared" si="19"/>
        <v>-7.2371828068358048E-3</v>
      </c>
      <c r="N183" s="2">
        <f t="shared" si="20"/>
        <v>4.2488152794460362E-3</v>
      </c>
    </row>
    <row r="184" spans="1:14" x14ac:dyDescent="0.3">
      <c r="A184" s="1">
        <v>42660</v>
      </c>
      <c r="B184">
        <v>111.45313299999999</v>
      </c>
      <c r="C184">
        <v>812.95001200000002</v>
      </c>
      <c r="D184">
        <v>53.705691999999999</v>
      </c>
      <c r="E184">
        <v>99.800003000000004</v>
      </c>
      <c r="F184">
        <v>78.935883000000004</v>
      </c>
      <c r="G184">
        <v>76.917000000000002</v>
      </c>
      <c r="H184">
        <f t="shared" si="14"/>
        <v>-6.801012371815394E-4</v>
      </c>
      <c r="I184">
        <f t="shared" si="15"/>
        <v>-1.2163421955386267E-2</v>
      </c>
      <c r="J184">
        <f t="shared" si="16"/>
        <v>-3.4831345799051093E-3</v>
      </c>
      <c r="K184">
        <f t="shared" si="17"/>
        <v>-1.6458046551118027E-2</v>
      </c>
      <c r="L184">
        <f t="shared" si="18"/>
        <v>-6.7850787229936137E-3</v>
      </c>
      <c r="M184" s="86">
        <f t="shared" si="19"/>
        <v>3.0776854761936363E-3</v>
      </c>
      <c r="N184" s="2">
        <f t="shared" si="20"/>
        <v>-7.9139566093169109E-3</v>
      </c>
    </row>
    <row r="185" spans="1:14" x14ac:dyDescent="0.3">
      <c r="A185" s="1">
        <v>42661</v>
      </c>
      <c r="B185">
        <v>111.377304</v>
      </c>
      <c r="C185">
        <v>817.65002400000003</v>
      </c>
      <c r="D185">
        <v>54.118664000000003</v>
      </c>
      <c r="E185">
        <v>118.790001</v>
      </c>
      <c r="F185">
        <v>78.594359999999995</v>
      </c>
      <c r="G185">
        <v>76.906000000000006</v>
      </c>
      <c r="H185">
        <f t="shared" si="14"/>
        <v>-6.8036669727354203E-4</v>
      </c>
      <c r="I185">
        <f t="shared" si="15"/>
        <v>5.781428046771485E-3</v>
      </c>
      <c r="J185">
        <f t="shared" si="16"/>
        <v>7.6895387550355637E-3</v>
      </c>
      <c r="K185">
        <f t="shared" si="17"/>
        <v>0.19028053536230854</v>
      </c>
      <c r="L185">
        <f t="shared" si="18"/>
        <v>-4.3265874405941504E-3</v>
      </c>
      <c r="M185" s="86">
        <f t="shared" si="19"/>
        <v>-1.4301129789247733E-4</v>
      </c>
      <c r="N185" s="2">
        <f t="shared" si="20"/>
        <v>3.9748909605249585E-2</v>
      </c>
    </row>
    <row r="186" spans="1:14" x14ac:dyDescent="0.3">
      <c r="A186" s="1">
        <v>42662</v>
      </c>
      <c r="B186">
        <v>111.04544799999999</v>
      </c>
      <c r="C186">
        <v>817.69000200000005</v>
      </c>
      <c r="D186">
        <v>53.996651</v>
      </c>
      <c r="E186">
        <v>121.870003</v>
      </c>
      <c r="F186">
        <v>77.470878999999996</v>
      </c>
      <c r="G186">
        <v>76.555000000000007</v>
      </c>
      <c r="H186">
        <f t="shared" si="14"/>
        <v>-2.979565747075382E-3</v>
      </c>
      <c r="I186">
        <f t="shared" si="15"/>
        <v>4.8893779522495511E-5</v>
      </c>
      <c r="J186">
        <f t="shared" si="16"/>
        <v>-2.2545456776243145E-3</v>
      </c>
      <c r="K186">
        <f t="shared" si="17"/>
        <v>2.5928125044800642E-2</v>
      </c>
      <c r="L186">
        <f t="shared" si="18"/>
        <v>-1.4294677124414503E-2</v>
      </c>
      <c r="M186" s="86">
        <f t="shared" si="19"/>
        <v>-4.5640132109328151E-3</v>
      </c>
      <c r="N186" s="2">
        <f t="shared" si="20"/>
        <v>1.2896460550417877E-3</v>
      </c>
    </row>
    <row r="187" spans="1:14" x14ac:dyDescent="0.3">
      <c r="A187" s="1">
        <v>42663</v>
      </c>
      <c r="B187">
        <v>110.988579</v>
      </c>
      <c r="C187">
        <v>810.32000700000003</v>
      </c>
      <c r="D187">
        <v>53.733848999999999</v>
      </c>
      <c r="E187">
        <v>123.349998</v>
      </c>
      <c r="F187">
        <v>76.918411000000006</v>
      </c>
      <c r="G187">
        <v>76.489000000000004</v>
      </c>
      <c r="H187">
        <f t="shared" si="14"/>
        <v>-5.1212364868834465E-4</v>
      </c>
      <c r="I187">
        <f t="shared" si="15"/>
        <v>-9.0131895730333478E-3</v>
      </c>
      <c r="J187">
        <f t="shared" si="16"/>
        <v>-4.8670055481774346E-3</v>
      </c>
      <c r="K187">
        <f t="shared" si="17"/>
        <v>1.2144046636316259E-2</v>
      </c>
      <c r="L187">
        <f t="shared" si="18"/>
        <v>-7.1312989749347036E-3</v>
      </c>
      <c r="M187" s="86">
        <f t="shared" si="19"/>
        <v>-8.6212526941417927E-4</v>
      </c>
      <c r="N187" s="2">
        <f t="shared" si="20"/>
        <v>-1.8759142217035147E-3</v>
      </c>
    </row>
    <row r="188" spans="1:14" x14ac:dyDescent="0.3">
      <c r="A188" s="1">
        <v>42664</v>
      </c>
      <c r="B188">
        <v>110.55242200000001</v>
      </c>
      <c r="C188">
        <v>818.98999000000003</v>
      </c>
      <c r="D188">
        <v>55.995831000000003</v>
      </c>
      <c r="E188">
        <v>127.5</v>
      </c>
      <c r="F188">
        <v>76.375015000000005</v>
      </c>
      <c r="G188">
        <v>76.331000000000003</v>
      </c>
      <c r="H188">
        <f t="shared" si="14"/>
        <v>-3.9297466814129977E-3</v>
      </c>
      <c r="I188">
        <f t="shared" si="15"/>
        <v>1.0699455678131863E-2</v>
      </c>
      <c r="J188">
        <f t="shared" si="16"/>
        <v>4.2096035219810951E-2</v>
      </c>
      <c r="K188">
        <f t="shared" si="17"/>
        <v>3.3644118907890055E-2</v>
      </c>
      <c r="L188">
        <f t="shared" si="18"/>
        <v>-7.0645765160177489E-3</v>
      </c>
      <c r="M188" s="86">
        <f t="shared" si="19"/>
        <v>-2.0656564996274136E-3</v>
      </c>
      <c r="N188" s="2">
        <f t="shared" si="20"/>
        <v>1.5089057321680425E-2</v>
      </c>
    </row>
    <row r="189" spans="1:14" x14ac:dyDescent="0.3">
      <c r="A189" s="1">
        <v>42667</v>
      </c>
      <c r="B189">
        <v>111.547951</v>
      </c>
      <c r="C189">
        <v>838.09002699999996</v>
      </c>
      <c r="D189">
        <v>57.253532</v>
      </c>
      <c r="E189">
        <v>127.33000199999999</v>
      </c>
      <c r="F189">
        <v>76.166732999999994</v>
      </c>
      <c r="G189">
        <v>76.150000000000006</v>
      </c>
      <c r="H189">
        <f t="shared" si="14"/>
        <v>9.00504016094727E-3</v>
      </c>
      <c r="I189">
        <f t="shared" si="15"/>
        <v>2.3321453538156098E-2</v>
      </c>
      <c r="J189">
        <f t="shared" si="16"/>
        <v>2.2460618541405294E-2</v>
      </c>
      <c r="K189">
        <f t="shared" si="17"/>
        <v>-1.3333176470588764E-3</v>
      </c>
      <c r="L189">
        <f t="shared" si="18"/>
        <v>-2.7270960274117283E-3</v>
      </c>
      <c r="M189" s="86">
        <f t="shared" si="19"/>
        <v>-2.3712515229722835E-3</v>
      </c>
      <c r="N189" s="2">
        <f t="shared" si="20"/>
        <v>1.0145339713207611E-2</v>
      </c>
    </row>
    <row r="190" spans="1:14" x14ac:dyDescent="0.3">
      <c r="A190" s="1">
        <v>42668</v>
      </c>
      <c r="B190">
        <v>112.116829</v>
      </c>
      <c r="C190">
        <v>835.17999299999997</v>
      </c>
      <c r="D190">
        <v>57.244148000000003</v>
      </c>
      <c r="E190">
        <v>126.510002</v>
      </c>
      <c r="F190">
        <v>78.765984000000003</v>
      </c>
      <c r="G190">
        <v>75.671999999999997</v>
      </c>
      <c r="H190">
        <f t="shared" si="14"/>
        <v>5.099851632415893E-3</v>
      </c>
      <c r="I190">
        <f t="shared" si="15"/>
        <v>-3.4722212486129442E-3</v>
      </c>
      <c r="J190">
        <f t="shared" si="16"/>
        <v>-1.6390255189840816E-4</v>
      </c>
      <c r="K190">
        <f t="shared" si="17"/>
        <v>-6.4399590600806968E-3</v>
      </c>
      <c r="L190">
        <f t="shared" si="18"/>
        <v>3.4125803977965156E-2</v>
      </c>
      <c r="M190" s="86">
        <f t="shared" si="19"/>
        <v>-6.2770847012476507E-3</v>
      </c>
      <c r="N190" s="2">
        <f t="shared" si="20"/>
        <v>5.8299145499578001E-3</v>
      </c>
    </row>
    <row r="191" spans="1:14" x14ac:dyDescent="0.3">
      <c r="A191" s="1">
        <v>42669</v>
      </c>
      <c r="B191">
        <v>109.594803</v>
      </c>
      <c r="C191">
        <v>822.59002699999996</v>
      </c>
      <c r="D191">
        <v>56.90625</v>
      </c>
      <c r="E191">
        <v>126.970001</v>
      </c>
      <c r="F191">
        <v>79.155426000000006</v>
      </c>
      <c r="G191">
        <v>76.991</v>
      </c>
      <c r="H191">
        <f t="shared" si="14"/>
        <v>-2.2494624781084355E-2</v>
      </c>
      <c r="I191">
        <f t="shared" si="15"/>
        <v>-1.5074554114708066E-2</v>
      </c>
      <c r="J191">
        <f t="shared" si="16"/>
        <v>-5.9027518411140069E-3</v>
      </c>
      <c r="K191">
        <f t="shared" si="17"/>
        <v>3.6360682375137128E-3</v>
      </c>
      <c r="L191">
        <f t="shared" si="18"/>
        <v>4.9442916881480524E-3</v>
      </c>
      <c r="M191" s="86">
        <f t="shared" si="19"/>
        <v>1.7430489480917681E-2</v>
      </c>
      <c r="N191" s="2">
        <f t="shared" si="20"/>
        <v>-6.9783141622489324E-3</v>
      </c>
    </row>
    <row r="192" spans="1:14" x14ac:dyDescent="0.3">
      <c r="A192" s="1">
        <v>42670</v>
      </c>
      <c r="B192">
        <v>108.542366</v>
      </c>
      <c r="C192">
        <v>818.35998500000005</v>
      </c>
      <c r="D192">
        <v>56.408805999999998</v>
      </c>
      <c r="E192">
        <v>126.470001</v>
      </c>
      <c r="F192">
        <v>78.412788000000006</v>
      </c>
      <c r="G192">
        <v>76.28</v>
      </c>
      <c r="H192">
        <f t="shared" si="14"/>
        <v>-9.6029827253761076E-3</v>
      </c>
      <c r="I192">
        <f t="shared" si="15"/>
        <v>-5.1423453496354053E-3</v>
      </c>
      <c r="J192">
        <f t="shared" si="16"/>
        <v>-8.7414651290500002E-3</v>
      </c>
      <c r="K192">
        <f t="shared" si="17"/>
        <v>-3.937938064598424E-3</v>
      </c>
      <c r="L192">
        <f t="shared" si="18"/>
        <v>-9.3820226550230361E-3</v>
      </c>
      <c r="M192" s="86">
        <f t="shared" si="19"/>
        <v>-9.234845631307536E-3</v>
      </c>
      <c r="N192" s="2">
        <f t="shared" si="20"/>
        <v>-7.3613507847365952E-3</v>
      </c>
    </row>
    <row r="193" spans="1:14" x14ac:dyDescent="0.3">
      <c r="A193" s="1">
        <v>42671</v>
      </c>
      <c r="B193">
        <v>107.82178500000001</v>
      </c>
      <c r="C193">
        <v>776.32000700000003</v>
      </c>
      <c r="D193">
        <v>56.192931999999999</v>
      </c>
      <c r="E193">
        <v>126.57</v>
      </c>
      <c r="F193">
        <v>78.648239000000004</v>
      </c>
      <c r="G193">
        <v>76.674000000000007</v>
      </c>
      <c r="H193">
        <f t="shared" si="14"/>
        <v>-6.6387073228161963E-3</v>
      </c>
      <c r="I193">
        <f t="shared" si="15"/>
        <v>-5.1371008810994122E-2</v>
      </c>
      <c r="J193">
        <f t="shared" si="16"/>
        <v>-3.8269556707156583E-3</v>
      </c>
      <c r="K193">
        <f t="shared" si="17"/>
        <v>7.9069343883374243E-4</v>
      </c>
      <c r="L193">
        <f t="shared" si="18"/>
        <v>3.0027117515576364E-3</v>
      </c>
      <c r="M193" s="86">
        <f t="shared" si="19"/>
        <v>5.1651809124279684E-3</v>
      </c>
      <c r="N193" s="2">
        <f t="shared" si="20"/>
        <v>-1.160865332282692E-2</v>
      </c>
    </row>
    <row r="194" spans="1:14" x14ac:dyDescent="0.3">
      <c r="A194" s="1">
        <v>42674</v>
      </c>
      <c r="B194">
        <v>107.651123</v>
      </c>
      <c r="C194">
        <v>789.82000700000003</v>
      </c>
      <c r="D194">
        <v>56.239860999999998</v>
      </c>
      <c r="E194">
        <v>124.870003</v>
      </c>
      <c r="F194">
        <v>78.612015</v>
      </c>
      <c r="G194">
        <v>77.528999999999996</v>
      </c>
      <c r="H194">
        <f t="shared" si="14"/>
        <v>-1.5828155692284929E-3</v>
      </c>
      <c r="I194">
        <f t="shared" si="15"/>
        <v>1.738973603445982E-2</v>
      </c>
      <c r="J194">
        <f t="shared" si="16"/>
        <v>8.3514061875252692E-4</v>
      </c>
      <c r="K194">
        <f t="shared" si="17"/>
        <v>-1.3431279134075977E-2</v>
      </c>
      <c r="L194">
        <f t="shared" si="18"/>
        <v>-4.6058246771430258E-4</v>
      </c>
      <c r="M194" s="86">
        <f t="shared" si="19"/>
        <v>1.1151107285389959E-2</v>
      </c>
      <c r="N194" s="2">
        <f t="shared" si="20"/>
        <v>5.5003989643871481E-4</v>
      </c>
    </row>
    <row r="195" spans="1:14" x14ac:dyDescent="0.3">
      <c r="A195" s="1">
        <v>42675</v>
      </c>
      <c r="B195">
        <v>105.707443</v>
      </c>
      <c r="C195">
        <v>785.40997300000004</v>
      </c>
      <c r="D195">
        <v>56.127234999999999</v>
      </c>
      <c r="E195">
        <v>123.300003</v>
      </c>
      <c r="F195">
        <v>78.657295000000005</v>
      </c>
      <c r="G195">
        <v>77.518000000000001</v>
      </c>
      <c r="H195">
        <f t="shared" si="14"/>
        <v>-1.8055362042066207E-2</v>
      </c>
      <c r="I195">
        <f t="shared" si="15"/>
        <v>-5.5835936807308506E-3</v>
      </c>
      <c r="J195">
        <f t="shared" si="16"/>
        <v>-2.0026009665990957E-3</v>
      </c>
      <c r="K195">
        <f t="shared" si="17"/>
        <v>-1.2573075696970979E-2</v>
      </c>
      <c r="L195">
        <f t="shared" si="18"/>
        <v>5.7599337709388716E-4</v>
      </c>
      <c r="M195" s="86">
        <f t="shared" si="19"/>
        <v>-1.4188239239504806E-4</v>
      </c>
      <c r="N195" s="2">
        <f t="shared" si="20"/>
        <v>-7.5277278018546492E-3</v>
      </c>
    </row>
    <row r="196" spans="1:14" x14ac:dyDescent="0.3">
      <c r="A196" s="1">
        <v>42676</v>
      </c>
      <c r="B196">
        <v>105.802261</v>
      </c>
      <c r="C196">
        <v>765.55999799999995</v>
      </c>
      <c r="D196">
        <v>55.779957000000003</v>
      </c>
      <c r="E196">
        <v>122.339996</v>
      </c>
      <c r="F196">
        <v>78.557686000000004</v>
      </c>
      <c r="G196">
        <v>78.147000000000006</v>
      </c>
      <c r="H196">
        <f t="shared" si="14"/>
        <v>8.9698508741719945E-4</v>
      </c>
      <c r="I196">
        <f t="shared" si="15"/>
        <v>-2.5273393109817417E-2</v>
      </c>
      <c r="J196">
        <f t="shared" si="16"/>
        <v>-6.1873349007838313E-3</v>
      </c>
      <c r="K196">
        <f t="shared" si="17"/>
        <v>-7.7859446605204417E-3</v>
      </c>
      <c r="L196">
        <f t="shared" si="18"/>
        <v>-1.2663669657086598E-3</v>
      </c>
      <c r="M196" s="86">
        <f t="shared" si="19"/>
        <v>8.1142444335509795E-3</v>
      </c>
      <c r="N196" s="2">
        <f t="shared" si="20"/>
        <v>-7.923210909882631E-3</v>
      </c>
    </row>
    <row r="197" spans="1:14" x14ac:dyDescent="0.3">
      <c r="A197" s="1">
        <v>42677</v>
      </c>
      <c r="B197">
        <v>104.668221</v>
      </c>
      <c r="C197">
        <v>767.03002900000001</v>
      </c>
      <c r="D197">
        <v>55.573470999999998</v>
      </c>
      <c r="E197">
        <v>122.139999</v>
      </c>
      <c r="F197">
        <v>78.430901000000006</v>
      </c>
      <c r="G197">
        <v>79.245999999999995</v>
      </c>
      <c r="H197">
        <f t="shared" ref="H197:H260" si="21">(B197-B196)/B196</f>
        <v>-1.0718485496259847E-2</v>
      </c>
      <c r="I197">
        <f t="shared" ref="I197:I260" si="22">(C197-C196)/C196</f>
        <v>1.9202035161717825E-3</v>
      </c>
      <c r="J197">
        <f t="shared" ref="J197:J260" si="23">(D197-D196)/D196</f>
        <v>-3.7017956109217736E-3</v>
      </c>
      <c r="K197">
        <f t="shared" ref="K197:K260" si="24">(E197-E196)/E196</f>
        <v>-1.634763826541209E-3</v>
      </c>
      <c r="L197">
        <f t="shared" ref="L197:L260" si="25">(F197-F196)/F196</f>
        <v>-1.6139095543114411E-3</v>
      </c>
      <c r="M197" s="86">
        <f t="shared" ref="M197:M260" si="26">(G197-G196)/G196</f>
        <v>1.406323979167453E-2</v>
      </c>
      <c r="N197" s="2">
        <f t="shared" ref="N197:N260" si="27">MMULT(H197:L197,$P$2:$P$6)</f>
        <v>-3.1497501943724979E-3</v>
      </c>
    </row>
    <row r="198" spans="1:14" x14ac:dyDescent="0.3">
      <c r="A198" s="1">
        <v>42678</v>
      </c>
      <c r="B198">
        <v>103.72472399999999</v>
      </c>
      <c r="C198">
        <v>755.04998799999998</v>
      </c>
      <c r="D198">
        <v>55.104179000000002</v>
      </c>
      <c r="E198">
        <v>122.029999</v>
      </c>
      <c r="F198">
        <v>77.054291000000006</v>
      </c>
      <c r="G198">
        <v>80.69</v>
      </c>
      <c r="H198">
        <f t="shared" si="21"/>
        <v>-9.0141686844950556E-3</v>
      </c>
      <c r="I198">
        <f t="shared" si="22"/>
        <v>-1.5618737920363777E-2</v>
      </c>
      <c r="J198">
        <f t="shared" si="23"/>
        <v>-8.4445328239439246E-3</v>
      </c>
      <c r="K198">
        <f t="shared" si="24"/>
        <v>-9.0060586949897907E-4</v>
      </c>
      <c r="L198">
        <f t="shared" si="25"/>
        <v>-1.7551883026308716E-2</v>
      </c>
      <c r="M198" s="86">
        <f t="shared" si="26"/>
        <v>1.8221739898543809E-2</v>
      </c>
      <c r="N198" s="2">
        <f t="shared" si="27"/>
        <v>-1.030598566492209E-2</v>
      </c>
    </row>
    <row r="199" spans="1:14" x14ac:dyDescent="0.3">
      <c r="A199" s="1">
        <v>42681</v>
      </c>
      <c r="B199">
        <v>105.220932</v>
      </c>
      <c r="C199">
        <v>784.92999299999997</v>
      </c>
      <c r="D199">
        <v>56.709156</v>
      </c>
      <c r="E199">
        <v>124.58000199999999</v>
      </c>
      <c r="F199">
        <v>78.394660999999999</v>
      </c>
      <c r="G199">
        <v>78.900999999999996</v>
      </c>
      <c r="H199">
        <f t="shared" si="21"/>
        <v>1.4424796155639904E-2</v>
      </c>
      <c r="I199">
        <f t="shared" si="22"/>
        <v>3.9573545427299552E-2</v>
      </c>
      <c r="J199">
        <f t="shared" si="23"/>
        <v>2.9126230153977941E-2</v>
      </c>
      <c r="K199">
        <f t="shared" si="24"/>
        <v>2.0896525615803616E-2</v>
      </c>
      <c r="L199">
        <f t="shared" si="25"/>
        <v>1.7395137669879965E-2</v>
      </c>
      <c r="M199" s="86">
        <f t="shared" si="26"/>
        <v>-2.2171272772338598E-2</v>
      </c>
      <c r="N199" s="2">
        <f t="shared" si="27"/>
        <v>2.4283247004520198E-2</v>
      </c>
    </row>
    <row r="200" spans="1:14" x14ac:dyDescent="0.3">
      <c r="A200" s="1">
        <v>42682</v>
      </c>
      <c r="B200">
        <v>105.840378</v>
      </c>
      <c r="C200">
        <v>787.75</v>
      </c>
      <c r="D200">
        <v>56.756084000000001</v>
      </c>
      <c r="E200">
        <v>124.339996</v>
      </c>
      <c r="F200">
        <v>79.209770000000006</v>
      </c>
      <c r="G200">
        <v>79.063999999999993</v>
      </c>
      <c r="H200">
        <f t="shared" si="21"/>
        <v>5.8870985860493647E-3</v>
      </c>
      <c r="I200">
        <f t="shared" si="22"/>
        <v>3.5926860040370917E-3</v>
      </c>
      <c r="J200">
        <f t="shared" si="23"/>
        <v>8.2752069172041976E-4</v>
      </c>
      <c r="K200">
        <f t="shared" si="24"/>
        <v>-1.9265210800044293E-3</v>
      </c>
      <c r="L200">
        <f t="shared" si="25"/>
        <v>1.0397506534277975E-2</v>
      </c>
      <c r="M200" s="86">
        <f t="shared" si="26"/>
        <v>2.0658800268690729E-3</v>
      </c>
      <c r="N200" s="2">
        <f t="shared" si="27"/>
        <v>3.7556581472160846E-3</v>
      </c>
    </row>
    <row r="201" spans="1:14" x14ac:dyDescent="0.3">
      <c r="A201" s="1">
        <v>42683</v>
      </c>
      <c r="B201">
        <v>105.66886100000001</v>
      </c>
      <c r="C201">
        <v>771.88000499999998</v>
      </c>
      <c r="D201">
        <v>56.474502999999999</v>
      </c>
      <c r="E201">
        <v>122.19000200000001</v>
      </c>
      <c r="F201">
        <v>77.824104000000005</v>
      </c>
      <c r="G201">
        <v>79.234999999999999</v>
      </c>
      <c r="H201">
        <f t="shared" si="21"/>
        <v>-1.6205252025837849E-3</v>
      </c>
      <c r="I201">
        <f t="shared" si="22"/>
        <v>-2.0145979054268508E-2</v>
      </c>
      <c r="J201">
        <f t="shared" si="23"/>
        <v>-4.9612478549436699E-3</v>
      </c>
      <c r="K201">
        <f t="shared" si="24"/>
        <v>-1.7291250355195381E-2</v>
      </c>
      <c r="L201">
        <f t="shared" si="25"/>
        <v>-1.7493624839461097E-2</v>
      </c>
      <c r="M201" s="86">
        <f t="shared" si="26"/>
        <v>2.1628048163513927E-3</v>
      </c>
      <c r="N201" s="2">
        <f t="shared" si="27"/>
        <v>-1.230252546129049E-2</v>
      </c>
    </row>
    <row r="202" spans="1:14" x14ac:dyDescent="0.3">
      <c r="A202" s="1">
        <v>42684</v>
      </c>
      <c r="B202">
        <v>102.72408299999999</v>
      </c>
      <c r="C202">
        <v>742.38000499999998</v>
      </c>
      <c r="D202">
        <v>55.094799000000002</v>
      </c>
      <c r="E202">
        <v>115.41999800000001</v>
      </c>
      <c r="F202">
        <v>75.134270000000001</v>
      </c>
      <c r="G202">
        <v>82.474000000000004</v>
      </c>
      <c r="H202">
        <f t="shared" si="21"/>
        <v>-2.7867982792016785E-2</v>
      </c>
      <c r="I202">
        <f t="shared" si="22"/>
        <v>-3.8218375665787584E-2</v>
      </c>
      <c r="J202">
        <f t="shared" si="23"/>
        <v>-2.4430564709883269E-2</v>
      </c>
      <c r="K202">
        <f t="shared" si="24"/>
        <v>-5.540554782870042E-2</v>
      </c>
      <c r="L202">
        <f t="shared" si="25"/>
        <v>-3.4562993491065501E-2</v>
      </c>
      <c r="M202" s="86">
        <f t="shared" si="26"/>
        <v>4.0878399697103607E-2</v>
      </c>
      <c r="N202" s="2">
        <f t="shared" si="27"/>
        <v>-3.6097092897490718E-2</v>
      </c>
    </row>
    <row r="203" spans="1:14" x14ac:dyDescent="0.3">
      <c r="A203" s="1">
        <v>42685</v>
      </c>
      <c r="B203">
        <v>103.334007</v>
      </c>
      <c r="C203">
        <v>739.01000999999997</v>
      </c>
      <c r="D203">
        <v>55.395142</v>
      </c>
      <c r="E203">
        <v>114.779999</v>
      </c>
      <c r="F203">
        <v>75.695778000000004</v>
      </c>
      <c r="G203">
        <v>82.786000000000001</v>
      </c>
      <c r="H203">
        <f t="shared" si="21"/>
        <v>5.9374976362651646E-3</v>
      </c>
      <c r="I203">
        <f t="shared" si="22"/>
        <v>-4.5394474222133947E-3</v>
      </c>
      <c r="J203">
        <f t="shared" si="23"/>
        <v>5.4513857106547941E-3</v>
      </c>
      <c r="K203">
        <f t="shared" si="24"/>
        <v>-5.5449576424356122E-3</v>
      </c>
      <c r="L203">
        <f t="shared" si="25"/>
        <v>7.4733939652305587E-3</v>
      </c>
      <c r="M203" s="86">
        <f t="shared" si="26"/>
        <v>3.7830104032785801E-3</v>
      </c>
      <c r="N203" s="2">
        <f t="shared" si="27"/>
        <v>1.7555744495003022E-3</v>
      </c>
    </row>
    <row r="204" spans="1:14" x14ac:dyDescent="0.3">
      <c r="A204" s="1">
        <v>42688</v>
      </c>
      <c r="B204">
        <v>100.741837</v>
      </c>
      <c r="C204">
        <v>719.07000700000003</v>
      </c>
      <c r="D204">
        <v>54.550410999999997</v>
      </c>
      <c r="E204">
        <v>113.379997</v>
      </c>
      <c r="F204">
        <v>75.170479</v>
      </c>
      <c r="G204">
        <v>82.438000000000002</v>
      </c>
      <c r="H204">
        <f t="shared" si="21"/>
        <v>-2.5085352588717438E-2</v>
      </c>
      <c r="I204">
        <f t="shared" si="22"/>
        <v>-2.6982047239116468E-2</v>
      </c>
      <c r="J204">
        <f t="shared" si="23"/>
        <v>-1.5249189179802138E-2</v>
      </c>
      <c r="K204">
        <f t="shared" si="24"/>
        <v>-1.2197264438031583E-2</v>
      </c>
      <c r="L204">
        <f t="shared" si="25"/>
        <v>-6.9396076489233512E-3</v>
      </c>
      <c r="M204" s="86">
        <f t="shared" si="26"/>
        <v>-4.2036093059212784E-3</v>
      </c>
      <c r="N204" s="2">
        <f t="shared" si="27"/>
        <v>-1.7290692218918196E-2</v>
      </c>
    </row>
    <row r="205" spans="1:14" x14ac:dyDescent="0.3">
      <c r="A205" s="1">
        <v>42689</v>
      </c>
      <c r="B205">
        <v>102.07605</v>
      </c>
      <c r="C205">
        <v>743.23999000000003</v>
      </c>
      <c r="D205">
        <v>55.627631999999998</v>
      </c>
      <c r="E205">
        <v>113.589996</v>
      </c>
      <c r="F205">
        <v>75.732001999999994</v>
      </c>
      <c r="G205">
        <v>80.033000000000001</v>
      </c>
      <c r="H205">
        <f t="shared" si="21"/>
        <v>1.324388198321211E-2</v>
      </c>
      <c r="I205">
        <f t="shared" si="22"/>
        <v>3.3612837087780248E-2</v>
      </c>
      <c r="J205">
        <f t="shared" si="23"/>
        <v>1.9747257266311002E-2</v>
      </c>
      <c r="K205">
        <f t="shared" si="24"/>
        <v>1.85216974383935E-3</v>
      </c>
      <c r="L205">
        <f t="shared" si="25"/>
        <v>7.4699936393912564E-3</v>
      </c>
      <c r="M205" s="86">
        <f t="shared" si="26"/>
        <v>-2.9173439433271078E-2</v>
      </c>
      <c r="N205" s="2">
        <f t="shared" si="27"/>
        <v>1.5185227944106795E-2</v>
      </c>
    </row>
    <row r="206" spans="1:14" x14ac:dyDescent="0.3">
      <c r="A206" s="1">
        <v>42690</v>
      </c>
      <c r="B206">
        <v>104.820671</v>
      </c>
      <c r="C206">
        <v>746.48999000000003</v>
      </c>
      <c r="D206">
        <v>56.364674000000001</v>
      </c>
      <c r="E206">
        <v>115.19000200000001</v>
      </c>
      <c r="F206">
        <v>75.342545000000001</v>
      </c>
      <c r="G206">
        <v>80.561000000000007</v>
      </c>
      <c r="H206">
        <f t="shared" si="21"/>
        <v>2.6888001641913156E-2</v>
      </c>
      <c r="I206">
        <f t="shared" si="22"/>
        <v>4.3727464126358433E-3</v>
      </c>
      <c r="J206">
        <f t="shared" si="23"/>
        <v>1.3249566330632274E-2</v>
      </c>
      <c r="K206">
        <f t="shared" si="24"/>
        <v>1.4085800302343594E-2</v>
      </c>
      <c r="L206">
        <f t="shared" si="25"/>
        <v>-5.1425683953263655E-3</v>
      </c>
      <c r="M206" s="86">
        <f t="shared" si="26"/>
        <v>6.5972786225682633E-3</v>
      </c>
      <c r="N206" s="2">
        <f t="shared" si="27"/>
        <v>1.0690709258439702E-2</v>
      </c>
    </row>
    <row r="207" spans="1:14" x14ac:dyDescent="0.3">
      <c r="A207" s="1">
        <v>42691</v>
      </c>
      <c r="B207">
        <v>104.78254699999999</v>
      </c>
      <c r="C207">
        <v>756.40002400000003</v>
      </c>
      <c r="D207">
        <v>57.300139999999999</v>
      </c>
      <c r="E207">
        <v>115.029999</v>
      </c>
      <c r="F207">
        <v>75.233879000000002</v>
      </c>
      <c r="G207">
        <v>80.582999999999998</v>
      </c>
      <c r="H207">
        <f t="shared" si="21"/>
        <v>-3.6370688754711826E-4</v>
      </c>
      <c r="I207">
        <f t="shared" si="22"/>
        <v>1.3275508222153114E-2</v>
      </c>
      <c r="J207">
        <f t="shared" si="23"/>
        <v>1.659667187997926E-2</v>
      </c>
      <c r="K207">
        <f t="shared" si="24"/>
        <v>-1.3890354824371235E-3</v>
      </c>
      <c r="L207">
        <f t="shared" si="25"/>
        <v>-1.4422926647885267E-3</v>
      </c>
      <c r="M207" s="86">
        <f t="shared" si="26"/>
        <v>2.7308499149701913E-4</v>
      </c>
      <c r="N207" s="2">
        <f t="shared" si="27"/>
        <v>5.3354290134719224E-3</v>
      </c>
    </row>
    <row r="208" spans="1:14" x14ac:dyDescent="0.3">
      <c r="A208" s="1">
        <v>42692</v>
      </c>
      <c r="B208">
        <v>104.887405</v>
      </c>
      <c r="C208">
        <v>760.15997300000004</v>
      </c>
      <c r="D208">
        <v>57.026114999999997</v>
      </c>
      <c r="E208">
        <v>115.209999</v>
      </c>
      <c r="F208">
        <v>74.264815999999996</v>
      </c>
      <c r="G208">
        <v>79.903000000000006</v>
      </c>
      <c r="H208">
        <f t="shared" si="21"/>
        <v>1.0007200912954257E-3</v>
      </c>
      <c r="I208">
        <f t="shared" si="22"/>
        <v>4.9708472774982436E-3</v>
      </c>
      <c r="J208">
        <f t="shared" si="23"/>
        <v>-4.7822745284741321E-3</v>
      </c>
      <c r="K208">
        <f t="shared" si="24"/>
        <v>1.5648091938172807E-3</v>
      </c>
      <c r="L208">
        <f t="shared" si="25"/>
        <v>-1.2880673080807193E-2</v>
      </c>
      <c r="M208" s="86">
        <f t="shared" si="26"/>
        <v>-8.4385043991908049E-3</v>
      </c>
      <c r="N208" s="2">
        <f t="shared" si="27"/>
        <v>-2.0253142093340751E-3</v>
      </c>
    </row>
    <row r="209" spans="1:14" x14ac:dyDescent="0.3">
      <c r="A209" s="1">
        <v>42695</v>
      </c>
      <c r="B209">
        <v>106.47891199999999</v>
      </c>
      <c r="C209">
        <v>780</v>
      </c>
      <c r="D209">
        <v>57.508021999999997</v>
      </c>
      <c r="E209">
        <v>117.959999</v>
      </c>
      <c r="F209">
        <v>74.844452000000004</v>
      </c>
      <c r="G209">
        <v>80.021000000000001</v>
      </c>
      <c r="H209">
        <f t="shared" si="21"/>
        <v>1.5173480552788896E-2</v>
      </c>
      <c r="I209">
        <f t="shared" si="22"/>
        <v>2.609980491566867E-2</v>
      </c>
      <c r="J209">
        <f t="shared" si="23"/>
        <v>8.4506370458517065E-3</v>
      </c>
      <c r="K209">
        <f t="shared" si="24"/>
        <v>2.3869455983590453E-2</v>
      </c>
      <c r="L209">
        <f t="shared" si="25"/>
        <v>7.8049880309406256E-3</v>
      </c>
      <c r="M209" s="86">
        <f t="shared" si="26"/>
        <v>1.4767906086128805E-3</v>
      </c>
      <c r="N209" s="2">
        <f t="shared" si="27"/>
        <v>1.6279673305768072E-2</v>
      </c>
    </row>
    <row r="210" spans="1:14" x14ac:dyDescent="0.3">
      <c r="A210" s="1">
        <v>42696</v>
      </c>
      <c r="B210">
        <v>106.545609</v>
      </c>
      <c r="C210">
        <v>785.330017</v>
      </c>
      <c r="D210">
        <v>57.753695999999998</v>
      </c>
      <c r="E210">
        <v>118.040001</v>
      </c>
      <c r="F210">
        <v>74.953125</v>
      </c>
      <c r="G210">
        <v>79.2</v>
      </c>
      <c r="H210">
        <f t="shared" si="21"/>
        <v>6.2638694129411182E-4</v>
      </c>
      <c r="I210">
        <f t="shared" si="22"/>
        <v>6.8333551282051255E-3</v>
      </c>
      <c r="J210">
        <f t="shared" si="23"/>
        <v>4.2719953052810797E-3</v>
      </c>
      <c r="K210">
        <f t="shared" si="24"/>
        <v>6.7821295929315379E-4</v>
      </c>
      <c r="L210">
        <f t="shared" si="25"/>
        <v>1.4519847109041031E-3</v>
      </c>
      <c r="M210" s="86">
        <f t="shared" si="26"/>
        <v>-1.0259806800714786E-2</v>
      </c>
      <c r="N210" s="2">
        <f t="shared" si="27"/>
        <v>2.7723870089955147E-3</v>
      </c>
    </row>
    <row r="211" spans="1:14" x14ac:dyDescent="0.3">
      <c r="A211" s="1">
        <v>42697</v>
      </c>
      <c r="B211">
        <v>106.002403</v>
      </c>
      <c r="C211">
        <v>780.11999500000002</v>
      </c>
      <c r="D211">
        <v>57.073363999999998</v>
      </c>
      <c r="E211">
        <v>117.69000200000001</v>
      </c>
      <c r="F211">
        <v>74.880684000000002</v>
      </c>
      <c r="G211">
        <v>80.075000000000003</v>
      </c>
      <c r="H211">
        <f t="shared" si="21"/>
        <v>-5.098342438495029E-3</v>
      </c>
      <c r="I211">
        <f t="shared" si="22"/>
        <v>-6.6341816653112612E-3</v>
      </c>
      <c r="J211">
        <f t="shared" si="23"/>
        <v>-1.177988677988678E-2</v>
      </c>
      <c r="K211">
        <f t="shared" si="24"/>
        <v>-2.9650880806074953E-3</v>
      </c>
      <c r="L211">
        <f t="shared" si="25"/>
        <v>-9.6648405253280307E-4</v>
      </c>
      <c r="M211" s="86">
        <f t="shared" si="26"/>
        <v>1.1047979797979798E-2</v>
      </c>
      <c r="N211" s="2">
        <f t="shared" si="27"/>
        <v>-5.4887966033666732E-3</v>
      </c>
    </row>
    <row r="212" spans="1:14" x14ac:dyDescent="0.3">
      <c r="A212" s="1">
        <v>42699</v>
      </c>
      <c r="B212">
        <v>106.53608699999999</v>
      </c>
      <c r="C212">
        <v>780.36999500000002</v>
      </c>
      <c r="D212">
        <v>57.196201000000002</v>
      </c>
      <c r="E212">
        <v>117.410004</v>
      </c>
      <c r="F212">
        <v>75.587090000000003</v>
      </c>
      <c r="G212">
        <v>81.034000000000006</v>
      </c>
      <c r="H212">
        <f t="shared" si="21"/>
        <v>5.0346405826289979E-3</v>
      </c>
      <c r="I212">
        <f t="shared" si="22"/>
        <v>3.2046352048699893E-4</v>
      </c>
      <c r="J212">
        <f t="shared" si="23"/>
        <v>2.1522649339542014E-3</v>
      </c>
      <c r="K212">
        <f t="shared" si="24"/>
        <v>-2.3791145827324073E-3</v>
      </c>
      <c r="L212">
        <f t="shared" si="25"/>
        <v>9.4337546382455752E-3</v>
      </c>
      <c r="M212" s="86">
        <f t="shared" si="26"/>
        <v>1.1976272244770566E-2</v>
      </c>
      <c r="N212" s="2">
        <f t="shared" si="27"/>
        <v>2.9124018185166731E-3</v>
      </c>
    </row>
    <row r="213" spans="1:14" x14ac:dyDescent="0.3">
      <c r="A213" s="1">
        <v>42702</v>
      </c>
      <c r="B213">
        <v>106.32641599999999</v>
      </c>
      <c r="C213">
        <v>766.77002000000005</v>
      </c>
      <c r="D213">
        <v>57.271793000000002</v>
      </c>
      <c r="E213">
        <v>116.93</v>
      </c>
      <c r="F213">
        <v>75.233879000000002</v>
      </c>
      <c r="G213">
        <v>80.435000000000002</v>
      </c>
      <c r="H213">
        <f t="shared" si="21"/>
        <v>-1.9680749115555574E-3</v>
      </c>
      <c r="I213">
        <f t="shared" si="22"/>
        <v>-1.7427598558552949E-2</v>
      </c>
      <c r="J213">
        <f t="shared" si="23"/>
        <v>1.3216262387776476E-3</v>
      </c>
      <c r="K213">
        <f t="shared" si="24"/>
        <v>-4.0882717285317003E-3</v>
      </c>
      <c r="L213">
        <f t="shared" si="25"/>
        <v>-4.6729011528291627E-3</v>
      </c>
      <c r="M213" s="86">
        <f t="shared" si="26"/>
        <v>-7.3919589308192079E-3</v>
      </c>
      <c r="N213" s="2">
        <f t="shared" si="27"/>
        <v>-5.367044022538345E-3</v>
      </c>
    </row>
    <row r="214" spans="1:14" x14ac:dyDescent="0.3">
      <c r="A214" s="1">
        <v>42703</v>
      </c>
      <c r="B214">
        <v>106.221603</v>
      </c>
      <c r="C214">
        <v>762.52002000000005</v>
      </c>
      <c r="D214">
        <v>57.725357000000002</v>
      </c>
      <c r="E214">
        <v>117.510002</v>
      </c>
      <c r="F214">
        <v>75.070876999999996</v>
      </c>
      <c r="G214">
        <v>81.316000000000003</v>
      </c>
      <c r="H214">
        <f t="shared" si="21"/>
        <v>-9.8576632170121244E-4</v>
      </c>
      <c r="I214">
        <f t="shared" si="22"/>
        <v>-5.542731052526023E-3</v>
      </c>
      <c r="J214">
        <f t="shared" si="23"/>
        <v>7.9195006169965731E-3</v>
      </c>
      <c r="K214">
        <f t="shared" si="24"/>
        <v>4.9602497220558725E-3</v>
      </c>
      <c r="L214">
        <f t="shared" si="25"/>
        <v>-2.1666036919351967E-3</v>
      </c>
      <c r="M214" s="86">
        <f t="shared" si="26"/>
        <v>1.0952943370423325E-2</v>
      </c>
      <c r="N214" s="2">
        <f t="shared" si="27"/>
        <v>8.3692985457800291E-4</v>
      </c>
    </row>
    <row r="215" spans="1:14" x14ac:dyDescent="0.3">
      <c r="A215" s="1">
        <v>42704</v>
      </c>
      <c r="B215">
        <v>105.325768</v>
      </c>
      <c r="C215">
        <v>750.57000700000003</v>
      </c>
      <c r="D215">
        <v>56.941071000000001</v>
      </c>
      <c r="E215">
        <v>117</v>
      </c>
      <c r="F215">
        <v>74.681419000000005</v>
      </c>
      <c r="G215">
        <v>80.177999999999997</v>
      </c>
      <c r="H215">
        <f t="shared" si="21"/>
        <v>-8.4336422601342716E-3</v>
      </c>
      <c r="I215">
        <f t="shared" si="22"/>
        <v>-1.5671736723712529E-2</v>
      </c>
      <c r="J215">
        <f t="shared" si="23"/>
        <v>-1.3586507572400142E-2</v>
      </c>
      <c r="K215">
        <f t="shared" si="24"/>
        <v>-4.3400731113935314E-3</v>
      </c>
      <c r="L215">
        <f t="shared" si="25"/>
        <v>-5.187870657218918E-3</v>
      </c>
      <c r="M215" s="86">
        <f t="shared" si="26"/>
        <v>-1.3994785774017478E-2</v>
      </c>
      <c r="N215" s="2">
        <f t="shared" si="27"/>
        <v>-9.4439660649718801E-3</v>
      </c>
    </row>
    <row r="216" spans="1:14" x14ac:dyDescent="0.3">
      <c r="A216" s="1">
        <v>42705</v>
      </c>
      <c r="B216">
        <v>104.344177</v>
      </c>
      <c r="C216">
        <v>743.65002400000003</v>
      </c>
      <c r="D216">
        <v>55.939449000000003</v>
      </c>
      <c r="E216">
        <v>117.220001</v>
      </c>
      <c r="F216">
        <v>74.138023000000004</v>
      </c>
      <c r="G216">
        <v>80.543999999999997</v>
      </c>
      <c r="H216">
        <f t="shared" si="21"/>
        <v>-9.3195712562949892E-3</v>
      </c>
      <c r="I216">
        <f t="shared" si="22"/>
        <v>-9.219636989837781E-3</v>
      </c>
      <c r="J216">
        <f t="shared" si="23"/>
        <v>-1.7590501590670774E-2</v>
      </c>
      <c r="K216">
        <f t="shared" si="24"/>
        <v>1.880350427350396E-3</v>
      </c>
      <c r="L216">
        <f t="shared" si="25"/>
        <v>-7.276187400777713E-3</v>
      </c>
      <c r="M216" s="86">
        <f t="shared" si="26"/>
        <v>4.5648432238269811E-3</v>
      </c>
      <c r="N216" s="2">
        <f t="shared" si="27"/>
        <v>-8.3051093620461723E-3</v>
      </c>
    </row>
    <row r="217" spans="1:14" x14ac:dyDescent="0.3">
      <c r="A217" s="1">
        <v>42706</v>
      </c>
      <c r="B217">
        <v>104.73490099999999</v>
      </c>
      <c r="C217">
        <v>740.34002699999996</v>
      </c>
      <c r="D217">
        <v>55.986697999999997</v>
      </c>
      <c r="E217">
        <v>120.80999799999999</v>
      </c>
      <c r="F217">
        <v>74.627082999999999</v>
      </c>
      <c r="G217">
        <v>81.37</v>
      </c>
      <c r="H217">
        <f t="shared" si="21"/>
        <v>3.7445692824812984E-3</v>
      </c>
      <c r="I217">
        <f t="shared" si="22"/>
        <v>-4.451014446548403E-3</v>
      </c>
      <c r="J217">
        <f t="shared" si="23"/>
        <v>8.4464543081204922E-4</v>
      </c>
      <c r="K217">
        <f t="shared" si="24"/>
        <v>3.0626147153846185E-2</v>
      </c>
      <c r="L217">
        <f t="shared" si="25"/>
        <v>6.5966150729430016E-3</v>
      </c>
      <c r="M217" s="86">
        <f t="shared" si="26"/>
        <v>1.0255264203416862E-2</v>
      </c>
      <c r="N217" s="2">
        <f t="shared" si="27"/>
        <v>7.4721924987068266E-3</v>
      </c>
    </row>
    <row r="218" spans="1:14" x14ac:dyDescent="0.3">
      <c r="A218" s="1">
        <v>42709</v>
      </c>
      <c r="B218">
        <v>103.98204800000001</v>
      </c>
      <c r="C218">
        <v>759.35998500000005</v>
      </c>
      <c r="D218">
        <v>56.903275000000001</v>
      </c>
      <c r="E218">
        <v>119.160004</v>
      </c>
      <c r="F218">
        <v>75.161422999999999</v>
      </c>
      <c r="G218">
        <v>81.262</v>
      </c>
      <c r="H218">
        <f t="shared" si="21"/>
        <v>-7.1881769382680528E-3</v>
      </c>
      <c r="I218">
        <f t="shared" si="22"/>
        <v>2.5690841108608718E-2</v>
      </c>
      <c r="J218">
        <f t="shared" si="23"/>
        <v>1.6371335205373316E-2</v>
      </c>
      <c r="K218">
        <f t="shared" si="24"/>
        <v>-1.3657760345298512E-2</v>
      </c>
      <c r="L218">
        <f t="shared" si="25"/>
        <v>7.160135148254425E-3</v>
      </c>
      <c r="M218" s="86">
        <f t="shared" si="26"/>
        <v>-1.3272704928106683E-3</v>
      </c>
      <c r="N218" s="2">
        <f t="shared" si="27"/>
        <v>5.6752748357339795E-3</v>
      </c>
    </row>
    <row r="219" spans="1:14" x14ac:dyDescent="0.3">
      <c r="A219" s="1">
        <v>42710</v>
      </c>
      <c r="B219">
        <v>104.78254699999999</v>
      </c>
      <c r="C219">
        <v>764.71997099999999</v>
      </c>
      <c r="D219">
        <v>56.648147999999999</v>
      </c>
      <c r="E219">
        <v>124.57</v>
      </c>
      <c r="F219">
        <v>75.088982000000001</v>
      </c>
      <c r="G219">
        <v>80.978999999999999</v>
      </c>
      <c r="H219">
        <f t="shared" si="21"/>
        <v>7.698434637486538E-3</v>
      </c>
      <c r="I219">
        <f t="shared" si="22"/>
        <v>7.0585573454992299E-3</v>
      </c>
      <c r="J219">
        <f t="shared" si="23"/>
        <v>-4.4835205003578736E-3</v>
      </c>
      <c r="K219">
        <f t="shared" si="24"/>
        <v>4.540110623024142E-2</v>
      </c>
      <c r="L219">
        <f t="shared" si="25"/>
        <v>-9.638055947929267E-4</v>
      </c>
      <c r="M219" s="86">
        <f t="shared" si="26"/>
        <v>-3.4825625753734987E-3</v>
      </c>
      <c r="N219" s="2">
        <f t="shared" si="27"/>
        <v>1.0942154423615277E-2</v>
      </c>
    </row>
    <row r="220" spans="1:14" x14ac:dyDescent="0.3">
      <c r="A220" s="1">
        <v>42711</v>
      </c>
      <c r="B220">
        <v>105.81182099999999</v>
      </c>
      <c r="C220">
        <v>770.419983</v>
      </c>
      <c r="D220">
        <v>57.989936999999998</v>
      </c>
      <c r="E220">
        <v>125.389999</v>
      </c>
      <c r="F220">
        <v>76.239182</v>
      </c>
      <c r="G220">
        <v>79.846000000000004</v>
      </c>
      <c r="H220">
        <f t="shared" si="21"/>
        <v>9.8229526716887405E-3</v>
      </c>
      <c r="I220">
        <f t="shared" si="22"/>
        <v>7.4537245216000974E-3</v>
      </c>
      <c r="J220">
        <f t="shared" si="23"/>
        <v>2.3686370117519086E-2</v>
      </c>
      <c r="K220">
        <f t="shared" si="24"/>
        <v>6.5826362687646297E-3</v>
      </c>
      <c r="L220">
        <f t="shared" si="25"/>
        <v>1.5317826522138735E-2</v>
      </c>
      <c r="M220" s="86">
        <f t="shared" si="26"/>
        <v>-1.3991281690314718E-2</v>
      </c>
      <c r="N220" s="2">
        <f t="shared" si="27"/>
        <v>1.2572702020342259E-2</v>
      </c>
    </row>
    <row r="221" spans="1:14" x14ac:dyDescent="0.3">
      <c r="A221" s="1">
        <v>42712</v>
      </c>
      <c r="B221">
        <v>106.850578</v>
      </c>
      <c r="C221">
        <v>767.330017</v>
      </c>
      <c r="D221">
        <v>57.649757000000001</v>
      </c>
      <c r="E221">
        <v>123.239998</v>
      </c>
      <c r="F221">
        <v>75.623305999999999</v>
      </c>
      <c r="G221">
        <v>79.694999999999993</v>
      </c>
      <c r="H221">
        <f t="shared" si="21"/>
        <v>9.8170222398875837E-3</v>
      </c>
      <c r="I221">
        <f t="shared" si="22"/>
        <v>-4.0107552610041839E-3</v>
      </c>
      <c r="J221">
        <f t="shared" si="23"/>
        <v>-5.8661901977923618E-3</v>
      </c>
      <c r="K221">
        <f t="shared" si="24"/>
        <v>-1.7146511022781037E-2</v>
      </c>
      <c r="L221">
        <f t="shared" si="25"/>
        <v>-8.0782083942086379E-3</v>
      </c>
      <c r="M221" s="86">
        <f t="shared" si="26"/>
        <v>-1.8911404453574438E-3</v>
      </c>
      <c r="N221" s="2">
        <f t="shared" si="27"/>
        <v>-5.0569285271797274E-3</v>
      </c>
    </row>
    <row r="222" spans="1:14" x14ac:dyDescent="0.3">
      <c r="A222" s="1">
        <v>42713</v>
      </c>
      <c r="B222">
        <v>108.594566</v>
      </c>
      <c r="C222">
        <v>768.65997300000004</v>
      </c>
      <c r="D222">
        <v>58.556896000000002</v>
      </c>
      <c r="E222">
        <v>122.879997</v>
      </c>
      <c r="F222">
        <v>76.411263000000005</v>
      </c>
      <c r="G222">
        <v>78.564999999999998</v>
      </c>
      <c r="H222">
        <f t="shared" si="21"/>
        <v>1.6321746055505678E-2</v>
      </c>
      <c r="I222">
        <f t="shared" si="22"/>
        <v>1.7332255620596143E-3</v>
      </c>
      <c r="J222">
        <f t="shared" si="23"/>
        <v>1.5735348199299448E-2</v>
      </c>
      <c r="K222">
        <f t="shared" si="24"/>
        <v>-2.9211376650622543E-3</v>
      </c>
      <c r="L222">
        <f t="shared" si="25"/>
        <v>1.0419499512491636E-2</v>
      </c>
      <c r="M222" s="86">
        <f t="shared" si="26"/>
        <v>-1.4179057657318471E-2</v>
      </c>
      <c r="N222" s="2">
        <f t="shared" si="27"/>
        <v>8.2577363328588255E-3</v>
      </c>
    </row>
    <row r="223" spans="1:14" x14ac:dyDescent="0.3">
      <c r="A223" s="1">
        <v>42716</v>
      </c>
      <c r="B223">
        <v>107.975121</v>
      </c>
      <c r="C223">
        <v>760.11999500000002</v>
      </c>
      <c r="D223">
        <v>58.745871999999999</v>
      </c>
      <c r="E223">
        <v>122.83000199999999</v>
      </c>
      <c r="F223">
        <v>77.099556000000007</v>
      </c>
      <c r="G223">
        <v>77.343000000000004</v>
      </c>
      <c r="H223">
        <f t="shared" si="21"/>
        <v>-5.7041988638731602E-3</v>
      </c>
      <c r="I223">
        <f t="shared" si="22"/>
        <v>-1.1110215569921473E-2</v>
      </c>
      <c r="J223">
        <f t="shared" si="23"/>
        <v>3.2272202406356493E-3</v>
      </c>
      <c r="K223">
        <f t="shared" si="24"/>
        <v>-4.0686036149569388E-4</v>
      </c>
      <c r="L223">
        <f t="shared" si="25"/>
        <v>9.0077427459876111E-3</v>
      </c>
      <c r="M223" s="86">
        <f t="shared" si="26"/>
        <v>-1.5553999872716785E-2</v>
      </c>
      <c r="N223" s="2">
        <f t="shared" si="27"/>
        <v>-9.9726236173341303E-4</v>
      </c>
    </row>
    <row r="224" spans="1:14" x14ac:dyDescent="0.3">
      <c r="A224" s="1">
        <v>42717</v>
      </c>
      <c r="B224">
        <v>109.77630600000001</v>
      </c>
      <c r="C224">
        <v>774.34002699999996</v>
      </c>
      <c r="D224">
        <v>59.511260999999998</v>
      </c>
      <c r="E224">
        <v>123.779999</v>
      </c>
      <c r="F224">
        <v>77.144844000000006</v>
      </c>
      <c r="G224">
        <v>76.811000000000007</v>
      </c>
      <c r="H224">
        <f t="shared" si="21"/>
        <v>1.6681481653537611E-2</v>
      </c>
      <c r="I224">
        <f t="shared" si="22"/>
        <v>1.8707614710227357E-2</v>
      </c>
      <c r="J224">
        <f t="shared" si="23"/>
        <v>1.3028813326662322E-2</v>
      </c>
      <c r="K224">
        <f t="shared" si="24"/>
        <v>7.734242322979124E-3</v>
      </c>
      <c r="L224">
        <f t="shared" si="25"/>
        <v>5.87396378780694E-4</v>
      </c>
      <c r="M224" s="86">
        <f t="shared" si="26"/>
        <v>-6.8784505385102264E-3</v>
      </c>
      <c r="N224" s="2">
        <f t="shared" si="27"/>
        <v>1.1347909678437424E-2</v>
      </c>
    </row>
    <row r="225" spans="1:14" x14ac:dyDescent="0.3">
      <c r="A225" s="1">
        <v>42718</v>
      </c>
      <c r="B225">
        <v>109.77630600000001</v>
      </c>
      <c r="C225">
        <v>768.82000700000003</v>
      </c>
      <c r="D225">
        <v>59.227783000000002</v>
      </c>
      <c r="E225">
        <v>123.44000200000001</v>
      </c>
      <c r="F225">
        <v>76.411263000000005</v>
      </c>
      <c r="G225">
        <v>78.072000000000003</v>
      </c>
      <c r="H225">
        <f t="shared" si="21"/>
        <v>0</v>
      </c>
      <c r="I225">
        <f t="shared" si="22"/>
        <v>-7.1286770766403008E-3</v>
      </c>
      <c r="J225">
        <f t="shared" si="23"/>
        <v>-4.7634346044187377E-3</v>
      </c>
      <c r="K225">
        <f t="shared" si="24"/>
        <v>-2.7467846400612492E-3</v>
      </c>
      <c r="L225">
        <f t="shared" si="25"/>
        <v>-9.5091384201904782E-3</v>
      </c>
      <c r="M225" s="86">
        <f t="shared" si="26"/>
        <v>1.6416919451640984E-2</v>
      </c>
      <c r="N225" s="2">
        <f t="shared" si="27"/>
        <v>-4.829606948262153E-3</v>
      </c>
    </row>
    <row r="226" spans="1:14" x14ac:dyDescent="0.3">
      <c r="A226" s="1">
        <v>42719</v>
      </c>
      <c r="B226">
        <v>110.376678</v>
      </c>
      <c r="C226">
        <v>761</v>
      </c>
      <c r="D226">
        <v>59.133288999999998</v>
      </c>
      <c r="E226">
        <v>125</v>
      </c>
      <c r="F226">
        <v>76.692017000000007</v>
      </c>
      <c r="G226">
        <v>76.686999999999998</v>
      </c>
      <c r="H226">
        <f t="shared" si="21"/>
        <v>5.469049031400209E-3</v>
      </c>
      <c r="I226">
        <f t="shared" si="22"/>
        <v>-1.017144055669721E-2</v>
      </c>
      <c r="J226">
        <f t="shared" si="23"/>
        <v>-1.5954336835468672E-3</v>
      </c>
      <c r="K226">
        <f t="shared" si="24"/>
        <v>1.2637702322785065E-2</v>
      </c>
      <c r="L226">
        <f t="shared" si="25"/>
        <v>3.674248912755201E-3</v>
      </c>
      <c r="M226" s="86">
        <f t="shared" si="26"/>
        <v>-1.7740034839635273E-2</v>
      </c>
      <c r="N226" s="2">
        <f t="shared" si="27"/>
        <v>2.0028252053392796E-3</v>
      </c>
    </row>
    <row r="227" spans="1:14" x14ac:dyDescent="0.3">
      <c r="A227" s="1">
        <v>42720</v>
      </c>
      <c r="B227">
        <v>110.51963000000001</v>
      </c>
      <c r="C227">
        <v>757.77002000000005</v>
      </c>
      <c r="D227">
        <v>58.86871</v>
      </c>
      <c r="E227">
        <v>124.220001</v>
      </c>
      <c r="F227">
        <v>76.692017000000007</v>
      </c>
      <c r="G227">
        <v>77.588999999999999</v>
      </c>
      <c r="H227">
        <f t="shared" si="21"/>
        <v>1.2951286683950407E-3</v>
      </c>
      <c r="I227">
        <f t="shared" si="22"/>
        <v>-4.2443889618921883E-3</v>
      </c>
      <c r="J227">
        <f t="shared" si="23"/>
        <v>-4.4742818211920814E-3</v>
      </c>
      <c r="K227">
        <f t="shared" si="24"/>
        <v>-6.2399920000000293E-3</v>
      </c>
      <c r="L227">
        <f t="shared" si="25"/>
        <v>0</v>
      </c>
      <c r="M227" s="86">
        <f t="shared" si="26"/>
        <v>1.176209787838879E-2</v>
      </c>
      <c r="N227" s="2">
        <f t="shared" si="27"/>
        <v>-2.7327068229378517E-3</v>
      </c>
    </row>
    <row r="228" spans="1:14" x14ac:dyDescent="0.3">
      <c r="A228" s="1">
        <v>42723</v>
      </c>
      <c r="B228">
        <v>111.15815000000001</v>
      </c>
      <c r="C228">
        <v>766</v>
      </c>
      <c r="D228">
        <v>60.116005000000001</v>
      </c>
      <c r="E228">
        <v>125.449997</v>
      </c>
      <c r="F228">
        <v>76.719193000000004</v>
      </c>
      <c r="G228">
        <v>76.777000000000001</v>
      </c>
      <c r="H228">
        <f t="shared" si="21"/>
        <v>5.7774351940917618E-3</v>
      </c>
      <c r="I228">
        <f t="shared" si="22"/>
        <v>1.0860788607076266E-2</v>
      </c>
      <c r="J228">
        <f t="shared" si="23"/>
        <v>2.1187741331515523E-2</v>
      </c>
      <c r="K228">
        <f t="shared" si="24"/>
        <v>9.9017548711821373E-3</v>
      </c>
      <c r="L228">
        <f t="shared" si="25"/>
        <v>3.5435239628652876E-4</v>
      </c>
      <c r="M228" s="86">
        <f t="shared" si="26"/>
        <v>-1.0465401023340907E-2</v>
      </c>
      <c r="N228" s="2">
        <f t="shared" si="27"/>
        <v>9.6164144800304444E-3</v>
      </c>
    </row>
    <row r="229" spans="1:14" x14ac:dyDescent="0.3">
      <c r="A229" s="1">
        <v>42724</v>
      </c>
      <c r="B229">
        <v>111.453575</v>
      </c>
      <c r="C229">
        <v>771.21997099999999</v>
      </c>
      <c r="D229">
        <v>60.040416999999998</v>
      </c>
      <c r="E229">
        <v>125.120003</v>
      </c>
      <c r="F229">
        <v>76.592383999999996</v>
      </c>
      <c r="G229">
        <v>75.991</v>
      </c>
      <c r="H229">
        <f t="shared" si="21"/>
        <v>2.6576998627630497E-3</v>
      </c>
      <c r="I229">
        <f t="shared" si="22"/>
        <v>6.8145835509138206E-3</v>
      </c>
      <c r="J229">
        <f t="shared" si="23"/>
        <v>-1.2573689818543884E-3</v>
      </c>
      <c r="K229">
        <f t="shared" si="24"/>
        <v>-2.6304823267552509E-3</v>
      </c>
      <c r="L229">
        <f t="shared" si="25"/>
        <v>-1.6528979912498376E-3</v>
      </c>
      <c r="M229" s="86">
        <f t="shared" si="26"/>
        <v>-1.023744090026963E-2</v>
      </c>
      <c r="N229" s="2">
        <f t="shared" si="27"/>
        <v>7.8630682276347873E-4</v>
      </c>
    </row>
    <row r="230" spans="1:14" x14ac:dyDescent="0.3">
      <c r="A230" s="1">
        <v>42725</v>
      </c>
      <c r="B230">
        <v>111.55841100000001</v>
      </c>
      <c r="C230">
        <v>770.59997599999997</v>
      </c>
      <c r="D230">
        <v>60.040416999999998</v>
      </c>
      <c r="E230">
        <v>126.5</v>
      </c>
      <c r="F230">
        <v>76.329734999999999</v>
      </c>
      <c r="G230">
        <v>75.62</v>
      </c>
      <c r="H230">
        <f t="shared" si="21"/>
        <v>9.4062482966567854E-4</v>
      </c>
      <c r="I230">
        <f t="shared" si="22"/>
        <v>-8.0391460713355564E-4</v>
      </c>
      <c r="J230">
        <f t="shared" si="23"/>
        <v>0</v>
      </c>
      <c r="K230">
        <f t="shared" si="24"/>
        <v>1.1029387523272382E-2</v>
      </c>
      <c r="L230">
        <f t="shared" si="25"/>
        <v>-3.4291790682477799E-3</v>
      </c>
      <c r="M230" s="86">
        <f t="shared" si="26"/>
        <v>-4.882157097550961E-3</v>
      </c>
      <c r="N230" s="2">
        <f t="shared" si="27"/>
        <v>1.547383735511345E-3</v>
      </c>
    </row>
    <row r="231" spans="1:14" x14ac:dyDescent="0.3">
      <c r="A231" s="1">
        <v>42726</v>
      </c>
      <c r="B231">
        <v>110.82459299999999</v>
      </c>
      <c r="C231">
        <v>766.34002699999996</v>
      </c>
      <c r="D231">
        <v>60.049877000000002</v>
      </c>
      <c r="E231">
        <v>125.58000199999999</v>
      </c>
      <c r="F231">
        <v>76.501823000000002</v>
      </c>
      <c r="G231">
        <v>74.896000000000001</v>
      </c>
      <c r="H231">
        <f t="shared" si="21"/>
        <v>-6.5778814293080386E-3</v>
      </c>
      <c r="I231">
        <f t="shared" si="22"/>
        <v>-5.5280938653961319E-3</v>
      </c>
      <c r="J231">
        <f t="shared" si="23"/>
        <v>1.5756053126686717E-4</v>
      </c>
      <c r="K231">
        <f t="shared" si="24"/>
        <v>-7.2727114624506466E-3</v>
      </c>
      <c r="L231">
        <f t="shared" si="25"/>
        <v>2.2545342257509768E-3</v>
      </c>
      <c r="M231" s="86">
        <f t="shared" si="26"/>
        <v>-9.574186723089179E-3</v>
      </c>
      <c r="N231" s="2">
        <f t="shared" si="27"/>
        <v>-3.3933184000273947E-3</v>
      </c>
    </row>
    <row r="232" spans="1:14" x14ac:dyDescent="0.3">
      <c r="A232" s="1">
        <v>42727</v>
      </c>
      <c r="B232">
        <v>111.04377700000001</v>
      </c>
      <c r="C232">
        <v>760.59002699999996</v>
      </c>
      <c r="D232">
        <v>59.756943</v>
      </c>
      <c r="E232">
        <v>125.589996</v>
      </c>
      <c r="F232">
        <v>76.945580000000007</v>
      </c>
      <c r="G232">
        <v>75.096000000000004</v>
      </c>
      <c r="H232">
        <f t="shared" si="21"/>
        <v>1.9777559661330107E-3</v>
      </c>
      <c r="I232">
        <f t="shared" si="22"/>
        <v>-7.5031967500243857E-3</v>
      </c>
      <c r="J232">
        <f t="shared" si="23"/>
        <v>-4.8781781851110614E-3</v>
      </c>
      <c r="K232">
        <f t="shared" si="24"/>
        <v>7.9582734837080628E-5</v>
      </c>
      <c r="L232">
        <f t="shared" si="25"/>
        <v>5.8006068691984639E-3</v>
      </c>
      <c r="M232" s="86">
        <f t="shared" si="26"/>
        <v>2.6703695791497921E-3</v>
      </c>
      <c r="N232" s="2">
        <f t="shared" si="27"/>
        <v>-9.0468587299337867E-4</v>
      </c>
    </row>
    <row r="233" spans="1:14" x14ac:dyDescent="0.3">
      <c r="A233" s="1">
        <v>42731</v>
      </c>
      <c r="B233">
        <v>111.74900100000001</v>
      </c>
      <c r="C233">
        <v>771.40002400000003</v>
      </c>
      <c r="D233">
        <v>59.794735000000003</v>
      </c>
      <c r="E233">
        <v>128.35000600000001</v>
      </c>
      <c r="F233">
        <v>76.619552999999996</v>
      </c>
      <c r="G233">
        <v>74.337999999999994</v>
      </c>
      <c r="H233">
        <f t="shared" si="21"/>
        <v>6.3508646684451407E-3</v>
      </c>
      <c r="I233">
        <f t="shared" si="22"/>
        <v>1.4212646256535871E-2</v>
      </c>
      <c r="J233">
        <f t="shared" si="23"/>
        <v>6.3242860331732761E-4</v>
      </c>
      <c r="K233">
        <f t="shared" si="24"/>
        <v>2.1976352320291565E-2</v>
      </c>
      <c r="L233">
        <f t="shared" si="25"/>
        <v>-4.2371114754091201E-3</v>
      </c>
      <c r="M233" s="86">
        <f t="shared" si="26"/>
        <v>-1.0093746670928008E-2</v>
      </c>
      <c r="N233" s="2">
        <f t="shared" si="27"/>
        <v>7.7870360746361573E-3</v>
      </c>
    </row>
    <row r="234" spans="1:14" x14ac:dyDescent="0.3">
      <c r="A234" s="1">
        <v>42732</v>
      </c>
      <c r="B234">
        <v>111.272507</v>
      </c>
      <c r="C234">
        <v>772.13000499999998</v>
      </c>
      <c r="D234">
        <v>59.520710000000001</v>
      </c>
      <c r="E234">
        <v>125.889999</v>
      </c>
      <c r="F234">
        <v>76.139542000000006</v>
      </c>
      <c r="G234">
        <v>73.98</v>
      </c>
      <c r="H234">
        <f t="shared" si="21"/>
        <v>-4.2639665297768735E-3</v>
      </c>
      <c r="I234">
        <f t="shared" si="22"/>
        <v>9.4630668562171636E-4</v>
      </c>
      <c r="J234">
        <f t="shared" si="23"/>
        <v>-4.5827613417803717E-3</v>
      </c>
      <c r="K234">
        <f t="shared" si="24"/>
        <v>-1.9166395675898951E-2</v>
      </c>
      <c r="L234">
        <f t="shared" si="25"/>
        <v>-6.2648629652014599E-3</v>
      </c>
      <c r="M234" s="86">
        <f t="shared" si="26"/>
        <v>-4.8158411579540738E-3</v>
      </c>
      <c r="N234" s="2">
        <f t="shared" si="27"/>
        <v>-6.666335965407188E-3</v>
      </c>
    </row>
    <row r="235" spans="1:14" x14ac:dyDescent="0.3">
      <c r="A235" s="1">
        <v>42733</v>
      </c>
      <c r="B235">
        <v>111.24391900000001</v>
      </c>
      <c r="C235">
        <v>765.15002400000003</v>
      </c>
      <c r="D235">
        <v>59.435673000000001</v>
      </c>
      <c r="E235">
        <v>125.33000199999999</v>
      </c>
      <c r="F235">
        <v>76.393142999999995</v>
      </c>
      <c r="G235">
        <v>74.025000000000006</v>
      </c>
      <c r="H235">
        <f t="shared" si="21"/>
        <v>-2.5691880924368109E-4</v>
      </c>
      <c r="I235">
        <f t="shared" si="22"/>
        <v>-9.0399038436538327E-3</v>
      </c>
      <c r="J235">
        <f t="shared" si="23"/>
        <v>-1.4286959950578514E-3</v>
      </c>
      <c r="K235">
        <f t="shared" si="24"/>
        <v>-4.4483041103210259E-3</v>
      </c>
      <c r="L235">
        <f t="shared" si="25"/>
        <v>3.330739762001577E-3</v>
      </c>
      <c r="M235" s="86">
        <f t="shared" si="26"/>
        <v>6.0827250608274806E-4</v>
      </c>
      <c r="N235" s="2">
        <f t="shared" si="27"/>
        <v>-2.368616599254963E-3</v>
      </c>
    </row>
    <row r="236" spans="1:14" x14ac:dyDescent="0.3">
      <c r="A236" s="1">
        <v>42734</v>
      </c>
      <c r="B236">
        <v>110.376678</v>
      </c>
      <c r="C236">
        <v>749.86999500000002</v>
      </c>
      <c r="D236">
        <v>58.717522000000002</v>
      </c>
      <c r="E236">
        <v>123.800003</v>
      </c>
      <c r="F236">
        <v>76.148612999999997</v>
      </c>
      <c r="G236">
        <v>75.594999999999999</v>
      </c>
      <c r="H236">
        <f t="shared" si="21"/>
        <v>-7.7958508455640346E-3</v>
      </c>
      <c r="I236">
        <f t="shared" si="22"/>
        <v>-1.9969977809214591E-2</v>
      </c>
      <c r="J236">
        <f t="shared" si="23"/>
        <v>-1.2082827765742618E-2</v>
      </c>
      <c r="K236">
        <f t="shared" si="24"/>
        <v>-1.2207763309538521E-2</v>
      </c>
      <c r="L236">
        <f t="shared" si="25"/>
        <v>-3.2009417389725343E-3</v>
      </c>
      <c r="M236" s="86">
        <f t="shared" si="26"/>
        <v>2.1209050996284944E-2</v>
      </c>
      <c r="N236" s="2">
        <f t="shared" si="27"/>
        <v>-1.105147229380646E-2</v>
      </c>
    </row>
    <row r="237" spans="1:14" x14ac:dyDescent="0.3">
      <c r="A237" s="1">
        <v>42738</v>
      </c>
      <c r="B237">
        <v>110.691154</v>
      </c>
      <c r="C237">
        <v>753.669983</v>
      </c>
      <c r="D237">
        <v>59.133288999999998</v>
      </c>
      <c r="E237">
        <v>127.489998</v>
      </c>
      <c r="F237">
        <v>76.257285999999993</v>
      </c>
      <c r="G237">
        <v>74.581000000000003</v>
      </c>
      <c r="H237">
        <f t="shared" si="21"/>
        <v>2.8491163685864787E-3</v>
      </c>
      <c r="I237">
        <f t="shared" si="22"/>
        <v>5.0675290721560141E-3</v>
      </c>
      <c r="J237">
        <f t="shared" si="23"/>
        <v>7.0807994928668025E-3</v>
      </c>
      <c r="K237">
        <f t="shared" si="24"/>
        <v>2.9806097823761733E-2</v>
      </c>
      <c r="L237">
        <f t="shared" si="25"/>
        <v>1.4271172608225449E-3</v>
      </c>
      <c r="M237" s="86">
        <f t="shared" si="26"/>
        <v>-1.3413585554600116E-2</v>
      </c>
      <c r="N237" s="2">
        <f t="shared" si="27"/>
        <v>9.246132003638715E-3</v>
      </c>
    </row>
    <row r="238" spans="1:14" x14ac:dyDescent="0.3">
      <c r="A238" s="1">
        <v>42739</v>
      </c>
      <c r="B238">
        <v>110.56727600000001</v>
      </c>
      <c r="C238">
        <v>757.17999299999997</v>
      </c>
      <c r="D238">
        <v>58.86871</v>
      </c>
      <c r="E238">
        <v>129.41000399999999</v>
      </c>
      <c r="F238">
        <v>76.528998999999999</v>
      </c>
      <c r="G238">
        <v>74.396000000000001</v>
      </c>
      <c r="H238">
        <f t="shared" si="21"/>
        <v>-1.1191318865461518E-3</v>
      </c>
      <c r="I238">
        <f t="shared" si="22"/>
        <v>4.6572240890214219E-3</v>
      </c>
      <c r="J238">
        <f t="shared" si="23"/>
        <v>-4.4742818211920814E-3</v>
      </c>
      <c r="K238">
        <f t="shared" si="24"/>
        <v>1.5060052005020712E-2</v>
      </c>
      <c r="L238">
        <f t="shared" si="25"/>
        <v>3.5631087106877293E-3</v>
      </c>
      <c r="M238" s="86">
        <f t="shared" si="26"/>
        <v>-2.4805245303763995E-3</v>
      </c>
      <c r="N238" s="2">
        <f t="shared" si="27"/>
        <v>3.537394219398326E-3</v>
      </c>
    </row>
    <row r="239" spans="1:14" x14ac:dyDescent="0.3">
      <c r="A239" s="1">
        <v>42740</v>
      </c>
      <c r="B239">
        <v>111.12956200000001</v>
      </c>
      <c r="C239">
        <v>780.45001200000002</v>
      </c>
      <c r="D239">
        <v>58.86871</v>
      </c>
      <c r="E239">
        <v>131.80999800000001</v>
      </c>
      <c r="F239">
        <v>77.036156000000005</v>
      </c>
      <c r="G239">
        <v>73.700999999999993</v>
      </c>
      <c r="H239">
        <f t="shared" si="21"/>
        <v>5.0854648892679627E-3</v>
      </c>
      <c r="I239">
        <f t="shared" si="22"/>
        <v>3.07324800115262E-2</v>
      </c>
      <c r="J239">
        <f t="shared" si="23"/>
        <v>0</v>
      </c>
      <c r="K239">
        <f t="shared" si="24"/>
        <v>1.8545660503959348E-2</v>
      </c>
      <c r="L239">
        <f t="shared" si="25"/>
        <v>6.6269911618732462E-3</v>
      </c>
      <c r="M239" s="86">
        <f t="shared" si="26"/>
        <v>-9.3419001021561292E-3</v>
      </c>
      <c r="N239" s="2">
        <f t="shared" si="27"/>
        <v>1.2198119313325352E-2</v>
      </c>
    </row>
    <row r="240" spans="1:14" x14ac:dyDescent="0.3">
      <c r="A240" s="1">
        <v>42741</v>
      </c>
      <c r="B240">
        <v>112.368469</v>
      </c>
      <c r="C240">
        <v>795.98999000000003</v>
      </c>
      <c r="D240">
        <v>59.378971</v>
      </c>
      <c r="E240">
        <v>131.070007</v>
      </c>
      <c r="F240">
        <v>77.008994999999999</v>
      </c>
      <c r="G240">
        <v>73.295000000000002</v>
      </c>
      <c r="H240">
        <f t="shared" si="21"/>
        <v>1.114831173365011E-2</v>
      </c>
      <c r="I240">
        <f t="shared" si="22"/>
        <v>1.9911560972594385E-2</v>
      </c>
      <c r="J240">
        <f t="shared" si="23"/>
        <v>8.667779538569809E-3</v>
      </c>
      <c r="K240">
        <f t="shared" si="24"/>
        <v>-5.6140733724918453E-3</v>
      </c>
      <c r="L240">
        <f t="shared" si="25"/>
        <v>-3.5257470531118725E-4</v>
      </c>
      <c r="M240" s="86">
        <f t="shared" si="26"/>
        <v>-5.5087447931505915E-3</v>
      </c>
      <c r="N240" s="2">
        <f t="shared" si="27"/>
        <v>6.7522008334022559E-3</v>
      </c>
    </row>
    <row r="241" spans="1:14" x14ac:dyDescent="0.3">
      <c r="A241" s="1">
        <v>42744</v>
      </c>
      <c r="B241">
        <v>113.39769699999999</v>
      </c>
      <c r="C241">
        <v>796.919983</v>
      </c>
      <c r="D241">
        <v>59.189987000000002</v>
      </c>
      <c r="E241">
        <v>130.949997</v>
      </c>
      <c r="F241">
        <v>76.438416000000004</v>
      </c>
      <c r="G241">
        <v>73.138000000000005</v>
      </c>
      <c r="H241">
        <f t="shared" si="21"/>
        <v>9.1594021806952718E-3</v>
      </c>
      <c r="I241">
        <f t="shared" si="22"/>
        <v>1.1683476069843134E-3</v>
      </c>
      <c r="J241">
        <f t="shared" si="23"/>
        <v>-3.1826755637108938E-3</v>
      </c>
      <c r="K241">
        <f t="shared" si="24"/>
        <v>-9.156175600113283E-4</v>
      </c>
      <c r="L241">
        <f t="shared" si="25"/>
        <v>-7.40925134784573E-3</v>
      </c>
      <c r="M241" s="86">
        <f t="shared" si="26"/>
        <v>-2.1420287877753799E-3</v>
      </c>
      <c r="N241" s="2">
        <f t="shared" si="27"/>
        <v>-2.3595893677767353E-4</v>
      </c>
    </row>
    <row r="242" spans="1:14" x14ac:dyDescent="0.3">
      <c r="A242" s="1">
        <v>42745</v>
      </c>
      <c r="B242">
        <v>113.51206999999999</v>
      </c>
      <c r="C242">
        <v>795.90002400000003</v>
      </c>
      <c r="D242">
        <v>59.171084999999998</v>
      </c>
      <c r="E242">
        <v>129.88999899999999</v>
      </c>
      <c r="F242">
        <v>75.614258000000007</v>
      </c>
      <c r="G242">
        <v>73.236000000000004</v>
      </c>
      <c r="H242">
        <f t="shared" si="21"/>
        <v>1.0086007302247109E-3</v>
      </c>
      <c r="I242">
        <f t="shared" si="22"/>
        <v>-1.2798763009560165E-3</v>
      </c>
      <c r="J242">
        <f t="shared" si="23"/>
        <v>-3.1934455400377417E-4</v>
      </c>
      <c r="K242">
        <f t="shared" si="24"/>
        <v>-8.0946775432152729E-3</v>
      </c>
      <c r="L242">
        <f t="shared" si="25"/>
        <v>-1.0781986900408781E-2</v>
      </c>
      <c r="M242" s="86">
        <f t="shared" si="26"/>
        <v>1.3399327299078313E-3</v>
      </c>
      <c r="N242" s="2">
        <f t="shared" si="27"/>
        <v>-3.893456913671827E-3</v>
      </c>
    </row>
    <row r="243" spans="1:14" x14ac:dyDescent="0.3">
      <c r="A243" s="1">
        <v>42746</v>
      </c>
      <c r="B243">
        <v>114.12198600000001</v>
      </c>
      <c r="C243">
        <v>799.02002000000005</v>
      </c>
      <c r="D243">
        <v>59.709685999999998</v>
      </c>
      <c r="E243">
        <v>130.5</v>
      </c>
      <c r="F243">
        <v>75.849746999999994</v>
      </c>
      <c r="G243">
        <v>72.960999999999999</v>
      </c>
      <c r="H243">
        <f t="shared" si="21"/>
        <v>5.3731378522126555E-3</v>
      </c>
      <c r="I243">
        <f t="shared" si="22"/>
        <v>3.92008531966072E-3</v>
      </c>
      <c r="J243">
        <f t="shared" si="23"/>
        <v>9.1024357589521952E-3</v>
      </c>
      <c r="K243">
        <f t="shared" si="24"/>
        <v>4.6962892039133144E-3</v>
      </c>
      <c r="L243">
        <f t="shared" si="25"/>
        <v>3.1143465032743818E-3</v>
      </c>
      <c r="M243" s="86">
        <f t="shared" si="26"/>
        <v>-3.7549838877055774E-3</v>
      </c>
      <c r="N243" s="2">
        <f t="shared" si="27"/>
        <v>5.2412589276026539E-3</v>
      </c>
    </row>
    <row r="244" spans="1:14" x14ac:dyDescent="0.3">
      <c r="A244" s="1">
        <v>42747</v>
      </c>
      <c r="B244">
        <v>113.645454</v>
      </c>
      <c r="C244">
        <v>813.64001499999995</v>
      </c>
      <c r="D244">
        <v>59.161636000000001</v>
      </c>
      <c r="E244">
        <v>129.179993</v>
      </c>
      <c r="F244">
        <v>75.931252000000001</v>
      </c>
      <c r="G244">
        <v>72.209000000000003</v>
      </c>
      <c r="H244">
        <f t="shared" si="21"/>
        <v>-4.1756371116780768E-3</v>
      </c>
      <c r="I244">
        <f t="shared" si="22"/>
        <v>1.8297407616895384E-2</v>
      </c>
      <c r="J244">
        <f t="shared" si="23"/>
        <v>-9.1785778273896189E-3</v>
      </c>
      <c r="K244">
        <f t="shared" si="24"/>
        <v>-1.0114996168582406E-2</v>
      </c>
      <c r="L244">
        <f t="shared" si="25"/>
        <v>1.0745586270710574E-3</v>
      </c>
      <c r="M244" s="86">
        <f t="shared" si="26"/>
        <v>-1.0306876276366762E-2</v>
      </c>
      <c r="N244" s="2">
        <f t="shared" si="27"/>
        <v>-8.1944897273673206E-4</v>
      </c>
    </row>
    <row r="245" spans="1:14" x14ac:dyDescent="0.3">
      <c r="A245" s="1">
        <v>42748</v>
      </c>
      <c r="B245">
        <v>113.44534299999999</v>
      </c>
      <c r="C245">
        <v>817.14001499999995</v>
      </c>
      <c r="D245">
        <v>59.246684999999999</v>
      </c>
      <c r="E245">
        <v>133.699997</v>
      </c>
      <c r="F245">
        <v>76.085220000000007</v>
      </c>
      <c r="G245">
        <v>72.594999999999999</v>
      </c>
      <c r="H245">
        <f t="shared" si="21"/>
        <v>-1.7608359415767464E-3</v>
      </c>
      <c r="I245">
        <f t="shared" si="22"/>
        <v>4.3016566730681265E-3</v>
      </c>
      <c r="J245">
        <f t="shared" si="23"/>
        <v>1.4375701172293128E-3</v>
      </c>
      <c r="K245">
        <f t="shared" si="24"/>
        <v>3.4989969383262008E-2</v>
      </c>
      <c r="L245">
        <f t="shared" si="25"/>
        <v>2.0277289777864602E-3</v>
      </c>
      <c r="M245" s="86">
        <f t="shared" si="26"/>
        <v>5.3455940395240988E-3</v>
      </c>
      <c r="N245" s="2">
        <f t="shared" si="27"/>
        <v>8.199217841953833E-3</v>
      </c>
    </row>
    <row r="246" spans="1:14" x14ac:dyDescent="0.3">
      <c r="A246" s="1">
        <v>42752</v>
      </c>
      <c r="B246">
        <v>114.360237</v>
      </c>
      <c r="C246">
        <v>809.71997099999999</v>
      </c>
      <c r="D246">
        <v>59.086044000000001</v>
      </c>
      <c r="E246">
        <v>132.88999899999999</v>
      </c>
      <c r="F246">
        <v>77.172020000000003</v>
      </c>
      <c r="G246">
        <v>73.754999999999995</v>
      </c>
      <c r="H246">
        <f t="shared" si="21"/>
        <v>8.0646236840238028E-3</v>
      </c>
      <c r="I246">
        <f t="shared" si="22"/>
        <v>-9.0805050099033047E-3</v>
      </c>
      <c r="J246">
        <f t="shared" si="23"/>
        <v>-2.7113922070069957E-3</v>
      </c>
      <c r="K246">
        <f t="shared" si="24"/>
        <v>-6.0583247432683734E-3</v>
      </c>
      <c r="L246">
        <f t="shared" si="25"/>
        <v>1.4283983144163829E-2</v>
      </c>
      <c r="M246" s="86">
        <f t="shared" si="26"/>
        <v>1.597906191886489E-2</v>
      </c>
      <c r="N246" s="2">
        <f t="shared" si="27"/>
        <v>8.996769736017915E-4</v>
      </c>
    </row>
    <row r="247" spans="1:14" x14ac:dyDescent="0.3">
      <c r="A247" s="1">
        <v>42753</v>
      </c>
      <c r="B247">
        <v>114.35069300000001</v>
      </c>
      <c r="C247">
        <v>807.47997999999995</v>
      </c>
      <c r="D247">
        <v>59.057696999999997</v>
      </c>
      <c r="E247">
        <v>133.259995</v>
      </c>
      <c r="F247">
        <v>77.527564999999996</v>
      </c>
      <c r="G247">
        <v>72.950999999999993</v>
      </c>
      <c r="H247">
        <f t="shared" si="21"/>
        <v>-8.3455580806387407E-5</v>
      </c>
      <c r="I247">
        <f t="shared" si="22"/>
        <v>-2.7663773652929105E-3</v>
      </c>
      <c r="J247">
        <f t="shared" si="23"/>
        <v>-4.7975796111859637E-4</v>
      </c>
      <c r="K247">
        <f t="shared" si="24"/>
        <v>2.7842275775772614E-3</v>
      </c>
      <c r="L247">
        <f t="shared" si="25"/>
        <v>4.6071749838865464E-3</v>
      </c>
      <c r="M247" s="86">
        <f t="shared" si="26"/>
        <v>-1.0900955867398849E-2</v>
      </c>
      <c r="N247" s="2">
        <f t="shared" si="27"/>
        <v>8.1236233084918275E-4</v>
      </c>
    </row>
    <row r="248" spans="1:14" x14ac:dyDescent="0.3">
      <c r="A248" s="1">
        <v>42754</v>
      </c>
      <c r="B248">
        <v>114.150558</v>
      </c>
      <c r="C248">
        <v>809.03997800000002</v>
      </c>
      <c r="D248">
        <v>58.86871</v>
      </c>
      <c r="E248">
        <v>138.41000399999999</v>
      </c>
      <c r="F248">
        <v>77.317604000000003</v>
      </c>
      <c r="G248">
        <v>73.887</v>
      </c>
      <c r="H248">
        <f t="shared" si="21"/>
        <v>-1.7501861575950663E-3</v>
      </c>
      <c r="I248">
        <f t="shared" si="22"/>
        <v>1.9319339657189571E-3</v>
      </c>
      <c r="J248">
        <f t="shared" si="23"/>
        <v>-3.2000401234744619E-3</v>
      </c>
      <c r="K248">
        <f t="shared" si="24"/>
        <v>3.8646324427672255E-2</v>
      </c>
      <c r="L248">
        <f t="shared" si="25"/>
        <v>-2.7082109440686388E-3</v>
      </c>
      <c r="M248" s="86">
        <f t="shared" si="26"/>
        <v>1.283053008183585E-2</v>
      </c>
      <c r="N248" s="2">
        <f t="shared" si="27"/>
        <v>6.5839642336506087E-3</v>
      </c>
    </row>
    <row r="249" spans="1:14" x14ac:dyDescent="0.3">
      <c r="A249" s="1">
        <v>42755</v>
      </c>
      <c r="B249">
        <v>114.360237</v>
      </c>
      <c r="C249">
        <v>808.330017</v>
      </c>
      <c r="D249">
        <v>59.284477000000003</v>
      </c>
      <c r="E249">
        <v>138.60000600000001</v>
      </c>
      <c r="F249">
        <v>79.827911</v>
      </c>
      <c r="G249">
        <v>73.835999999999999</v>
      </c>
      <c r="H249">
        <f t="shared" si="21"/>
        <v>1.8368635569875548E-3</v>
      </c>
      <c r="I249">
        <f t="shared" si="22"/>
        <v>-8.7753512719493962E-4</v>
      </c>
      <c r="J249">
        <f t="shared" si="23"/>
        <v>7.0626144177442047E-3</v>
      </c>
      <c r="K249">
        <f t="shared" si="24"/>
        <v>1.3727475941697185E-3</v>
      </c>
      <c r="L249">
        <f t="shared" si="25"/>
        <v>3.2467470150782184E-2</v>
      </c>
      <c r="M249" s="86">
        <f t="shared" si="26"/>
        <v>-6.9024320922492363E-4</v>
      </c>
      <c r="N249" s="2">
        <f t="shared" si="27"/>
        <v>8.3724321184977454E-3</v>
      </c>
    </row>
    <row r="250" spans="1:14" x14ac:dyDescent="0.3">
      <c r="A250" s="1">
        <v>42758</v>
      </c>
      <c r="B250">
        <v>114.43647799999999</v>
      </c>
      <c r="C250">
        <v>817.88000499999998</v>
      </c>
      <c r="D250">
        <v>59.492367000000002</v>
      </c>
      <c r="E250">
        <v>137.38999899999999</v>
      </c>
      <c r="F250">
        <v>79.380629999999996</v>
      </c>
      <c r="G250">
        <v>74.631</v>
      </c>
      <c r="H250">
        <f t="shared" si="21"/>
        <v>6.6667402936560903E-4</v>
      </c>
      <c r="I250">
        <f t="shared" si="22"/>
        <v>1.1814466615310644E-2</v>
      </c>
      <c r="J250">
        <f t="shared" si="23"/>
        <v>3.5066514966472424E-3</v>
      </c>
      <c r="K250">
        <f t="shared" si="24"/>
        <v>-8.7302088572782498E-3</v>
      </c>
      <c r="L250">
        <f t="shared" si="25"/>
        <v>-5.6030653238565119E-3</v>
      </c>
      <c r="M250" s="86">
        <f t="shared" si="26"/>
        <v>1.0767105477003111E-2</v>
      </c>
      <c r="N250" s="2">
        <f t="shared" si="27"/>
        <v>3.3090359203774653E-4</v>
      </c>
    </row>
    <row r="251" spans="1:14" x14ac:dyDescent="0.3">
      <c r="A251" s="1">
        <v>42759</v>
      </c>
      <c r="B251">
        <v>114.33165</v>
      </c>
      <c r="C251">
        <v>822.44000200000005</v>
      </c>
      <c r="D251">
        <v>60.021526000000001</v>
      </c>
      <c r="E251">
        <v>140.11000100000001</v>
      </c>
      <c r="F251">
        <v>80.202194000000006</v>
      </c>
      <c r="G251">
        <v>74.168000000000006</v>
      </c>
      <c r="H251">
        <f t="shared" si="21"/>
        <v>-9.1603658057352747E-4</v>
      </c>
      <c r="I251">
        <f t="shared" si="22"/>
        <v>5.5753863306635875E-3</v>
      </c>
      <c r="J251">
        <f t="shared" si="23"/>
        <v>8.8945696176452333E-3</v>
      </c>
      <c r="K251">
        <f t="shared" si="24"/>
        <v>1.9797671008062401E-2</v>
      </c>
      <c r="L251">
        <f t="shared" si="25"/>
        <v>1.0349678504693266E-2</v>
      </c>
      <c r="M251" s="86">
        <f t="shared" si="26"/>
        <v>-6.2038563063605452E-3</v>
      </c>
      <c r="N251" s="2">
        <f t="shared" si="27"/>
        <v>8.7402537760981926E-3</v>
      </c>
    </row>
    <row r="252" spans="1:14" x14ac:dyDescent="0.3">
      <c r="A252" s="1">
        <v>42760</v>
      </c>
      <c r="B252">
        <v>116.151878</v>
      </c>
      <c r="C252">
        <v>836.52002000000005</v>
      </c>
      <c r="D252">
        <v>60.172702999999998</v>
      </c>
      <c r="E252">
        <v>139.520004</v>
      </c>
      <c r="F252">
        <v>79.563186999999999</v>
      </c>
      <c r="G252">
        <v>75.239000000000004</v>
      </c>
      <c r="H252">
        <f t="shared" si="21"/>
        <v>1.5920595915479223E-2</v>
      </c>
      <c r="I252">
        <f t="shared" si="22"/>
        <v>1.7119811737950939E-2</v>
      </c>
      <c r="J252">
        <f t="shared" si="23"/>
        <v>2.5187130363862626E-3</v>
      </c>
      <c r="K252">
        <f t="shared" si="24"/>
        <v>-4.2109556476272588E-3</v>
      </c>
      <c r="L252">
        <f t="shared" si="25"/>
        <v>-7.967450366756881E-3</v>
      </c>
      <c r="M252" s="86">
        <f t="shared" si="26"/>
        <v>1.444018983928376E-2</v>
      </c>
      <c r="N252" s="2">
        <f t="shared" si="27"/>
        <v>4.6761429350864574E-3</v>
      </c>
    </row>
    <row r="253" spans="1:14" x14ac:dyDescent="0.3">
      <c r="A253" s="1">
        <v>42761</v>
      </c>
      <c r="B253">
        <v>116.209045</v>
      </c>
      <c r="C253">
        <v>839.15002400000003</v>
      </c>
      <c r="D253">
        <v>60.730209000000002</v>
      </c>
      <c r="E253">
        <v>138.96000699999999</v>
      </c>
      <c r="F253">
        <v>79.052017000000006</v>
      </c>
      <c r="G253">
        <v>76.034999999999997</v>
      </c>
      <c r="H253">
        <f t="shared" si="21"/>
        <v>4.9217456475397542E-4</v>
      </c>
      <c r="I253">
        <f t="shared" si="22"/>
        <v>3.1439821368530849E-3</v>
      </c>
      <c r="J253">
        <f t="shared" si="23"/>
        <v>9.2650981625339926E-3</v>
      </c>
      <c r="K253">
        <f t="shared" si="24"/>
        <v>-4.0137398505235844E-3</v>
      </c>
      <c r="L253">
        <f t="shared" si="25"/>
        <v>-6.4247049329483599E-3</v>
      </c>
      <c r="M253" s="86">
        <f t="shared" si="26"/>
        <v>1.0579619612169118E-2</v>
      </c>
      <c r="N253" s="2">
        <f t="shared" si="27"/>
        <v>4.9256201613382192E-4</v>
      </c>
    </row>
    <row r="254" spans="1:14" x14ac:dyDescent="0.3">
      <c r="A254" s="1">
        <v>42762</v>
      </c>
      <c r="B254">
        <v>116.218582</v>
      </c>
      <c r="C254">
        <v>835.77002000000005</v>
      </c>
      <c r="D254">
        <v>62.157043000000002</v>
      </c>
      <c r="E254">
        <v>142.449997</v>
      </c>
      <c r="F254">
        <v>79.161559999999994</v>
      </c>
      <c r="G254">
        <v>75.138999999999996</v>
      </c>
      <c r="H254">
        <f t="shared" si="21"/>
        <v>8.2067622188914619E-5</v>
      </c>
      <c r="I254">
        <f t="shared" si="22"/>
        <v>-4.0278900117149798E-3</v>
      </c>
      <c r="J254">
        <f t="shared" si="23"/>
        <v>2.3494633453344439E-2</v>
      </c>
      <c r="K254">
        <f t="shared" si="24"/>
        <v>2.5115067819477054E-2</v>
      </c>
      <c r="L254">
        <f t="shared" si="25"/>
        <v>1.3857078434821965E-3</v>
      </c>
      <c r="M254" s="86">
        <f t="shared" si="26"/>
        <v>-1.1784046820543181E-2</v>
      </c>
      <c r="N254" s="2">
        <f t="shared" si="27"/>
        <v>9.2099173453555252E-3</v>
      </c>
    </row>
    <row r="255" spans="1:14" x14ac:dyDescent="0.3">
      <c r="A255" s="1">
        <v>42765</v>
      </c>
      <c r="B255">
        <v>115.913605</v>
      </c>
      <c r="C255">
        <v>830.38000499999998</v>
      </c>
      <c r="D255">
        <v>61.542834999999997</v>
      </c>
      <c r="E255">
        <v>141.220001</v>
      </c>
      <c r="F255">
        <v>79.188934000000003</v>
      </c>
      <c r="G255">
        <v>74.832999999999998</v>
      </c>
      <c r="H255">
        <f t="shared" si="21"/>
        <v>-2.6241672781723824E-3</v>
      </c>
      <c r="I255">
        <f t="shared" si="22"/>
        <v>-6.4491604999184606E-3</v>
      </c>
      <c r="J255">
        <f t="shared" si="23"/>
        <v>-9.8815511542272843E-3</v>
      </c>
      <c r="K255">
        <f t="shared" si="24"/>
        <v>-8.6345807364250054E-3</v>
      </c>
      <c r="L255">
        <f t="shared" si="25"/>
        <v>3.457991479704151E-4</v>
      </c>
      <c r="M255" s="86">
        <f t="shared" si="26"/>
        <v>-4.0724523882404266E-3</v>
      </c>
      <c r="N255" s="2">
        <f t="shared" si="27"/>
        <v>-5.4487321041545448E-3</v>
      </c>
    </row>
    <row r="256" spans="1:14" x14ac:dyDescent="0.3">
      <c r="A256" s="1">
        <v>42766</v>
      </c>
      <c r="B256">
        <v>115.64677399999999</v>
      </c>
      <c r="C256">
        <v>823.47997999999995</v>
      </c>
      <c r="D256">
        <v>61.089278999999998</v>
      </c>
      <c r="E256">
        <v>140.71000699999999</v>
      </c>
      <c r="F256">
        <v>79.964850999999996</v>
      </c>
      <c r="G256">
        <v>75.694000000000003</v>
      </c>
      <c r="H256">
        <f t="shared" si="21"/>
        <v>-2.3019817216452759E-3</v>
      </c>
      <c r="I256">
        <f t="shared" si="22"/>
        <v>-8.3094787428076716E-3</v>
      </c>
      <c r="J256">
        <f t="shared" si="23"/>
        <v>-7.3697612402808385E-3</v>
      </c>
      <c r="K256">
        <f t="shared" si="24"/>
        <v>-3.6113439766935428E-3</v>
      </c>
      <c r="L256">
        <f t="shared" si="25"/>
        <v>9.798300858551684E-3</v>
      </c>
      <c r="M256" s="86">
        <f t="shared" si="26"/>
        <v>1.1505619178704638E-2</v>
      </c>
      <c r="N256" s="2">
        <f t="shared" si="27"/>
        <v>-2.3588529645751292E-3</v>
      </c>
    </row>
    <row r="257" spans="1:14" x14ac:dyDescent="0.3">
      <c r="A257" s="42">
        <v>42767</v>
      </c>
      <c r="B257">
        <v>122.69898999999999</v>
      </c>
      <c r="C257">
        <v>832.34997599999997</v>
      </c>
      <c r="D257">
        <v>60.078220000000002</v>
      </c>
      <c r="E257">
        <v>140.779999</v>
      </c>
      <c r="F257">
        <v>79.718384</v>
      </c>
      <c r="G257">
        <v>76.132999999999996</v>
      </c>
      <c r="H257">
        <f t="shared" si="21"/>
        <v>6.0980654765173142E-2</v>
      </c>
      <c r="I257">
        <f t="shared" si="22"/>
        <v>1.0771355971519812E-2</v>
      </c>
      <c r="J257">
        <f t="shared" si="23"/>
        <v>-1.6550514534637017E-2</v>
      </c>
      <c r="K257">
        <f t="shared" si="24"/>
        <v>4.9742020125131102E-4</v>
      </c>
      <c r="L257">
        <f t="shared" si="25"/>
        <v>-3.0821916994504942E-3</v>
      </c>
      <c r="M257" s="86">
        <f t="shared" si="26"/>
        <v>5.7996670806139579E-3</v>
      </c>
      <c r="N257" s="2">
        <f t="shared" si="27"/>
        <v>1.0523344940771352E-2</v>
      </c>
    </row>
    <row r="258" spans="1:14" x14ac:dyDescent="0.3">
      <c r="A258" s="42">
        <v>42768</v>
      </c>
      <c r="B258">
        <v>122.48934199999999</v>
      </c>
      <c r="C258">
        <v>839.95001200000002</v>
      </c>
      <c r="D258">
        <v>59.690787999999998</v>
      </c>
      <c r="E258">
        <v>139.199997</v>
      </c>
      <c r="F258">
        <v>80.110923999999997</v>
      </c>
      <c r="G258">
        <v>74.415999999999997</v>
      </c>
      <c r="H258">
        <f t="shared" si="21"/>
        <v>-1.7086367214595767E-3</v>
      </c>
      <c r="I258">
        <f t="shared" si="22"/>
        <v>9.1308178280046538E-3</v>
      </c>
      <c r="J258">
        <f t="shared" si="23"/>
        <v>-6.4487929236253004E-3</v>
      </c>
      <c r="K258">
        <f t="shared" si="24"/>
        <v>-1.1223199397806555E-2</v>
      </c>
      <c r="L258">
        <f t="shared" si="25"/>
        <v>4.9240837596506819E-3</v>
      </c>
      <c r="M258" s="86">
        <f t="shared" si="26"/>
        <v>-2.2552638146401675E-2</v>
      </c>
      <c r="N258" s="2">
        <f t="shared" si="27"/>
        <v>-1.0651454910472196E-3</v>
      </c>
    </row>
    <row r="259" spans="1:14" x14ac:dyDescent="0.3">
      <c r="A259" s="42">
        <v>42769</v>
      </c>
      <c r="B259">
        <v>123.013496</v>
      </c>
      <c r="C259">
        <v>810.20001200000002</v>
      </c>
      <c r="D259">
        <v>60.172702999999998</v>
      </c>
      <c r="E259">
        <v>140.25</v>
      </c>
      <c r="F259">
        <v>79.791404999999997</v>
      </c>
      <c r="G259">
        <v>73.700999999999993</v>
      </c>
      <c r="H259">
        <f t="shared" si="21"/>
        <v>4.2791804694322713E-3</v>
      </c>
      <c r="I259">
        <f t="shared" si="22"/>
        <v>-3.5418774421066383E-2</v>
      </c>
      <c r="J259">
        <f t="shared" si="23"/>
        <v>8.0735238408982096E-3</v>
      </c>
      <c r="K259">
        <f t="shared" si="24"/>
        <v>7.54312516256738E-3</v>
      </c>
      <c r="L259">
        <f t="shared" si="25"/>
        <v>-3.9884573045244074E-3</v>
      </c>
      <c r="M259" s="86">
        <f t="shared" si="26"/>
        <v>-9.6081487852075279E-3</v>
      </c>
      <c r="N259" s="2">
        <f t="shared" si="27"/>
        <v>-3.9022804505385858E-3</v>
      </c>
    </row>
    <row r="260" spans="1:14" x14ac:dyDescent="0.3">
      <c r="A260" s="42">
        <v>42772</v>
      </c>
      <c r="B260">
        <v>124.16662599999999</v>
      </c>
      <c r="C260">
        <v>807.64001499999995</v>
      </c>
      <c r="D260">
        <v>60.134906999999998</v>
      </c>
      <c r="E260">
        <v>140.970001</v>
      </c>
      <c r="F260">
        <v>79.78228</v>
      </c>
      <c r="G260">
        <v>73.483000000000004</v>
      </c>
      <c r="H260">
        <f t="shared" si="21"/>
        <v>9.3740121002657325E-3</v>
      </c>
      <c r="I260">
        <f t="shared" si="22"/>
        <v>-3.1597099013620684E-3</v>
      </c>
      <c r="J260">
        <f t="shared" si="23"/>
        <v>-6.2812534780098148E-4</v>
      </c>
      <c r="K260">
        <f t="shared" si="24"/>
        <v>5.1336969696969435E-3</v>
      </c>
      <c r="L260">
        <f t="shared" si="25"/>
        <v>-1.1436068834728985E-4</v>
      </c>
      <c r="M260" s="86">
        <f t="shared" si="26"/>
        <v>-2.9578974505093461E-3</v>
      </c>
      <c r="N260" s="2">
        <f t="shared" si="27"/>
        <v>2.1211026264904673E-3</v>
      </c>
    </row>
    <row r="261" spans="1:14" x14ac:dyDescent="0.3">
      <c r="A261" s="42">
        <v>42773</v>
      </c>
      <c r="B261">
        <v>125.348328</v>
      </c>
      <c r="C261">
        <v>812.5</v>
      </c>
      <c r="D261">
        <v>59.936473999999997</v>
      </c>
      <c r="E261">
        <v>144</v>
      </c>
      <c r="F261">
        <v>80.339118999999997</v>
      </c>
      <c r="G261">
        <v>74.412999999999997</v>
      </c>
      <c r="H261">
        <f t="shared" ref="H261:H324" si="28">(B261-B260)/B260</f>
        <v>9.5170662042471984E-3</v>
      </c>
      <c r="I261">
        <f t="shared" ref="I261:I324" si="29">(C261-C260)/C260</f>
        <v>6.0175138796212963E-3</v>
      </c>
      <c r="J261">
        <f t="shared" ref="J261:J324" si="30">(D261-D260)/D260</f>
        <v>-3.2997972375678809E-3</v>
      </c>
      <c r="K261">
        <f t="shared" ref="K261:K324" si="31">(E261-E260)/E260</f>
        <v>2.1493927633582151E-2</v>
      </c>
      <c r="L261">
        <f t="shared" ref="L261:L324" si="32">(F261-F260)/F260</f>
        <v>6.9794821607003024E-3</v>
      </c>
      <c r="M261" s="86">
        <f t="shared" ref="M261:M324" si="33">(G261-G260)/G260</f>
        <v>1.2655988459915798E-2</v>
      </c>
      <c r="N261" s="2">
        <f t="shared" ref="N261:N324" si="34">MMULT(H261:L261,$P$2:$P$6)</f>
        <v>8.1416385281166126E-3</v>
      </c>
    </row>
    <row r="262" spans="1:14" x14ac:dyDescent="0.3">
      <c r="A262" s="42">
        <v>42774</v>
      </c>
      <c r="B262">
        <v>125.834366</v>
      </c>
      <c r="C262">
        <v>819.71002199999998</v>
      </c>
      <c r="D262">
        <v>59.851436999999997</v>
      </c>
      <c r="E262">
        <v>144.740005</v>
      </c>
      <c r="F262">
        <v>80.631232999999995</v>
      </c>
      <c r="G262">
        <v>74.287999999999997</v>
      </c>
      <c r="H262">
        <f t="shared" si="28"/>
        <v>3.8774988685928683E-3</v>
      </c>
      <c r="I262">
        <f t="shared" si="29"/>
        <v>8.8738732307692067E-3</v>
      </c>
      <c r="J262">
        <f t="shared" si="30"/>
        <v>-1.4187854961237763E-3</v>
      </c>
      <c r="K262">
        <f t="shared" si="31"/>
        <v>5.1389236111110863E-3</v>
      </c>
      <c r="L262">
        <f t="shared" si="32"/>
        <v>3.6360119906218786E-3</v>
      </c>
      <c r="M262" s="86">
        <f t="shared" si="33"/>
        <v>-1.679814010992703E-3</v>
      </c>
      <c r="N262" s="2">
        <f t="shared" si="34"/>
        <v>4.0215044409942528E-3</v>
      </c>
    </row>
    <row r="263" spans="1:14" x14ac:dyDescent="0.3">
      <c r="A263" s="42">
        <v>42775</v>
      </c>
      <c r="B263">
        <v>126.743645</v>
      </c>
      <c r="C263">
        <v>821.35998500000005</v>
      </c>
      <c r="D263">
        <v>60.531776000000001</v>
      </c>
      <c r="E263">
        <v>144.13999899999999</v>
      </c>
      <c r="F263">
        <v>80.941581999999997</v>
      </c>
      <c r="G263">
        <v>73.671999999999997</v>
      </c>
      <c r="H263">
        <f t="shared" si="28"/>
        <v>7.2259989770997691E-3</v>
      </c>
      <c r="I263">
        <f t="shared" si="29"/>
        <v>2.0128618117591719E-3</v>
      </c>
      <c r="J263">
        <f t="shared" si="30"/>
        <v>1.1367128912878126E-2</v>
      </c>
      <c r="K263">
        <f t="shared" si="31"/>
        <v>-4.145405411586158E-3</v>
      </c>
      <c r="L263">
        <f t="shared" si="32"/>
        <v>3.8489923625501577E-3</v>
      </c>
      <c r="M263" s="86">
        <f t="shared" si="33"/>
        <v>-8.2920525522291576E-3</v>
      </c>
      <c r="N263" s="2">
        <f t="shared" si="34"/>
        <v>4.0619153305402134E-3</v>
      </c>
    </row>
    <row r="264" spans="1:14" x14ac:dyDescent="0.3">
      <c r="A264" s="42">
        <v>42776</v>
      </c>
      <c r="B264">
        <v>126.45649</v>
      </c>
      <c r="C264">
        <v>827.46002199999998</v>
      </c>
      <c r="D264">
        <v>60.475085999999997</v>
      </c>
      <c r="E264">
        <v>144.820007</v>
      </c>
      <c r="F264">
        <v>80.302597000000006</v>
      </c>
      <c r="G264">
        <v>72.816999999999993</v>
      </c>
      <c r="H264">
        <f t="shared" si="28"/>
        <v>-2.2656362770693433E-3</v>
      </c>
      <c r="I264">
        <f t="shared" si="29"/>
        <v>7.4267521079687477E-3</v>
      </c>
      <c r="J264">
        <f t="shared" si="30"/>
        <v>-9.3653290463513309E-4</v>
      </c>
      <c r="K264">
        <f t="shared" si="31"/>
        <v>4.7176911663501199E-3</v>
      </c>
      <c r="L264">
        <f t="shared" si="32"/>
        <v>-7.894397220948696E-3</v>
      </c>
      <c r="M264" s="86">
        <f t="shared" si="33"/>
        <v>-1.1605494624823597E-2</v>
      </c>
      <c r="N264" s="2">
        <f t="shared" si="34"/>
        <v>2.0957537433313896E-4</v>
      </c>
    </row>
    <row r="265" spans="1:14" x14ac:dyDescent="0.3">
      <c r="A265" s="42">
        <v>42779</v>
      </c>
      <c r="B265">
        <v>127.57634</v>
      </c>
      <c r="C265">
        <v>836.53002900000001</v>
      </c>
      <c r="D265">
        <v>61.155425999999999</v>
      </c>
      <c r="E265">
        <v>143.199997</v>
      </c>
      <c r="F265">
        <v>80.612960999999999</v>
      </c>
      <c r="G265">
        <v>72.605999999999995</v>
      </c>
      <c r="H265">
        <f t="shared" si="28"/>
        <v>8.8556150815193389E-3</v>
      </c>
      <c r="I265">
        <f t="shared" si="29"/>
        <v>1.0961263092901463E-2</v>
      </c>
      <c r="J265">
        <f t="shared" si="30"/>
        <v>1.1249921992669859E-2</v>
      </c>
      <c r="K265">
        <f t="shared" si="31"/>
        <v>-1.118636874530746E-2</v>
      </c>
      <c r="L265">
        <f t="shared" si="32"/>
        <v>3.8649310432636785E-3</v>
      </c>
      <c r="M265" s="86">
        <f t="shared" si="33"/>
        <v>-2.8976749934767781E-3</v>
      </c>
      <c r="N265" s="2">
        <f t="shared" si="34"/>
        <v>4.7490724930093755E-3</v>
      </c>
    </row>
    <row r="266" spans="1:14" x14ac:dyDescent="0.3">
      <c r="A266" s="42">
        <v>42780</v>
      </c>
      <c r="B266">
        <v>129.232193</v>
      </c>
      <c r="C266">
        <v>836.39001499999995</v>
      </c>
      <c r="D266">
        <v>61.383595</v>
      </c>
      <c r="E266">
        <v>140.820007</v>
      </c>
      <c r="F266">
        <v>80.202194000000006</v>
      </c>
      <c r="G266">
        <v>71.165000000000006</v>
      </c>
      <c r="H266">
        <f t="shared" si="28"/>
        <v>1.2979311054071572E-2</v>
      </c>
      <c r="I266">
        <f t="shared" si="29"/>
        <v>-1.6737474465494017E-4</v>
      </c>
      <c r="J266">
        <f t="shared" si="30"/>
        <v>3.7309690230920996E-3</v>
      </c>
      <c r="K266">
        <f t="shared" si="31"/>
        <v>-1.6620042247626528E-2</v>
      </c>
      <c r="L266">
        <f t="shared" si="32"/>
        <v>-5.0955453676982884E-3</v>
      </c>
      <c r="M266" s="86">
        <f t="shared" si="33"/>
        <v>-1.9846844613392672E-2</v>
      </c>
      <c r="N266" s="2">
        <f t="shared" si="34"/>
        <v>-1.0345364565632164E-3</v>
      </c>
    </row>
    <row r="267" spans="1:14" x14ac:dyDescent="0.3">
      <c r="A267" s="42">
        <v>42781</v>
      </c>
      <c r="B267">
        <v>129.701187</v>
      </c>
      <c r="C267">
        <v>842.70001200000002</v>
      </c>
      <c r="D267">
        <v>61.345562000000001</v>
      </c>
      <c r="E267">
        <v>142.270004</v>
      </c>
      <c r="F267">
        <v>83.178039999999996</v>
      </c>
      <c r="G267">
        <v>71.233000000000004</v>
      </c>
      <c r="H267">
        <f t="shared" si="28"/>
        <v>3.6290802555676606E-3</v>
      </c>
      <c r="I267">
        <f t="shared" si="29"/>
        <v>7.5443236849259462E-3</v>
      </c>
      <c r="J267">
        <f t="shared" si="30"/>
        <v>-6.1959551244919182E-4</v>
      </c>
      <c r="K267">
        <f t="shared" si="31"/>
        <v>1.0296811020610133E-2</v>
      </c>
      <c r="L267">
        <f t="shared" si="32"/>
        <v>3.7104296672981166E-2</v>
      </c>
      <c r="M267" s="86">
        <f t="shared" si="33"/>
        <v>9.5552589053604772E-4</v>
      </c>
      <c r="N267" s="2">
        <f t="shared" si="34"/>
        <v>1.1590983224327143E-2</v>
      </c>
    </row>
    <row r="268" spans="1:14" x14ac:dyDescent="0.3">
      <c r="A268" s="42">
        <v>42782</v>
      </c>
      <c r="B268">
        <v>129.54804999999999</v>
      </c>
      <c r="C268">
        <v>844.14001499999995</v>
      </c>
      <c r="D268">
        <v>61.336044000000001</v>
      </c>
      <c r="E268">
        <v>142.009995</v>
      </c>
      <c r="F268">
        <v>82.876807999999997</v>
      </c>
      <c r="G268">
        <v>71.972999999999999</v>
      </c>
      <c r="H268">
        <f t="shared" si="28"/>
        <v>-1.1806908135699266E-3</v>
      </c>
      <c r="I268">
        <f t="shared" si="29"/>
        <v>1.7087967004798539E-3</v>
      </c>
      <c r="J268">
        <f t="shared" si="30"/>
        <v>-1.5515384796702841E-4</v>
      </c>
      <c r="K268">
        <f t="shared" si="31"/>
        <v>-1.8275742791150594E-3</v>
      </c>
      <c r="L268">
        <f t="shared" si="32"/>
        <v>-3.6215327988012081E-3</v>
      </c>
      <c r="M268" s="86">
        <f t="shared" si="33"/>
        <v>1.0388443558462999E-2</v>
      </c>
      <c r="N268" s="2">
        <f t="shared" si="34"/>
        <v>-1.0152310077946739E-3</v>
      </c>
    </row>
    <row r="269" spans="1:14" x14ac:dyDescent="0.3">
      <c r="A269" s="42">
        <v>42783</v>
      </c>
      <c r="B269">
        <v>129.90220600000001</v>
      </c>
      <c r="C269">
        <v>845.07000700000003</v>
      </c>
      <c r="D269">
        <v>61.431122000000002</v>
      </c>
      <c r="E269">
        <v>142.220001</v>
      </c>
      <c r="F269">
        <v>83.150665000000004</v>
      </c>
      <c r="G269">
        <v>72.563999999999993</v>
      </c>
      <c r="H269">
        <f t="shared" si="28"/>
        <v>2.7337810179313194E-3</v>
      </c>
      <c r="I269">
        <f t="shared" si="29"/>
        <v>1.1017034893199369E-3</v>
      </c>
      <c r="J269">
        <f t="shared" si="30"/>
        <v>1.550116274209026E-3</v>
      </c>
      <c r="K269">
        <f t="shared" si="31"/>
        <v>1.4788114033803944E-3</v>
      </c>
      <c r="L269">
        <f t="shared" si="32"/>
        <v>3.3043864334158079E-3</v>
      </c>
      <c r="M269" s="86">
        <f t="shared" si="33"/>
        <v>8.2114126130631484E-3</v>
      </c>
      <c r="N269" s="2">
        <f t="shared" si="34"/>
        <v>2.0337597236512973E-3</v>
      </c>
    </row>
    <row r="270" spans="1:14" x14ac:dyDescent="0.3">
      <c r="A270" s="42">
        <v>42787</v>
      </c>
      <c r="B270">
        <v>130.84021000000001</v>
      </c>
      <c r="C270">
        <v>856.44000200000005</v>
      </c>
      <c r="D270">
        <v>61.307537000000004</v>
      </c>
      <c r="E270">
        <v>142.60000600000001</v>
      </c>
      <c r="F270">
        <v>83.680107000000007</v>
      </c>
      <c r="G270">
        <v>71.665999999999997</v>
      </c>
      <c r="H270">
        <f t="shared" si="28"/>
        <v>7.2208473503522063E-3</v>
      </c>
      <c r="I270">
        <f t="shared" si="29"/>
        <v>1.3454500699135589E-2</v>
      </c>
      <c r="J270">
        <f t="shared" si="30"/>
        <v>-2.011765306842328E-3</v>
      </c>
      <c r="K270">
        <f t="shared" si="31"/>
        <v>2.6719518867111473E-3</v>
      </c>
      <c r="L270">
        <f t="shared" si="32"/>
        <v>6.367261163816345E-3</v>
      </c>
      <c r="M270" s="86">
        <f t="shared" si="33"/>
        <v>-1.2375282509233176E-2</v>
      </c>
      <c r="N270" s="2">
        <f t="shared" si="34"/>
        <v>5.540559158634592E-3</v>
      </c>
    </row>
    <row r="271" spans="1:14" x14ac:dyDescent="0.3">
      <c r="A271" s="42">
        <v>42788</v>
      </c>
      <c r="B271">
        <v>131.23260500000001</v>
      </c>
      <c r="C271">
        <v>855.60998500000005</v>
      </c>
      <c r="D271">
        <v>61.183948999999998</v>
      </c>
      <c r="E271">
        <v>143.86000100000001</v>
      </c>
      <c r="F271">
        <v>83.470168999999999</v>
      </c>
      <c r="G271">
        <v>72.241</v>
      </c>
      <c r="H271">
        <f t="shared" si="28"/>
        <v>2.9990398211680747E-3</v>
      </c>
      <c r="I271">
        <f t="shared" si="29"/>
        <v>-9.6914786565515645E-4</v>
      </c>
      <c r="J271">
        <f t="shared" si="30"/>
        <v>-2.0158695985455282E-3</v>
      </c>
      <c r="K271">
        <f t="shared" si="31"/>
        <v>8.8358691934417137E-3</v>
      </c>
      <c r="L271">
        <f t="shared" si="32"/>
        <v>-2.5088161036888748E-3</v>
      </c>
      <c r="M271" s="86">
        <f t="shared" si="33"/>
        <v>8.0233304495856174E-3</v>
      </c>
      <c r="N271" s="2">
        <f t="shared" si="34"/>
        <v>1.2682150893440459E-3</v>
      </c>
    </row>
    <row r="272" spans="1:14" x14ac:dyDescent="0.3">
      <c r="A272" s="42">
        <v>42789</v>
      </c>
      <c r="B272">
        <v>130.67746</v>
      </c>
      <c r="C272">
        <v>852.19000200000005</v>
      </c>
      <c r="D272">
        <v>61.431122000000002</v>
      </c>
      <c r="E272">
        <v>142.779999</v>
      </c>
      <c r="F272">
        <v>83.187172000000004</v>
      </c>
      <c r="G272">
        <v>72.537000000000006</v>
      </c>
      <c r="H272">
        <f t="shared" si="28"/>
        <v>-4.2302368378651801E-3</v>
      </c>
      <c r="I272">
        <f t="shared" si="29"/>
        <v>-3.9971284346336866E-3</v>
      </c>
      <c r="J272">
        <f t="shared" si="30"/>
        <v>4.0398340420949889E-3</v>
      </c>
      <c r="K272">
        <f t="shared" si="31"/>
        <v>-7.5073126129062617E-3</v>
      </c>
      <c r="L272">
        <f t="shared" si="32"/>
        <v>-3.3903968734026956E-3</v>
      </c>
      <c r="M272" s="86">
        <f t="shared" si="33"/>
        <v>4.0973962154456124E-3</v>
      </c>
      <c r="N272" s="2">
        <f t="shared" si="34"/>
        <v>-3.017048143342567E-3</v>
      </c>
    </row>
    <row r="273" spans="1:14" x14ac:dyDescent="0.3">
      <c r="A273" s="42">
        <v>42790</v>
      </c>
      <c r="B273">
        <v>130.80192600000001</v>
      </c>
      <c r="C273">
        <v>845.23999000000003</v>
      </c>
      <c r="D273">
        <v>61.431122000000002</v>
      </c>
      <c r="E273">
        <v>143.25</v>
      </c>
      <c r="F273">
        <v>83.114159000000001</v>
      </c>
      <c r="G273">
        <v>72.918999999999997</v>
      </c>
      <c r="H273">
        <f t="shared" si="28"/>
        <v>9.5246724262939002E-4</v>
      </c>
      <c r="I273">
        <f t="shared" si="29"/>
        <v>-8.1554723520448139E-3</v>
      </c>
      <c r="J273">
        <f t="shared" si="30"/>
        <v>0</v>
      </c>
      <c r="K273">
        <f t="shared" si="31"/>
        <v>3.291784586719295E-3</v>
      </c>
      <c r="L273">
        <f t="shared" si="32"/>
        <v>-8.7769542159701138E-4</v>
      </c>
      <c r="M273" s="86">
        <f t="shared" si="33"/>
        <v>5.2662778995545825E-3</v>
      </c>
      <c r="N273" s="2">
        <f t="shared" si="34"/>
        <v>-9.577831888586282E-4</v>
      </c>
    </row>
    <row r="274" spans="1:14" x14ac:dyDescent="0.3">
      <c r="A274" s="42">
        <v>42793</v>
      </c>
      <c r="B274">
        <v>131.06033300000001</v>
      </c>
      <c r="C274">
        <v>848.64001499999995</v>
      </c>
      <c r="D274">
        <v>61.060367999999997</v>
      </c>
      <c r="E274">
        <v>143.41000399999999</v>
      </c>
      <c r="F274">
        <v>82.968102000000002</v>
      </c>
      <c r="G274">
        <v>72.320999999999998</v>
      </c>
      <c r="H274">
        <f t="shared" si="28"/>
        <v>1.9755595953533998E-3</v>
      </c>
      <c r="I274">
        <f t="shared" si="29"/>
        <v>4.0225557714086788E-3</v>
      </c>
      <c r="J274">
        <f t="shared" si="30"/>
        <v>-6.0352796421332677E-3</v>
      </c>
      <c r="K274">
        <f t="shared" si="31"/>
        <v>1.1169563699824536E-3</v>
      </c>
      <c r="L274">
        <f t="shared" si="32"/>
        <v>-1.7573058761263408E-3</v>
      </c>
      <c r="M274" s="86">
        <f t="shared" si="33"/>
        <v>-8.2008804289691161E-3</v>
      </c>
      <c r="N274" s="2">
        <f t="shared" si="34"/>
        <v>-1.3550275630301535E-4</v>
      </c>
    </row>
    <row r="275" spans="1:14" x14ac:dyDescent="0.3">
      <c r="A275" s="42">
        <v>42794</v>
      </c>
      <c r="B275">
        <v>131.117783</v>
      </c>
      <c r="C275">
        <v>845.03997800000002</v>
      </c>
      <c r="D275">
        <v>60.822701000000002</v>
      </c>
      <c r="E275">
        <v>142.13000500000001</v>
      </c>
      <c r="F275">
        <v>83.132401000000002</v>
      </c>
      <c r="G275">
        <v>72.293000000000006</v>
      </c>
      <c r="H275">
        <f t="shared" si="28"/>
        <v>4.3834773409273019E-4</v>
      </c>
      <c r="I275">
        <f t="shared" si="29"/>
        <v>-4.2421249721531565E-3</v>
      </c>
      <c r="J275">
        <f t="shared" si="30"/>
        <v>-3.8923283266159609E-3</v>
      </c>
      <c r="K275">
        <f t="shared" si="31"/>
        <v>-8.9254512537352369E-3</v>
      </c>
      <c r="L275">
        <f t="shared" si="32"/>
        <v>1.9802670669747243E-3</v>
      </c>
      <c r="M275" s="86">
        <f t="shared" si="33"/>
        <v>-3.8716278812504789E-4</v>
      </c>
      <c r="N275" s="2">
        <f t="shared" si="34"/>
        <v>-2.9282579502873801E-3</v>
      </c>
    </row>
    <row r="276" spans="1:14" x14ac:dyDescent="0.3">
      <c r="A276" s="42">
        <v>42795</v>
      </c>
      <c r="B276">
        <v>133.79769899999999</v>
      </c>
      <c r="C276">
        <v>853.080017</v>
      </c>
      <c r="D276">
        <v>61.735340000000001</v>
      </c>
      <c r="E276">
        <v>142.64999399999999</v>
      </c>
      <c r="F276">
        <v>83.670981999999995</v>
      </c>
      <c r="G276">
        <v>71.668000000000006</v>
      </c>
      <c r="H276">
        <f t="shared" si="28"/>
        <v>2.0438997202995655E-2</v>
      </c>
      <c r="I276">
        <f t="shared" si="29"/>
        <v>9.5143889156921978E-3</v>
      </c>
      <c r="J276">
        <f t="shared" si="30"/>
        <v>1.500490746045623E-2</v>
      </c>
      <c r="K276">
        <f t="shared" si="31"/>
        <v>3.6585448653152523E-3</v>
      </c>
      <c r="L276">
        <f t="shared" si="32"/>
        <v>6.4785931059538815E-3</v>
      </c>
      <c r="M276" s="86">
        <f t="shared" si="33"/>
        <v>-8.6453736876322736E-3</v>
      </c>
      <c r="N276" s="2">
        <f t="shared" si="34"/>
        <v>1.1019086310082644E-2</v>
      </c>
    </row>
    <row r="277" spans="1:14" x14ac:dyDescent="0.3">
      <c r="A277" s="42">
        <v>42796</v>
      </c>
      <c r="B277">
        <v>133.003311</v>
      </c>
      <c r="C277">
        <v>848.90997300000004</v>
      </c>
      <c r="D277">
        <v>60.851222999999997</v>
      </c>
      <c r="E277">
        <v>139.529999</v>
      </c>
      <c r="F277">
        <v>82.986358999999993</v>
      </c>
      <c r="G277">
        <v>72.116</v>
      </c>
      <c r="H277">
        <f t="shared" si="28"/>
        <v>-5.9372321492613851E-3</v>
      </c>
      <c r="I277">
        <f t="shared" si="29"/>
        <v>-4.8882214058472801E-3</v>
      </c>
      <c r="J277">
        <f t="shared" si="30"/>
        <v>-1.4321084163462991E-2</v>
      </c>
      <c r="K277">
        <f t="shared" si="31"/>
        <v>-2.1871679854399355E-2</v>
      </c>
      <c r="L277">
        <f t="shared" si="32"/>
        <v>-8.1823229946076416E-3</v>
      </c>
      <c r="M277" s="86">
        <f t="shared" si="33"/>
        <v>6.2510464921581915E-3</v>
      </c>
      <c r="N277" s="2">
        <f t="shared" si="34"/>
        <v>-1.1040108113515731E-2</v>
      </c>
    </row>
    <row r="278" spans="1:14" x14ac:dyDescent="0.3">
      <c r="A278" s="42">
        <v>42797</v>
      </c>
      <c r="B278">
        <v>133.78814700000001</v>
      </c>
      <c r="C278">
        <v>849.88000499999998</v>
      </c>
      <c r="D278">
        <v>61.079371999999999</v>
      </c>
      <c r="E278">
        <v>139.13999899999999</v>
      </c>
      <c r="F278">
        <v>82.612091000000007</v>
      </c>
      <c r="G278">
        <v>71.62</v>
      </c>
      <c r="H278">
        <f t="shared" si="28"/>
        <v>5.9008756556444882E-3</v>
      </c>
      <c r="I278">
        <f t="shared" si="29"/>
        <v>1.1426794723260324E-3</v>
      </c>
      <c r="J278">
        <f t="shared" si="30"/>
        <v>3.7492919411003774E-3</v>
      </c>
      <c r="K278">
        <f t="shared" si="31"/>
        <v>-2.7950978484563363E-3</v>
      </c>
      <c r="L278">
        <f t="shared" si="32"/>
        <v>-4.5099942268823547E-3</v>
      </c>
      <c r="M278" s="86">
        <f t="shared" si="33"/>
        <v>-6.877807976038537E-3</v>
      </c>
      <c r="N278" s="2">
        <f t="shared" si="34"/>
        <v>6.9755099874644168E-4</v>
      </c>
    </row>
    <row r="279" spans="1:14" x14ac:dyDescent="0.3">
      <c r="A279" s="42">
        <v>42800</v>
      </c>
      <c r="B279">
        <v>133.36700400000001</v>
      </c>
      <c r="C279">
        <v>846.60998500000005</v>
      </c>
      <c r="D279">
        <v>61.098388999999997</v>
      </c>
      <c r="E279">
        <v>141.94000199999999</v>
      </c>
      <c r="F279">
        <v>82.493415999999996</v>
      </c>
      <c r="G279">
        <v>71.268000000000001</v>
      </c>
      <c r="H279">
        <f t="shared" si="28"/>
        <v>-3.1478349124605238E-3</v>
      </c>
      <c r="I279">
        <f t="shared" si="29"/>
        <v>-3.8476255244996984E-3</v>
      </c>
      <c r="J279">
        <f t="shared" si="30"/>
        <v>3.1134897719639398E-4</v>
      </c>
      <c r="K279">
        <f t="shared" si="31"/>
        <v>2.0123638207011945E-2</v>
      </c>
      <c r="L279">
        <f t="shared" si="32"/>
        <v>-1.4365330614862454E-3</v>
      </c>
      <c r="M279" s="86">
        <f t="shared" si="33"/>
        <v>-4.9148282602625498E-3</v>
      </c>
      <c r="N279" s="2">
        <f t="shared" si="34"/>
        <v>2.4005987371523746E-3</v>
      </c>
    </row>
    <row r="280" spans="1:14" x14ac:dyDescent="0.3">
      <c r="A280" s="42">
        <v>42801</v>
      </c>
      <c r="B280">
        <v>133.53930700000001</v>
      </c>
      <c r="C280">
        <v>846.02002000000005</v>
      </c>
      <c r="D280">
        <v>61.221981</v>
      </c>
      <c r="E280">
        <v>141.429993</v>
      </c>
      <c r="F280">
        <v>82.420379999999994</v>
      </c>
      <c r="G280">
        <v>70.974000000000004</v>
      </c>
      <c r="H280">
        <f t="shared" si="28"/>
        <v>1.2919462448147925E-3</v>
      </c>
      <c r="I280">
        <f t="shared" si="29"/>
        <v>-6.9685570741290801E-4</v>
      </c>
      <c r="J280">
        <f t="shared" si="30"/>
        <v>2.0228356593821506E-3</v>
      </c>
      <c r="K280">
        <f t="shared" si="31"/>
        <v>-3.5931308497515494E-3</v>
      </c>
      <c r="L280">
        <f t="shared" si="32"/>
        <v>-8.853555052199788E-4</v>
      </c>
      <c r="M280" s="86">
        <f t="shared" si="33"/>
        <v>-4.1252736150866722E-3</v>
      </c>
      <c r="N280" s="2">
        <f t="shared" si="34"/>
        <v>-3.7211203163749857E-4</v>
      </c>
    </row>
    <row r="281" spans="1:14" x14ac:dyDescent="0.3">
      <c r="A281" s="42">
        <v>42802</v>
      </c>
      <c r="B281">
        <v>133.04158000000001</v>
      </c>
      <c r="C281">
        <v>850.5</v>
      </c>
      <c r="D281">
        <v>61.782856000000002</v>
      </c>
      <c r="E281">
        <v>140.320007</v>
      </c>
      <c r="F281">
        <v>82.283469999999994</v>
      </c>
      <c r="G281">
        <v>71.691000000000003</v>
      </c>
      <c r="H281">
        <f t="shared" si="28"/>
        <v>-3.7271947202781094E-3</v>
      </c>
      <c r="I281">
        <f t="shared" si="29"/>
        <v>5.295359322584299E-3</v>
      </c>
      <c r="J281">
        <f t="shared" si="30"/>
        <v>9.161333737305934E-3</v>
      </c>
      <c r="K281">
        <f t="shared" si="31"/>
        <v>-7.8483069712093692E-3</v>
      </c>
      <c r="L281">
        <f t="shared" si="32"/>
        <v>-1.6611182816677176E-3</v>
      </c>
      <c r="M281" s="86">
        <f t="shared" si="33"/>
        <v>1.0102290979795399E-2</v>
      </c>
      <c r="N281" s="2">
        <f t="shared" si="34"/>
        <v>2.4401461734700709E-4</v>
      </c>
    </row>
    <row r="282" spans="1:14" x14ac:dyDescent="0.3">
      <c r="A282" s="42">
        <v>42803</v>
      </c>
      <c r="B282">
        <v>132.73529099999999</v>
      </c>
      <c r="C282">
        <v>853</v>
      </c>
      <c r="D282">
        <v>61.535693999999999</v>
      </c>
      <c r="E282">
        <v>140.529999</v>
      </c>
      <c r="F282">
        <v>82.466042000000002</v>
      </c>
      <c r="G282">
        <v>72.096999999999994</v>
      </c>
      <c r="H282">
        <f t="shared" si="28"/>
        <v>-2.30220507002413E-3</v>
      </c>
      <c r="I282">
        <f t="shared" si="29"/>
        <v>2.9394473838918285E-3</v>
      </c>
      <c r="J282">
        <f t="shared" si="30"/>
        <v>-4.0004948945708014E-3</v>
      </c>
      <c r="K282">
        <f t="shared" si="31"/>
        <v>1.4965221602362072E-3</v>
      </c>
      <c r="L282">
        <f t="shared" si="32"/>
        <v>2.2188174611499434E-3</v>
      </c>
      <c r="M282" s="86">
        <f t="shared" si="33"/>
        <v>5.6631934273478077E-3</v>
      </c>
      <c r="N282" s="2">
        <f t="shared" si="34"/>
        <v>7.0417408136609605E-5</v>
      </c>
    </row>
    <row r="283" spans="1:14" x14ac:dyDescent="0.3">
      <c r="A283" s="42">
        <v>42804</v>
      </c>
      <c r="B283">
        <v>133.17559800000001</v>
      </c>
      <c r="C283">
        <v>852.46002199999998</v>
      </c>
      <c r="D283">
        <v>61.725811</v>
      </c>
      <c r="E283">
        <v>140.88999899999999</v>
      </c>
      <c r="F283">
        <v>83.132401000000002</v>
      </c>
      <c r="G283">
        <v>71.733999999999995</v>
      </c>
      <c r="H283">
        <f t="shared" si="28"/>
        <v>3.3171811104856694E-3</v>
      </c>
      <c r="I283">
        <f t="shared" si="29"/>
        <v>-6.3303399765535662E-4</v>
      </c>
      <c r="J283">
        <f t="shared" si="30"/>
        <v>3.0895401943464027E-3</v>
      </c>
      <c r="K283">
        <f t="shared" si="31"/>
        <v>2.5617306095617721E-3</v>
      </c>
      <c r="L283">
        <f t="shared" si="32"/>
        <v>8.0804047804307125E-3</v>
      </c>
      <c r="M283" s="86">
        <f t="shared" si="33"/>
        <v>-5.0348835596488008E-3</v>
      </c>
      <c r="N283" s="2">
        <f t="shared" si="34"/>
        <v>3.2831645394338404E-3</v>
      </c>
    </row>
    <row r="284" spans="1:14" x14ac:dyDescent="0.3">
      <c r="A284" s="42">
        <v>42807</v>
      </c>
      <c r="B284">
        <v>133.233002</v>
      </c>
      <c r="C284">
        <v>854.59002699999996</v>
      </c>
      <c r="D284">
        <v>61.516677999999999</v>
      </c>
      <c r="E284">
        <v>143.520004</v>
      </c>
      <c r="F284">
        <v>83.351485999999994</v>
      </c>
      <c r="G284">
        <v>71.876999999999995</v>
      </c>
      <c r="H284">
        <f t="shared" si="28"/>
        <v>4.3103992669881705E-4</v>
      </c>
      <c r="I284">
        <f t="shared" si="29"/>
        <v>2.4986567639883796E-3</v>
      </c>
      <c r="J284">
        <f t="shared" si="30"/>
        <v>-3.3880964318152313E-3</v>
      </c>
      <c r="K284">
        <f t="shared" si="31"/>
        <v>1.8667080833750387E-2</v>
      </c>
      <c r="L284">
        <f t="shared" si="32"/>
        <v>2.6353743830879206E-3</v>
      </c>
      <c r="M284" s="86">
        <f t="shared" si="33"/>
        <v>1.9934758970641632E-3</v>
      </c>
      <c r="N284" s="2">
        <f t="shared" si="34"/>
        <v>4.1688110951420545E-3</v>
      </c>
    </row>
    <row r="285" spans="1:14" x14ac:dyDescent="0.3">
      <c r="A285" s="42">
        <v>42808</v>
      </c>
      <c r="B285">
        <v>133.032028</v>
      </c>
      <c r="C285">
        <v>852.53002900000001</v>
      </c>
      <c r="D285">
        <v>61.231479999999998</v>
      </c>
      <c r="E285">
        <v>143.19000199999999</v>
      </c>
      <c r="F285">
        <v>83.068504000000004</v>
      </c>
      <c r="G285">
        <v>71.977999999999994</v>
      </c>
      <c r="H285">
        <f t="shared" si="28"/>
        <v>-1.508440078532511E-3</v>
      </c>
      <c r="I285">
        <f t="shared" si="29"/>
        <v>-2.4105102270283699E-3</v>
      </c>
      <c r="J285">
        <f t="shared" si="30"/>
        <v>-4.6361086013129837E-3</v>
      </c>
      <c r="K285">
        <f t="shared" si="31"/>
        <v>-2.2993449749346959E-3</v>
      </c>
      <c r="L285">
        <f t="shared" si="32"/>
        <v>-3.3950444506770988E-3</v>
      </c>
      <c r="M285" s="86">
        <f t="shared" si="33"/>
        <v>1.4051782906910292E-3</v>
      </c>
      <c r="N285" s="2">
        <f t="shared" si="34"/>
        <v>-2.8498896664971318E-3</v>
      </c>
    </row>
    <row r="286" spans="1:14" x14ac:dyDescent="0.3">
      <c r="A286" s="42">
        <v>42809</v>
      </c>
      <c r="B286">
        <v>134.43902600000001</v>
      </c>
      <c r="C286">
        <v>852.96997099999999</v>
      </c>
      <c r="D286">
        <v>61.554707000000001</v>
      </c>
      <c r="E286">
        <v>145.25</v>
      </c>
      <c r="F286">
        <v>83.433646999999993</v>
      </c>
      <c r="G286">
        <v>71.813999999999993</v>
      </c>
      <c r="H286">
        <f t="shared" si="28"/>
        <v>1.0576385409985749E-2</v>
      </c>
      <c r="I286">
        <f t="shared" si="29"/>
        <v>5.1604281964826092E-4</v>
      </c>
      <c r="J286">
        <f t="shared" si="30"/>
        <v>5.2787716383795201E-3</v>
      </c>
      <c r="K286">
        <f t="shared" si="31"/>
        <v>1.4386465334360478E-2</v>
      </c>
      <c r="L286">
        <f t="shared" si="32"/>
        <v>4.3956852768166996E-3</v>
      </c>
      <c r="M286" s="86">
        <f t="shared" si="33"/>
        <v>-2.278473978160014E-3</v>
      </c>
      <c r="N286" s="2">
        <f t="shared" si="34"/>
        <v>7.0306700958381423E-3</v>
      </c>
    </row>
    <row r="287" spans="1:14" x14ac:dyDescent="0.3">
      <c r="A287" s="42">
        <v>42810</v>
      </c>
      <c r="B287">
        <v>134.65913399999999</v>
      </c>
      <c r="C287">
        <v>853.419983</v>
      </c>
      <c r="D287">
        <v>61.450130000000001</v>
      </c>
      <c r="E287">
        <v>144.38999899999999</v>
      </c>
      <c r="F287">
        <v>83.470168999999999</v>
      </c>
      <c r="G287">
        <v>71.47</v>
      </c>
      <c r="H287">
        <f t="shared" si="28"/>
        <v>1.6372329266948272E-3</v>
      </c>
      <c r="I287">
        <f t="shared" si="29"/>
        <v>5.2758246515106823E-4</v>
      </c>
      <c r="J287">
        <f t="shared" si="30"/>
        <v>-1.6989277521863443E-3</v>
      </c>
      <c r="K287">
        <f t="shared" si="31"/>
        <v>-5.9208330464716775E-3</v>
      </c>
      <c r="L287">
        <f t="shared" si="32"/>
        <v>4.3773706787628559E-4</v>
      </c>
      <c r="M287" s="86">
        <f t="shared" si="33"/>
        <v>-4.7901523379841552E-3</v>
      </c>
      <c r="N287" s="2">
        <f t="shared" si="34"/>
        <v>-1.0034416677871683E-3</v>
      </c>
    </row>
    <row r="288" spans="1:14" x14ac:dyDescent="0.3">
      <c r="A288" s="42">
        <v>42811</v>
      </c>
      <c r="B288">
        <v>133.98916600000001</v>
      </c>
      <c r="C288">
        <v>852.30999799999995</v>
      </c>
      <c r="D288">
        <v>61.668781000000003</v>
      </c>
      <c r="E288">
        <v>145.11000100000001</v>
      </c>
      <c r="F288">
        <v>83.068504000000004</v>
      </c>
      <c r="G288">
        <v>70.88</v>
      </c>
      <c r="H288">
        <f t="shared" si="28"/>
        <v>-4.9752881969371866E-3</v>
      </c>
      <c r="I288">
        <f t="shared" si="29"/>
        <v>-1.3006316023889629E-3</v>
      </c>
      <c r="J288">
        <f t="shared" si="30"/>
        <v>3.5581861258877933E-3</v>
      </c>
      <c r="K288">
        <f t="shared" si="31"/>
        <v>4.9865087955296844E-3</v>
      </c>
      <c r="L288">
        <f t="shared" si="32"/>
        <v>-4.8120784324756092E-3</v>
      </c>
      <c r="M288" s="86">
        <f t="shared" si="33"/>
        <v>-8.2552119770533568E-3</v>
      </c>
      <c r="N288" s="2">
        <f t="shared" si="34"/>
        <v>-5.0866066207685642E-4</v>
      </c>
    </row>
    <row r="289" spans="1:14" x14ac:dyDescent="0.3">
      <c r="A289" s="42">
        <v>42814</v>
      </c>
      <c r="B289">
        <v>135.39614900000001</v>
      </c>
      <c r="C289">
        <v>856.96997099999999</v>
      </c>
      <c r="D289">
        <v>61.725811</v>
      </c>
      <c r="E289">
        <v>145.83000200000001</v>
      </c>
      <c r="F289">
        <v>83.269333000000003</v>
      </c>
      <c r="G289">
        <v>70.903999999999996</v>
      </c>
      <c r="H289">
        <f t="shared" si="28"/>
        <v>1.0500722125548544E-2</v>
      </c>
      <c r="I289">
        <f t="shared" si="29"/>
        <v>5.4674625558012481E-3</v>
      </c>
      <c r="J289">
        <f t="shared" si="30"/>
        <v>9.2477910338453859E-4</v>
      </c>
      <c r="K289">
        <f t="shared" si="31"/>
        <v>4.9617600099113521E-3</v>
      </c>
      <c r="L289">
        <f t="shared" si="32"/>
        <v>2.4176311156391935E-3</v>
      </c>
      <c r="M289" s="86">
        <f t="shared" si="33"/>
        <v>3.3860045146728146E-4</v>
      </c>
      <c r="N289" s="2">
        <f t="shared" si="34"/>
        <v>4.8544709820569753E-3</v>
      </c>
    </row>
    <row r="290" spans="1:14" x14ac:dyDescent="0.3">
      <c r="A290" s="42">
        <v>42815</v>
      </c>
      <c r="B290">
        <v>133.84558100000001</v>
      </c>
      <c r="C290">
        <v>843.20001200000002</v>
      </c>
      <c r="D290">
        <v>61.041350999999999</v>
      </c>
      <c r="E290">
        <v>142.41999799999999</v>
      </c>
      <c r="F290">
        <v>83.241958999999994</v>
      </c>
      <c r="G290">
        <v>72.036000000000001</v>
      </c>
      <c r="H290">
        <f t="shared" si="28"/>
        <v>-1.1452083471000333E-2</v>
      </c>
      <c r="I290">
        <f t="shared" si="29"/>
        <v>-1.60681931292549E-2</v>
      </c>
      <c r="J290">
        <f t="shared" si="30"/>
        <v>-1.1088716193619577E-2</v>
      </c>
      <c r="K290">
        <f t="shared" si="31"/>
        <v>-2.3383418728884161E-2</v>
      </c>
      <c r="L290">
        <f t="shared" si="32"/>
        <v>-3.287404739990999E-4</v>
      </c>
      <c r="M290" s="86">
        <f t="shared" si="33"/>
        <v>1.5965248787092479E-2</v>
      </c>
      <c r="N290" s="2">
        <f t="shared" si="34"/>
        <v>-1.2464230399351616E-2</v>
      </c>
    </row>
    <row r="291" spans="1:14" x14ac:dyDescent="0.3">
      <c r="A291" s="42">
        <v>42816</v>
      </c>
      <c r="B291">
        <v>135.35786400000001</v>
      </c>
      <c r="C291">
        <v>848.05999799999995</v>
      </c>
      <c r="D291">
        <v>61.820881</v>
      </c>
      <c r="E291">
        <v>142.64999399999999</v>
      </c>
      <c r="F291">
        <v>83.059387000000001</v>
      </c>
      <c r="G291">
        <v>72.075999999999993</v>
      </c>
      <c r="H291">
        <f t="shared" si="28"/>
        <v>1.1298714449153136E-2</v>
      </c>
      <c r="I291">
        <f t="shared" si="29"/>
        <v>5.7637404303072228E-3</v>
      </c>
      <c r="J291">
        <f t="shared" si="30"/>
        <v>1.2770523378488153E-2</v>
      </c>
      <c r="K291">
        <f t="shared" si="31"/>
        <v>1.614913658403505E-3</v>
      </c>
      <c r="L291">
        <f t="shared" si="32"/>
        <v>-2.1932689018045971E-3</v>
      </c>
      <c r="M291" s="86">
        <f t="shared" si="33"/>
        <v>5.5527791659714645E-4</v>
      </c>
      <c r="N291" s="2">
        <f t="shared" si="34"/>
        <v>5.8509246029094832E-3</v>
      </c>
    </row>
    <row r="292" spans="1:14" x14ac:dyDescent="0.3">
      <c r="A292" s="42">
        <v>42817</v>
      </c>
      <c r="B292">
        <v>134.879257</v>
      </c>
      <c r="C292">
        <v>847.38000499999998</v>
      </c>
      <c r="D292">
        <v>61.668781000000003</v>
      </c>
      <c r="E292">
        <v>141.83999600000001</v>
      </c>
      <c r="F292">
        <v>82.858559</v>
      </c>
      <c r="G292">
        <v>71.906999999999996</v>
      </c>
      <c r="H292">
        <f t="shared" si="28"/>
        <v>-3.5358640115657476E-3</v>
      </c>
      <c r="I292">
        <f t="shared" si="29"/>
        <v>-8.0182180695187997E-4</v>
      </c>
      <c r="J292">
        <f t="shared" si="30"/>
        <v>-2.4603337503391006E-3</v>
      </c>
      <c r="K292">
        <f t="shared" si="31"/>
        <v>-5.6782196569877107E-3</v>
      </c>
      <c r="L292">
        <f t="shared" si="32"/>
        <v>-2.4178844469439839E-3</v>
      </c>
      <c r="M292" s="86">
        <f t="shared" si="33"/>
        <v>-2.3447472112769429E-3</v>
      </c>
      <c r="N292" s="2">
        <f t="shared" si="34"/>
        <v>-2.9788247345576848E-3</v>
      </c>
    </row>
    <row r="293" spans="1:14" x14ac:dyDescent="0.3">
      <c r="A293" s="42">
        <v>42818</v>
      </c>
      <c r="B293">
        <v>134.61128199999999</v>
      </c>
      <c r="C293">
        <v>845.60998500000005</v>
      </c>
      <c r="D293">
        <v>61.773364999999998</v>
      </c>
      <c r="E293">
        <v>142.020004</v>
      </c>
      <c r="F293">
        <v>82.675995</v>
      </c>
      <c r="G293">
        <v>71.021000000000001</v>
      </c>
      <c r="H293">
        <f t="shared" si="28"/>
        <v>-1.9867769585949525E-3</v>
      </c>
      <c r="I293">
        <f t="shared" si="29"/>
        <v>-2.088814923122869E-3</v>
      </c>
      <c r="J293">
        <f t="shared" si="30"/>
        <v>1.6958986103518985E-3</v>
      </c>
      <c r="K293">
        <f t="shared" si="31"/>
        <v>1.2690919703634692E-3</v>
      </c>
      <c r="L293">
        <f t="shared" si="32"/>
        <v>-2.2033209628953272E-3</v>
      </c>
      <c r="M293" s="86">
        <f t="shared" si="33"/>
        <v>-1.2321470788657512E-2</v>
      </c>
      <c r="N293" s="2">
        <f t="shared" si="34"/>
        <v>-6.6278445277955628E-4</v>
      </c>
    </row>
    <row r="294" spans="1:14" x14ac:dyDescent="0.3">
      <c r="A294" s="42">
        <v>42821</v>
      </c>
      <c r="B294">
        <v>134.84101899999999</v>
      </c>
      <c r="C294">
        <v>846.82000700000003</v>
      </c>
      <c r="D294">
        <v>61.887431999999997</v>
      </c>
      <c r="E294">
        <v>144.05999800000001</v>
      </c>
      <c r="F294">
        <v>82.602951000000004</v>
      </c>
      <c r="G294">
        <v>71.501000000000005</v>
      </c>
      <c r="H294">
        <f t="shared" si="28"/>
        <v>1.7066697277275771E-3</v>
      </c>
      <c r="I294">
        <f t="shared" si="29"/>
        <v>1.4309457332152727E-3</v>
      </c>
      <c r="J294">
        <f t="shared" si="30"/>
        <v>1.8465401714800318E-3</v>
      </c>
      <c r="K294">
        <f t="shared" si="31"/>
        <v>1.4364131407854398E-2</v>
      </c>
      <c r="L294">
        <f t="shared" si="32"/>
        <v>-8.8349707796072958E-4</v>
      </c>
      <c r="M294" s="86">
        <f t="shared" si="33"/>
        <v>6.7585643682854923E-3</v>
      </c>
      <c r="N294" s="2">
        <f t="shared" si="34"/>
        <v>3.6929579924633101E-3</v>
      </c>
    </row>
    <row r="295" spans="1:14" x14ac:dyDescent="0.3">
      <c r="A295" s="42">
        <v>42822</v>
      </c>
      <c r="B295">
        <v>137.63584900000001</v>
      </c>
      <c r="C295">
        <v>856</v>
      </c>
      <c r="D295">
        <v>62.068058000000001</v>
      </c>
      <c r="E295">
        <v>145.16999799999999</v>
      </c>
      <c r="F295">
        <v>82.849425999999994</v>
      </c>
      <c r="G295">
        <v>71.018000000000001</v>
      </c>
      <c r="H295">
        <f t="shared" si="28"/>
        <v>2.0726853154380411E-2</v>
      </c>
      <c r="I295">
        <f t="shared" si="29"/>
        <v>1.0840548078831547E-2</v>
      </c>
      <c r="J295">
        <f t="shared" si="30"/>
        <v>2.9186216678049226E-3</v>
      </c>
      <c r="K295">
        <f t="shared" si="31"/>
        <v>7.7051229724436421E-3</v>
      </c>
      <c r="L295">
        <f t="shared" si="32"/>
        <v>2.9838522354968837E-3</v>
      </c>
      <c r="M295" s="86">
        <f t="shared" si="33"/>
        <v>-6.755150277618552E-3</v>
      </c>
      <c r="N295" s="2">
        <f t="shared" si="34"/>
        <v>9.0349996217914813E-3</v>
      </c>
    </row>
    <row r="296" spans="1:14" x14ac:dyDescent="0.3">
      <c r="A296" s="42">
        <v>42823</v>
      </c>
      <c r="B296">
        <v>137.942093</v>
      </c>
      <c r="C296">
        <v>874.32000700000003</v>
      </c>
      <c r="D296">
        <v>62.239173999999998</v>
      </c>
      <c r="E296">
        <v>146.470001</v>
      </c>
      <c r="F296">
        <v>82.703377000000003</v>
      </c>
      <c r="G296">
        <v>70.38</v>
      </c>
      <c r="H296">
        <f t="shared" si="28"/>
        <v>2.2250307766837141E-3</v>
      </c>
      <c r="I296">
        <f t="shared" si="29"/>
        <v>2.1401877336448636E-2</v>
      </c>
      <c r="J296">
        <f t="shared" si="30"/>
        <v>2.7569091979645606E-3</v>
      </c>
      <c r="K296">
        <f t="shared" si="31"/>
        <v>8.9550390432601903E-3</v>
      </c>
      <c r="L296">
        <f t="shared" si="32"/>
        <v>-1.7628245245777656E-3</v>
      </c>
      <c r="M296" s="86">
        <f t="shared" si="33"/>
        <v>-8.9836379509420881E-3</v>
      </c>
      <c r="N296" s="2">
        <f t="shared" si="34"/>
        <v>6.7152063659558676E-3</v>
      </c>
    </row>
    <row r="297" spans="1:14" x14ac:dyDescent="0.3">
      <c r="A297" s="42">
        <v>42824</v>
      </c>
      <c r="B297">
        <v>137.76023900000001</v>
      </c>
      <c r="C297">
        <v>876.34002699999996</v>
      </c>
      <c r="D297">
        <v>62.467326999999997</v>
      </c>
      <c r="E297">
        <v>148.05999800000001</v>
      </c>
      <c r="F297">
        <v>82.338234</v>
      </c>
      <c r="G297">
        <v>69.957999999999998</v>
      </c>
      <c r="H297">
        <f t="shared" si="28"/>
        <v>-1.3183358034156193E-3</v>
      </c>
      <c r="I297">
        <f t="shared" si="29"/>
        <v>2.3103897701381676E-3</v>
      </c>
      <c r="J297">
        <f t="shared" si="30"/>
        <v>3.6657459496489933E-3</v>
      </c>
      <c r="K297">
        <f t="shared" si="31"/>
        <v>1.0855444726869437E-2</v>
      </c>
      <c r="L297">
        <f t="shared" si="32"/>
        <v>-4.4150917803514036E-3</v>
      </c>
      <c r="M297" s="86">
        <f t="shared" si="33"/>
        <v>-5.9960215970445733E-3</v>
      </c>
      <c r="N297" s="2">
        <f t="shared" si="34"/>
        <v>2.2196305725779154E-3</v>
      </c>
    </row>
    <row r="298" spans="1:14" x14ac:dyDescent="0.3">
      <c r="A298" s="42">
        <v>42825</v>
      </c>
      <c r="B298">
        <v>137.501846</v>
      </c>
      <c r="C298">
        <v>886.53997800000002</v>
      </c>
      <c r="D298">
        <v>62.609927999999996</v>
      </c>
      <c r="E298">
        <v>147.80999800000001</v>
      </c>
      <c r="F298">
        <v>82.018737999999999</v>
      </c>
      <c r="G298">
        <v>70.629000000000005</v>
      </c>
      <c r="H298">
        <f t="shared" si="28"/>
        <v>-1.8756718330026436E-3</v>
      </c>
      <c r="I298">
        <f t="shared" si="29"/>
        <v>1.1639261799917826E-2</v>
      </c>
      <c r="J298">
        <f t="shared" si="30"/>
        <v>2.2828093796937892E-3</v>
      </c>
      <c r="K298">
        <f t="shared" si="31"/>
        <v>-1.6885046830812465E-3</v>
      </c>
      <c r="L298">
        <f t="shared" si="32"/>
        <v>-3.8802872551286548E-3</v>
      </c>
      <c r="M298" s="86">
        <f t="shared" si="33"/>
        <v>9.5914691672147074E-3</v>
      </c>
      <c r="N298" s="2">
        <f t="shared" si="34"/>
        <v>1.2955214816798143E-3</v>
      </c>
    </row>
    <row r="299" spans="1:14" x14ac:dyDescent="0.3">
      <c r="A299" s="42">
        <v>42828</v>
      </c>
      <c r="B299">
        <v>137.54014599999999</v>
      </c>
      <c r="C299">
        <v>891.51000999999997</v>
      </c>
      <c r="D299">
        <v>62.315227999999998</v>
      </c>
      <c r="E299">
        <v>146.91999799999999</v>
      </c>
      <c r="F299">
        <v>81.863563999999997</v>
      </c>
      <c r="G299">
        <v>70.018000000000001</v>
      </c>
      <c r="H299">
        <f t="shared" si="28"/>
        <v>2.7854171499626596E-4</v>
      </c>
      <c r="I299">
        <f t="shared" si="29"/>
        <v>5.606100258684495E-3</v>
      </c>
      <c r="J299">
        <f t="shared" si="30"/>
        <v>-4.7069212409891108E-3</v>
      </c>
      <c r="K299">
        <f t="shared" si="31"/>
        <v>-6.021243569734807E-3</v>
      </c>
      <c r="L299">
        <f t="shared" si="32"/>
        <v>-1.8919335237760225E-3</v>
      </c>
      <c r="M299" s="86">
        <f t="shared" si="33"/>
        <v>-8.6508374746917579E-3</v>
      </c>
      <c r="N299" s="2">
        <f t="shared" si="34"/>
        <v>-1.3470912721638359E-3</v>
      </c>
    </row>
    <row r="300" spans="1:14" x14ac:dyDescent="0.3">
      <c r="A300" s="42">
        <v>42829</v>
      </c>
      <c r="B300">
        <v>138.564255</v>
      </c>
      <c r="C300">
        <v>906.830017</v>
      </c>
      <c r="D300">
        <v>62.486347000000002</v>
      </c>
      <c r="E300">
        <v>145.5</v>
      </c>
      <c r="F300">
        <v>82.073516999999995</v>
      </c>
      <c r="G300">
        <v>69.768000000000001</v>
      </c>
      <c r="H300">
        <f t="shared" si="28"/>
        <v>7.4458914708437924E-3</v>
      </c>
      <c r="I300">
        <f t="shared" si="29"/>
        <v>1.7184335372745881E-2</v>
      </c>
      <c r="J300">
        <f t="shared" si="30"/>
        <v>2.7460222082474682E-3</v>
      </c>
      <c r="K300">
        <f t="shared" si="31"/>
        <v>-9.6651103956589528E-3</v>
      </c>
      <c r="L300">
        <f t="shared" si="32"/>
        <v>2.5646696740444716E-3</v>
      </c>
      <c r="M300" s="86">
        <f t="shared" si="33"/>
        <v>-3.5705104401725272E-3</v>
      </c>
      <c r="N300" s="2">
        <f t="shared" si="34"/>
        <v>4.0551616660445327E-3</v>
      </c>
    </row>
    <row r="301" spans="1:14" x14ac:dyDescent="0.3">
      <c r="A301" s="42">
        <v>42830</v>
      </c>
      <c r="B301">
        <v>137.84639000000001</v>
      </c>
      <c r="C301">
        <v>909.28002900000001</v>
      </c>
      <c r="D301">
        <v>62.324733999999999</v>
      </c>
      <c r="E301">
        <v>143.61999499999999</v>
      </c>
      <c r="F301">
        <v>82.128281000000001</v>
      </c>
      <c r="G301">
        <v>70.337000000000003</v>
      </c>
      <c r="H301">
        <f t="shared" si="28"/>
        <v>-5.1807372687854387E-3</v>
      </c>
      <c r="I301">
        <f t="shared" si="29"/>
        <v>2.7017323578515987E-3</v>
      </c>
      <c r="J301">
        <f t="shared" si="30"/>
        <v>-2.5863729880065268E-3</v>
      </c>
      <c r="K301">
        <f t="shared" si="31"/>
        <v>-1.2920996563573961E-2</v>
      </c>
      <c r="L301">
        <f t="shared" si="32"/>
        <v>6.6725543149327704E-4</v>
      </c>
      <c r="M301" s="86">
        <f t="shared" si="33"/>
        <v>8.1556014218553286E-3</v>
      </c>
      <c r="N301" s="2">
        <f t="shared" si="34"/>
        <v>-3.4638238062042102E-3</v>
      </c>
    </row>
    <row r="302" spans="1:14" x14ac:dyDescent="0.3">
      <c r="A302" s="42">
        <v>42831</v>
      </c>
      <c r="B302">
        <v>137.501846</v>
      </c>
      <c r="C302">
        <v>898.28002900000001</v>
      </c>
      <c r="D302">
        <v>62.486347000000002</v>
      </c>
      <c r="E302">
        <v>143.740005</v>
      </c>
      <c r="F302">
        <v>81.607956000000001</v>
      </c>
      <c r="G302">
        <v>70.313000000000002</v>
      </c>
      <c r="H302">
        <f t="shared" si="28"/>
        <v>-2.4994778608276448E-3</v>
      </c>
      <c r="I302">
        <f t="shared" si="29"/>
        <v>-1.2097483337556069E-2</v>
      </c>
      <c r="J302">
        <f t="shared" si="30"/>
        <v>2.5930796591928122E-3</v>
      </c>
      <c r="K302">
        <f t="shared" si="31"/>
        <v>8.3560788315030737E-4</v>
      </c>
      <c r="L302">
        <f t="shared" si="32"/>
        <v>-6.3355155333154932E-3</v>
      </c>
      <c r="M302" s="86">
        <f t="shared" si="33"/>
        <v>-3.4121443905769239E-4</v>
      </c>
      <c r="N302" s="2">
        <f t="shared" si="34"/>
        <v>-3.5007578378712179E-3</v>
      </c>
    </row>
    <row r="303" spans="1:14" x14ac:dyDescent="0.3">
      <c r="A303" s="42">
        <v>42832</v>
      </c>
      <c r="B303">
        <v>137.19555700000001</v>
      </c>
      <c r="C303">
        <v>894.88000499999998</v>
      </c>
      <c r="D303">
        <v>62.438808000000002</v>
      </c>
      <c r="E303">
        <v>143.11000100000001</v>
      </c>
      <c r="F303">
        <v>81.452788999999996</v>
      </c>
      <c r="G303">
        <v>70.846000000000004</v>
      </c>
      <c r="H303">
        <f t="shared" si="28"/>
        <v>-2.227526458081097E-3</v>
      </c>
      <c r="I303">
        <f t="shared" si="29"/>
        <v>-3.7850379505654469E-3</v>
      </c>
      <c r="J303">
        <f t="shared" si="30"/>
        <v>-7.6079019309610856E-4</v>
      </c>
      <c r="K303">
        <f t="shared" si="31"/>
        <v>-4.3829412695511275E-3</v>
      </c>
      <c r="L303">
        <f t="shared" si="32"/>
        <v>-1.9013709888776754E-3</v>
      </c>
      <c r="M303" s="86">
        <f t="shared" si="33"/>
        <v>7.5803905394450704E-3</v>
      </c>
      <c r="N303" s="2">
        <f t="shared" si="34"/>
        <v>-2.611533372034291E-3</v>
      </c>
    </row>
    <row r="304" spans="1:14" x14ac:dyDescent="0.3">
      <c r="A304" s="42">
        <v>42835</v>
      </c>
      <c r="B304">
        <v>137.032837</v>
      </c>
      <c r="C304">
        <v>907.03997800000002</v>
      </c>
      <c r="D304">
        <v>62.296191999999998</v>
      </c>
      <c r="E304">
        <v>143.85000600000001</v>
      </c>
      <c r="F304">
        <v>81.690132000000006</v>
      </c>
      <c r="G304">
        <v>71.078999999999994</v>
      </c>
      <c r="H304">
        <f t="shared" si="28"/>
        <v>-1.1860442390274146E-3</v>
      </c>
      <c r="I304">
        <f t="shared" si="29"/>
        <v>1.3588383841473848E-2</v>
      </c>
      <c r="J304">
        <f t="shared" si="30"/>
        <v>-2.284092290807407E-3</v>
      </c>
      <c r="K304">
        <f t="shared" si="31"/>
        <v>5.1708825017756548E-3</v>
      </c>
      <c r="L304">
        <f t="shared" si="32"/>
        <v>2.9138719854026099E-3</v>
      </c>
      <c r="M304" s="86">
        <f t="shared" si="33"/>
        <v>3.2888236456538105E-3</v>
      </c>
      <c r="N304" s="2">
        <f t="shared" si="34"/>
        <v>3.6406003597634585E-3</v>
      </c>
    </row>
    <row r="305" spans="1:14" x14ac:dyDescent="0.3">
      <c r="A305" s="42">
        <v>42836</v>
      </c>
      <c r="B305">
        <v>135.55886799999999</v>
      </c>
      <c r="C305">
        <v>902.35998500000005</v>
      </c>
      <c r="D305">
        <v>62.248676000000003</v>
      </c>
      <c r="E305">
        <v>144.35000600000001</v>
      </c>
      <c r="F305">
        <v>81.973106000000001</v>
      </c>
      <c r="G305">
        <v>71.075999999999993</v>
      </c>
      <c r="H305">
        <f t="shared" si="28"/>
        <v>-1.0756319669569499E-2</v>
      </c>
      <c r="I305">
        <f t="shared" si="29"/>
        <v>-5.1596325559092032E-3</v>
      </c>
      <c r="J305">
        <f t="shared" si="30"/>
        <v>-7.6274325082333386E-4</v>
      </c>
      <c r="K305">
        <f t="shared" si="31"/>
        <v>3.4758427469234864E-3</v>
      </c>
      <c r="L305">
        <f t="shared" si="32"/>
        <v>3.4639924440322341E-3</v>
      </c>
      <c r="M305" s="86">
        <f t="shared" si="33"/>
        <v>-4.220655889925455E-5</v>
      </c>
      <c r="N305" s="2">
        <f t="shared" si="34"/>
        <v>-1.9477720570692629E-3</v>
      </c>
    </row>
    <row r="306" spans="1:14" x14ac:dyDescent="0.3">
      <c r="A306" s="42">
        <v>42837</v>
      </c>
      <c r="B306">
        <v>135.721542</v>
      </c>
      <c r="C306">
        <v>896.22997999999995</v>
      </c>
      <c r="D306">
        <v>62.011012999999998</v>
      </c>
      <c r="E306">
        <v>143.83000200000001</v>
      </c>
      <c r="F306">
        <v>82.438652000000005</v>
      </c>
      <c r="G306">
        <v>70.989000000000004</v>
      </c>
      <c r="H306">
        <f t="shared" si="28"/>
        <v>1.2000247744766485E-3</v>
      </c>
      <c r="I306">
        <f t="shared" si="29"/>
        <v>-6.7933032291985955E-3</v>
      </c>
      <c r="J306">
        <f t="shared" si="30"/>
        <v>-3.8179607225703053E-3</v>
      </c>
      <c r="K306">
        <f t="shared" si="31"/>
        <v>-3.6023829469047624E-3</v>
      </c>
      <c r="L306">
        <f t="shared" si="32"/>
        <v>5.6792529003354261E-3</v>
      </c>
      <c r="M306" s="86">
        <f t="shared" si="33"/>
        <v>-1.2240418706734916E-3</v>
      </c>
      <c r="N306" s="2">
        <f t="shared" si="34"/>
        <v>-1.4668738447723179E-3</v>
      </c>
    </row>
    <row r="307" spans="1:14" x14ac:dyDescent="0.3">
      <c r="A307" s="42">
        <v>42838</v>
      </c>
      <c r="B307">
        <v>135.00372300000001</v>
      </c>
      <c r="C307">
        <v>884.669983</v>
      </c>
      <c r="D307">
        <v>61.744827000000001</v>
      </c>
      <c r="E307">
        <v>142.91999799999999</v>
      </c>
      <c r="F307">
        <v>82.183052000000004</v>
      </c>
      <c r="G307">
        <v>70.373000000000005</v>
      </c>
      <c r="H307">
        <f t="shared" si="28"/>
        <v>-5.2889098474875234E-3</v>
      </c>
      <c r="I307">
        <f t="shared" si="29"/>
        <v>-1.289847166237393E-2</v>
      </c>
      <c r="J307">
        <f t="shared" si="30"/>
        <v>-4.2925600973491209E-3</v>
      </c>
      <c r="K307">
        <f t="shared" si="31"/>
        <v>-6.3269414402150597E-3</v>
      </c>
      <c r="L307">
        <f t="shared" si="32"/>
        <v>-3.1004873781779103E-3</v>
      </c>
      <c r="M307" s="86">
        <f t="shared" si="33"/>
        <v>-8.6774007240558344E-3</v>
      </c>
      <c r="N307" s="2">
        <f t="shared" si="34"/>
        <v>-6.3814740851207098E-3</v>
      </c>
    </row>
    <row r="308" spans="1:14" x14ac:dyDescent="0.3">
      <c r="A308" s="42">
        <v>42842</v>
      </c>
      <c r="B308">
        <v>135.75027499999999</v>
      </c>
      <c r="C308">
        <v>901.98999000000003</v>
      </c>
      <c r="D308">
        <v>62.248676000000003</v>
      </c>
      <c r="E308">
        <v>147.25</v>
      </c>
      <c r="F308">
        <v>82.511680999999996</v>
      </c>
      <c r="G308">
        <v>70.247</v>
      </c>
      <c r="H308">
        <f t="shared" si="28"/>
        <v>5.5298623135006421E-3</v>
      </c>
      <c r="I308">
        <f t="shared" si="29"/>
        <v>1.9577929999688971E-2</v>
      </c>
      <c r="J308">
        <f t="shared" si="30"/>
        <v>8.1601815808796819E-3</v>
      </c>
      <c r="K308">
        <f t="shared" si="31"/>
        <v>3.0296683883244999E-2</v>
      </c>
      <c r="L308">
        <f t="shared" si="32"/>
        <v>3.9987441692965146E-3</v>
      </c>
      <c r="M308" s="86">
        <f t="shared" si="33"/>
        <v>-1.7904594091484626E-3</v>
      </c>
      <c r="N308" s="2">
        <f t="shared" si="34"/>
        <v>1.3512680389322162E-2</v>
      </c>
    </row>
    <row r="309" spans="1:14" x14ac:dyDescent="0.3">
      <c r="A309" s="42">
        <v>42843</v>
      </c>
      <c r="B309">
        <v>135.14730800000001</v>
      </c>
      <c r="C309">
        <v>903.78002900000001</v>
      </c>
      <c r="D309">
        <v>62.163124000000003</v>
      </c>
      <c r="E309">
        <v>143.36000100000001</v>
      </c>
      <c r="F309">
        <v>82.885941000000003</v>
      </c>
      <c r="G309">
        <v>72.225999999999999</v>
      </c>
      <c r="H309">
        <f t="shared" si="28"/>
        <v>-4.4417368583597955E-3</v>
      </c>
      <c r="I309">
        <f t="shared" si="29"/>
        <v>1.9845441965492087E-3</v>
      </c>
      <c r="J309">
        <f t="shared" si="30"/>
        <v>-1.3743585486059148E-3</v>
      </c>
      <c r="K309">
        <f t="shared" si="31"/>
        <v>-2.6417650254668856E-2</v>
      </c>
      <c r="L309">
        <f t="shared" si="32"/>
        <v>4.5358426281486945E-3</v>
      </c>
      <c r="M309" s="86">
        <f t="shared" si="33"/>
        <v>2.817202158099277E-2</v>
      </c>
      <c r="N309" s="2">
        <f t="shared" si="34"/>
        <v>-5.1426717673873331E-3</v>
      </c>
    </row>
    <row r="310" spans="1:14" x14ac:dyDescent="0.3">
      <c r="A310" s="42">
        <v>42844</v>
      </c>
      <c r="B310">
        <v>134.64956699999999</v>
      </c>
      <c r="C310">
        <v>899.20001200000002</v>
      </c>
      <c r="D310">
        <v>61.830387000000002</v>
      </c>
      <c r="E310">
        <v>139.759995</v>
      </c>
      <c r="F310">
        <v>82.416458000000006</v>
      </c>
      <c r="G310">
        <v>72.269000000000005</v>
      </c>
      <c r="H310">
        <f t="shared" si="28"/>
        <v>-3.6829516426625311E-3</v>
      </c>
      <c r="I310">
        <f t="shared" si="29"/>
        <v>-5.0676235953870559E-3</v>
      </c>
      <c r="J310">
        <f t="shared" si="30"/>
        <v>-5.3526428304986988E-3</v>
      </c>
      <c r="K310">
        <f t="shared" si="31"/>
        <v>-2.5111648820370803E-2</v>
      </c>
      <c r="L310">
        <f t="shared" si="32"/>
        <v>-5.6642054651945949E-3</v>
      </c>
      <c r="M310" s="86">
        <f t="shared" si="33"/>
        <v>5.9535347381838076E-4</v>
      </c>
      <c r="N310" s="2">
        <f t="shared" si="34"/>
        <v>-8.9758144708227371E-3</v>
      </c>
    </row>
    <row r="311" spans="1:14" x14ac:dyDescent="0.3">
      <c r="A311" s="42">
        <v>42845</v>
      </c>
      <c r="B311">
        <v>136.334137</v>
      </c>
      <c r="C311">
        <v>902.05999799999995</v>
      </c>
      <c r="D311">
        <v>62.267696000000001</v>
      </c>
      <c r="E311">
        <v>141.179993</v>
      </c>
      <c r="F311">
        <v>82.168114000000003</v>
      </c>
      <c r="G311">
        <v>72</v>
      </c>
      <c r="H311">
        <f t="shared" si="28"/>
        <v>1.2510771757624798E-2</v>
      </c>
      <c r="I311">
        <f t="shared" si="29"/>
        <v>3.1805893703657283E-3</v>
      </c>
      <c r="J311">
        <f t="shared" si="30"/>
        <v>7.0727197615631787E-3</v>
      </c>
      <c r="K311">
        <f t="shared" si="31"/>
        <v>1.0160260809969209E-2</v>
      </c>
      <c r="L311">
        <f t="shared" si="32"/>
        <v>-3.0132816433339443E-3</v>
      </c>
      <c r="M311" s="86">
        <f t="shared" si="33"/>
        <v>-3.7222045413663595E-3</v>
      </c>
      <c r="N311" s="2">
        <f t="shared" si="34"/>
        <v>5.9822120112377935E-3</v>
      </c>
    </row>
    <row r="312" spans="1:14" x14ac:dyDescent="0.3">
      <c r="A312" s="42">
        <v>42846</v>
      </c>
      <c r="B312">
        <v>136.17143200000001</v>
      </c>
      <c r="C312">
        <v>898.53002900000001</v>
      </c>
      <c r="D312">
        <v>63.123283000000001</v>
      </c>
      <c r="E312">
        <v>142.86999499999999</v>
      </c>
      <c r="F312">
        <v>81.515038000000004</v>
      </c>
      <c r="G312">
        <v>72.341999999999999</v>
      </c>
      <c r="H312">
        <f t="shared" si="28"/>
        <v>-1.1934281727252825E-3</v>
      </c>
      <c r="I312">
        <f t="shared" si="29"/>
        <v>-3.9132308358938422E-3</v>
      </c>
      <c r="J312">
        <f t="shared" si="30"/>
        <v>1.3740463433880705E-2</v>
      </c>
      <c r="K312">
        <f t="shared" si="31"/>
        <v>1.1970548829818916E-2</v>
      </c>
      <c r="L312">
        <f t="shared" si="32"/>
        <v>-7.9480466108787489E-3</v>
      </c>
      <c r="M312" s="86">
        <f t="shared" si="33"/>
        <v>4.7499999999999825E-3</v>
      </c>
      <c r="N312" s="2">
        <f t="shared" si="34"/>
        <v>2.5312613288403498E-3</v>
      </c>
    </row>
    <row r="313" spans="1:14" x14ac:dyDescent="0.3">
      <c r="A313" s="42">
        <v>42849</v>
      </c>
      <c r="B313">
        <v>137.482697</v>
      </c>
      <c r="C313">
        <v>907.40997300000004</v>
      </c>
      <c r="D313">
        <v>64.197509999999994</v>
      </c>
      <c r="E313">
        <v>143.83000200000001</v>
      </c>
      <c r="F313">
        <v>82.370482999999993</v>
      </c>
      <c r="G313">
        <v>71.343000000000004</v>
      </c>
      <c r="H313">
        <f t="shared" si="28"/>
        <v>9.6295161234699472E-3</v>
      </c>
      <c r="I313">
        <f t="shared" si="29"/>
        <v>9.8827459443762491E-3</v>
      </c>
      <c r="J313">
        <f t="shared" si="30"/>
        <v>1.7017920313174988E-2</v>
      </c>
      <c r="K313">
        <f t="shared" si="31"/>
        <v>6.7194444851770225E-3</v>
      </c>
      <c r="L313">
        <f t="shared" si="32"/>
        <v>1.0494321305474811E-2</v>
      </c>
      <c r="M313" s="86">
        <f t="shared" si="33"/>
        <v>-1.3809405324707574E-2</v>
      </c>
      <c r="N313" s="2">
        <f t="shared" si="34"/>
        <v>1.0748789634334604E-2</v>
      </c>
    </row>
    <row r="314" spans="1:14" x14ac:dyDescent="0.3">
      <c r="A314" s="42">
        <v>42850</v>
      </c>
      <c r="B314">
        <v>138.33454900000001</v>
      </c>
      <c r="C314">
        <v>907.61999500000002</v>
      </c>
      <c r="D314">
        <v>64.568282999999994</v>
      </c>
      <c r="E314">
        <v>152.16000399999999</v>
      </c>
      <c r="F314">
        <v>82.784378000000004</v>
      </c>
      <c r="G314">
        <v>72.084999999999994</v>
      </c>
      <c r="H314">
        <f t="shared" si="28"/>
        <v>6.1960669857968236E-3</v>
      </c>
      <c r="I314">
        <f t="shared" si="29"/>
        <v>2.3145216192150097E-4</v>
      </c>
      <c r="J314">
        <f t="shared" si="30"/>
        <v>5.7755043770389199E-3</v>
      </c>
      <c r="K314">
        <f t="shared" si="31"/>
        <v>5.7915607899386518E-2</v>
      </c>
      <c r="L314">
        <f t="shared" si="32"/>
        <v>5.0247975357873139E-3</v>
      </c>
      <c r="M314" s="86">
        <f t="shared" si="33"/>
        <v>1.0400459750781299E-2</v>
      </c>
      <c r="N314" s="2">
        <f t="shared" si="34"/>
        <v>1.5028685791986216E-2</v>
      </c>
    </row>
    <row r="315" spans="1:14" x14ac:dyDescent="0.3">
      <c r="A315" s="42">
        <v>42851</v>
      </c>
      <c r="B315">
        <v>137.520996</v>
      </c>
      <c r="C315">
        <v>909.28997800000002</v>
      </c>
      <c r="D315">
        <v>64.482712000000006</v>
      </c>
      <c r="E315">
        <v>150.16999799999999</v>
      </c>
      <c r="F315">
        <v>80.705566000000005</v>
      </c>
      <c r="G315">
        <v>73.376999999999995</v>
      </c>
      <c r="H315">
        <f t="shared" si="28"/>
        <v>-5.8810543416743495E-3</v>
      </c>
      <c r="I315">
        <f t="shared" si="29"/>
        <v>1.8399583627507039E-3</v>
      </c>
      <c r="J315">
        <f t="shared" si="30"/>
        <v>-1.325279162216338E-3</v>
      </c>
      <c r="K315">
        <f t="shared" si="31"/>
        <v>-1.3078377679327572E-2</v>
      </c>
      <c r="L315">
        <f t="shared" si="32"/>
        <v>-2.5111162881479875E-2</v>
      </c>
      <c r="M315" s="86">
        <f t="shared" si="33"/>
        <v>1.792328501075122E-2</v>
      </c>
      <c r="N315" s="2">
        <f t="shared" si="34"/>
        <v>-8.7111831403894856E-3</v>
      </c>
    </row>
    <row r="316" spans="1:14" x14ac:dyDescent="0.3">
      <c r="A316" s="42">
        <v>42852</v>
      </c>
      <c r="B316">
        <v>137.626251</v>
      </c>
      <c r="C316">
        <v>918.38000499999998</v>
      </c>
      <c r="D316">
        <v>64.900993</v>
      </c>
      <c r="E316">
        <v>153.08000200000001</v>
      </c>
      <c r="F316">
        <v>80.659599</v>
      </c>
      <c r="G316">
        <v>73.578000000000003</v>
      </c>
      <c r="H316">
        <f t="shared" si="28"/>
        <v>7.6537403786691347E-4</v>
      </c>
      <c r="I316">
        <f t="shared" si="29"/>
        <v>9.9968406338246957E-3</v>
      </c>
      <c r="J316">
        <f t="shared" si="30"/>
        <v>6.486715385047595E-3</v>
      </c>
      <c r="K316">
        <f t="shared" si="31"/>
        <v>1.937806511790734E-2</v>
      </c>
      <c r="L316">
        <f t="shared" si="32"/>
        <v>-5.6956418594480247E-4</v>
      </c>
      <c r="M316" s="86">
        <f t="shared" si="33"/>
        <v>2.739277975387487E-3</v>
      </c>
      <c r="N316" s="2">
        <f t="shared" si="34"/>
        <v>7.2114861977403489E-3</v>
      </c>
    </row>
    <row r="317" spans="1:14" x14ac:dyDescent="0.3">
      <c r="A317" s="42">
        <v>42853</v>
      </c>
      <c r="B317">
        <v>137.49226400000001</v>
      </c>
      <c r="C317">
        <v>924.98999000000003</v>
      </c>
      <c r="D317">
        <v>65.081626999999997</v>
      </c>
      <c r="E317">
        <v>152.199997</v>
      </c>
      <c r="F317">
        <v>80.328452999999996</v>
      </c>
      <c r="G317">
        <v>73.763999999999996</v>
      </c>
      <c r="H317">
        <f t="shared" si="28"/>
        <v>-9.7355699967436107E-4</v>
      </c>
      <c r="I317">
        <f t="shared" si="29"/>
        <v>7.1974400183070749E-3</v>
      </c>
      <c r="J317">
        <f t="shared" si="30"/>
        <v>2.7832239793310672E-3</v>
      </c>
      <c r="K317">
        <f t="shared" si="31"/>
        <v>-5.7486607558315242E-3</v>
      </c>
      <c r="L317">
        <f t="shared" si="32"/>
        <v>-4.1054754065911478E-3</v>
      </c>
      <c r="M317" s="86">
        <f t="shared" si="33"/>
        <v>2.5279295441571234E-3</v>
      </c>
      <c r="N317" s="2">
        <f t="shared" si="34"/>
        <v>-1.694058328917783E-4</v>
      </c>
    </row>
    <row r="318" spans="1:14" x14ac:dyDescent="0.3">
      <c r="A318" s="42">
        <v>42856</v>
      </c>
      <c r="B318">
        <v>140.29667699999999</v>
      </c>
      <c r="C318">
        <v>948.22997999999995</v>
      </c>
      <c r="D318">
        <v>65.984741</v>
      </c>
      <c r="E318">
        <v>155.35000600000001</v>
      </c>
      <c r="F318">
        <v>80.107697000000002</v>
      </c>
      <c r="G318">
        <v>73.433000000000007</v>
      </c>
      <c r="H318">
        <f t="shared" si="28"/>
        <v>2.0396878474558993E-2</v>
      </c>
      <c r="I318">
        <f t="shared" si="29"/>
        <v>2.5124585402270052E-2</v>
      </c>
      <c r="J318">
        <f t="shared" si="30"/>
        <v>1.3876635259902188E-2</v>
      </c>
      <c r="K318">
        <f t="shared" si="31"/>
        <v>2.0696511577460882E-2</v>
      </c>
      <c r="L318">
        <f t="shared" si="32"/>
        <v>-2.7481669539931811E-3</v>
      </c>
      <c r="M318" s="86">
        <f t="shared" si="33"/>
        <v>-4.487283769860486E-3</v>
      </c>
      <c r="N318" s="2">
        <f t="shared" si="34"/>
        <v>1.5469288752039791E-2</v>
      </c>
    </row>
    <row r="319" spans="1:14" x14ac:dyDescent="0.3">
      <c r="A319" s="42">
        <v>42857</v>
      </c>
      <c r="B319">
        <v>141.18678299999999</v>
      </c>
      <c r="C319">
        <v>946.94000200000005</v>
      </c>
      <c r="D319">
        <v>65.880165000000005</v>
      </c>
      <c r="E319">
        <v>156.449997</v>
      </c>
      <c r="F319">
        <v>79.307441999999995</v>
      </c>
      <c r="G319">
        <v>73.795000000000002</v>
      </c>
      <c r="H319">
        <f t="shared" si="28"/>
        <v>6.3444553287602314E-3</v>
      </c>
      <c r="I319">
        <f t="shared" si="29"/>
        <v>-1.3604062592493707E-3</v>
      </c>
      <c r="J319">
        <f t="shared" si="30"/>
        <v>-1.584851261293796E-3</v>
      </c>
      <c r="K319">
        <f t="shared" si="31"/>
        <v>7.0807271162898347E-3</v>
      </c>
      <c r="L319">
        <f t="shared" si="32"/>
        <v>-9.9897391882331488E-3</v>
      </c>
      <c r="M319" s="86">
        <f t="shared" si="33"/>
        <v>4.9296637751418942E-3</v>
      </c>
      <c r="N319" s="2">
        <f t="shared" si="34"/>
        <v>9.8037147254750098E-5</v>
      </c>
    </row>
    <row r="320" spans="1:14" x14ac:dyDescent="0.3">
      <c r="A320" s="42">
        <v>42858</v>
      </c>
      <c r="B320">
        <v>140.75611900000001</v>
      </c>
      <c r="C320">
        <v>941.03002900000001</v>
      </c>
      <c r="D320">
        <v>65.671036000000001</v>
      </c>
      <c r="E320">
        <v>155.58999600000001</v>
      </c>
      <c r="F320">
        <v>79.500618000000003</v>
      </c>
      <c r="G320">
        <v>73.816000000000003</v>
      </c>
      <c r="H320">
        <f t="shared" si="28"/>
        <v>-3.0503138526782559E-3</v>
      </c>
      <c r="I320">
        <f t="shared" si="29"/>
        <v>-6.2411271965676614E-3</v>
      </c>
      <c r="J320">
        <f t="shared" si="30"/>
        <v>-3.1743848850409578E-3</v>
      </c>
      <c r="K320">
        <f t="shared" si="31"/>
        <v>-5.4969703834509033E-3</v>
      </c>
      <c r="L320">
        <f t="shared" si="32"/>
        <v>2.4357865432100083E-3</v>
      </c>
      <c r="M320" s="86">
        <f t="shared" si="33"/>
        <v>2.8457212548276705E-4</v>
      </c>
      <c r="N320" s="2">
        <f t="shared" si="34"/>
        <v>-3.1054019549055546E-3</v>
      </c>
    </row>
    <row r="321" spans="1:14" x14ac:dyDescent="0.3">
      <c r="A321" s="42">
        <v>42859</v>
      </c>
      <c r="B321">
        <v>140.248795</v>
      </c>
      <c r="C321">
        <v>937.53002900000001</v>
      </c>
      <c r="D321">
        <v>65.414337000000003</v>
      </c>
      <c r="E321">
        <v>157.25</v>
      </c>
      <c r="F321">
        <v>79.518996999999999</v>
      </c>
      <c r="G321">
        <v>75.447999999999993</v>
      </c>
      <c r="H321">
        <f t="shared" si="28"/>
        <v>-3.6042766993313533E-3</v>
      </c>
      <c r="I321">
        <f t="shared" si="29"/>
        <v>-3.7193287059280444E-3</v>
      </c>
      <c r="J321">
        <f t="shared" si="30"/>
        <v>-3.9088617392909345E-3</v>
      </c>
      <c r="K321">
        <f t="shared" si="31"/>
        <v>1.06690921182361E-2</v>
      </c>
      <c r="L321">
        <f t="shared" si="32"/>
        <v>2.3118059283508874E-4</v>
      </c>
      <c r="M321" s="86">
        <f t="shared" si="33"/>
        <v>2.2109027853039864E-2</v>
      </c>
      <c r="N321" s="2">
        <f t="shared" si="34"/>
        <v>-6.6438886695828839E-5</v>
      </c>
    </row>
    <row r="322" spans="1:14" x14ac:dyDescent="0.3">
      <c r="A322" s="42">
        <v>42860</v>
      </c>
      <c r="B322">
        <v>142.57463100000001</v>
      </c>
      <c r="C322">
        <v>934.15002400000003</v>
      </c>
      <c r="D322">
        <v>65.594977999999998</v>
      </c>
      <c r="E322">
        <v>156.60000600000001</v>
      </c>
      <c r="F322">
        <v>79.564994999999996</v>
      </c>
      <c r="G322">
        <v>75.206999999999994</v>
      </c>
      <c r="H322">
        <f t="shared" si="28"/>
        <v>1.6583643374618724E-2</v>
      </c>
      <c r="I322">
        <f t="shared" si="29"/>
        <v>-3.6052231880030618E-3</v>
      </c>
      <c r="J322">
        <f t="shared" si="30"/>
        <v>2.7614894270042707E-3</v>
      </c>
      <c r="K322">
        <f t="shared" si="31"/>
        <v>-4.1335071542129885E-3</v>
      </c>
      <c r="L322">
        <f t="shared" si="32"/>
        <v>5.784529701751309E-4</v>
      </c>
      <c r="M322" s="86">
        <f t="shared" si="33"/>
        <v>-3.194252995440564E-3</v>
      </c>
      <c r="N322" s="2">
        <f t="shared" si="34"/>
        <v>2.4369710859164155E-3</v>
      </c>
    </row>
    <row r="323" spans="1:14" x14ac:dyDescent="0.3">
      <c r="A323" s="42">
        <v>42863</v>
      </c>
      <c r="B323">
        <v>146.45105000000001</v>
      </c>
      <c r="C323">
        <v>949.03997800000002</v>
      </c>
      <c r="D323">
        <v>65.537918000000005</v>
      </c>
      <c r="E323">
        <v>156.38000500000001</v>
      </c>
      <c r="F323">
        <v>79.611000000000004</v>
      </c>
      <c r="G323">
        <v>75.456999999999994</v>
      </c>
      <c r="H323">
        <f t="shared" si="28"/>
        <v>2.7188700912717061E-2</v>
      </c>
      <c r="I323">
        <f t="shared" si="29"/>
        <v>1.5939574605202803E-2</v>
      </c>
      <c r="J323">
        <f t="shared" si="30"/>
        <v>-8.6988366700866619E-4</v>
      </c>
      <c r="K323">
        <f t="shared" si="31"/>
        <v>-1.4048594608610445E-3</v>
      </c>
      <c r="L323">
        <f t="shared" si="32"/>
        <v>5.7820653416754532E-4</v>
      </c>
      <c r="M323" s="86">
        <f t="shared" si="33"/>
        <v>3.3241586554443071E-3</v>
      </c>
      <c r="N323" s="2">
        <f t="shared" si="34"/>
        <v>8.286347784843542E-3</v>
      </c>
    </row>
    <row r="324" spans="1:14" x14ac:dyDescent="0.3">
      <c r="A324" s="42">
        <v>42864</v>
      </c>
      <c r="B324">
        <v>147.389038</v>
      </c>
      <c r="C324">
        <v>952.82000700000003</v>
      </c>
      <c r="D324">
        <v>65.633010999999996</v>
      </c>
      <c r="E324">
        <v>157.46000699999999</v>
      </c>
      <c r="F324">
        <v>79.473006999999996</v>
      </c>
      <c r="G324">
        <v>75.566000000000003</v>
      </c>
      <c r="H324">
        <f t="shared" si="28"/>
        <v>6.4047884941759716E-3</v>
      </c>
      <c r="I324">
        <f t="shared" si="29"/>
        <v>3.9830029162375427E-3</v>
      </c>
      <c r="J324">
        <f t="shared" si="30"/>
        <v>1.4509615639604454E-3</v>
      </c>
      <c r="K324">
        <f t="shared" si="31"/>
        <v>6.9062665652170748E-3</v>
      </c>
      <c r="L324">
        <f t="shared" si="32"/>
        <v>-1.7333408699803882E-3</v>
      </c>
      <c r="M324" s="86">
        <f t="shared" si="33"/>
        <v>1.4445313224751696E-3</v>
      </c>
      <c r="N324" s="2">
        <f t="shared" si="34"/>
        <v>3.4023357339221291E-3</v>
      </c>
    </row>
    <row r="325" spans="1:14" x14ac:dyDescent="0.3">
      <c r="A325" s="42">
        <v>42865</v>
      </c>
      <c r="B325">
        <v>146.69030799999999</v>
      </c>
      <c r="C325">
        <v>948.95001200000002</v>
      </c>
      <c r="D325">
        <v>65.889679000000001</v>
      </c>
      <c r="E325">
        <v>160.279999</v>
      </c>
      <c r="F325">
        <v>79.555801000000002</v>
      </c>
      <c r="G325">
        <v>74.317999999999998</v>
      </c>
      <c r="H325">
        <f t="shared" ref="H325:H388" si="35">(B325-B324)/B324</f>
        <v>-4.7407189128950812E-3</v>
      </c>
      <c r="I325">
        <f t="shared" ref="I325:I388" si="36">(C325-C324)/C324</f>
        <v>-4.0616223122611414E-3</v>
      </c>
      <c r="J325">
        <f t="shared" ref="J325:J388" si="37">(D325-D324)/D324</f>
        <v>3.9106540457210593E-3</v>
      </c>
      <c r="K325">
        <f t="shared" ref="K325:K388" si="38">(E325-E324)/E324</f>
        <v>1.7909258698305619E-2</v>
      </c>
      <c r="L325">
        <f t="shared" ref="L325:L388" si="39">(F325-F324)/F324</f>
        <v>1.0417876852200512E-3</v>
      </c>
      <c r="M325" s="86">
        <f t="shared" ref="M325:M388" si="40">(G325-G324)/G324</f>
        <v>-1.6515364052616319E-2</v>
      </c>
      <c r="N325" s="2">
        <f t="shared" ref="N325:N388" si="41">MMULT(H325:L325,$P$2:$P$6)</f>
        <v>2.8118718408181014E-3</v>
      </c>
    </row>
    <row r="326" spans="1:14" x14ac:dyDescent="0.3">
      <c r="A326" s="42">
        <v>42866</v>
      </c>
      <c r="B326">
        <v>147.958923</v>
      </c>
      <c r="C326">
        <v>947.61999500000002</v>
      </c>
      <c r="D326">
        <v>65.081626999999997</v>
      </c>
      <c r="E326">
        <v>158.53999300000001</v>
      </c>
      <c r="F326">
        <v>79.261452000000006</v>
      </c>
      <c r="G326">
        <v>73.534000000000006</v>
      </c>
      <c r="H326">
        <f t="shared" si="35"/>
        <v>8.6482537073956593E-3</v>
      </c>
      <c r="I326">
        <f t="shared" si="36"/>
        <v>-1.4015669773762519E-3</v>
      </c>
      <c r="J326">
        <f t="shared" si="37"/>
        <v>-1.2263711286254765E-2</v>
      </c>
      <c r="K326">
        <f t="shared" si="38"/>
        <v>-1.0856039498727436E-2</v>
      </c>
      <c r="L326">
        <f t="shared" si="39"/>
        <v>-3.6999061828313041E-3</v>
      </c>
      <c r="M326" s="86">
        <f t="shared" si="40"/>
        <v>-1.05492612825963E-2</v>
      </c>
      <c r="N326" s="2">
        <f t="shared" si="41"/>
        <v>-3.9145940475588201E-3</v>
      </c>
    </row>
    <row r="327" spans="1:14" x14ac:dyDescent="0.3">
      <c r="A327" s="42">
        <v>42867</v>
      </c>
      <c r="B327">
        <v>150.02526900000001</v>
      </c>
      <c r="C327">
        <v>961.34997599999997</v>
      </c>
      <c r="D327">
        <v>65.005577000000002</v>
      </c>
      <c r="E327">
        <v>160.80999800000001</v>
      </c>
      <c r="F327">
        <v>79.279846000000006</v>
      </c>
      <c r="G327">
        <v>73.540000000000006</v>
      </c>
      <c r="H327">
        <f t="shared" si="35"/>
        <v>1.3965673432213412E-2</v>
      </c>
      <c r="I327">
        <f t="shared" si="36"/>
        <v>1.4488910188097025E-2</v>
      </c>
      <c r="J327">
        <f t="shared" si="37"/>
        <v>-1.1685325568150757E-3</v>
      </c>
      <c r="K327">
        <f t="shared" si="38"/>
        <v>1.4318185317442252E-2</v>
      </c>
      <c r="L327">
        <f t="shared" si="39"/>
        <v>2.3206741153317109E-4</v>
      </c>
      <c r="M327" s="86">
        <f t="shared" si="40"/>
        <v>8.1594908477714082E-5</v>
      </c>
      <c r="N327" s="2">
        <f t="shared" si="41"/>
        <v>8.3672607584941577E-3</v>
      </c>
    </row>
    <row r="328" spans="1:14" x14ac:dyDescent="0.3">
      <c r="A328" s="42">
        <v>42870</v>
      </c>
      <c r="B328">
        <v>149.64085399999999</v>
      </c>
      <c r="C328">
        <v>957.96997099999999</v>
      </c>
      <c r="D328">
        <v>65.053107999999995</v>
      </c>
      <c r="E328">
        <v>160.020004</v>
      </c>
      <c r="F328">
        <v>79.408637999999996</v>
      </c>
      <c r="G328">
        <v>72.677999999999997</v>
      </c>
      <c r="H328">
        <f t="shared" si="35"/>
        <v>-2.5623350157100424E-3</v>
      </c>
      <c r="I328">
        <f t="shared" si="36"/>
        <v>-3.5158944030597061E-3</v>
      </c>
      <c r="J328">
        <f t="shared" si="37"/>
        <v>7.3118341830874316E-4</v>
      </c>
      <c r="K328">
        <f t="shared" si="38"/>
        <v>-4.9125925615645313E-3</v>
      </c>
      <c r="L328">
        <f t="shared" si="39"/>
        <v>1.6245238417843296E-3</v>
      </c>
      <c r="M328" s="86">
        <f t="shared" si="40"/>
        <v>-1.1721512102257397E-2</v>
      </c>
      <c r="N328" s="2">
        <f t="shared" si="41"/>
        <v>-1.7270229440482414E-3</v>
      </c>
    </row>
    <row r="329" spans="1:14" x14ac:dyDescent="0.3">
      <c r="A329" s="42">
        <v>42871</v>
      </c>
      <c r="B329">
        <v>149.419769</v>
      </c>
      <c r="C329">
        <v>966.07000700000003</v>
      </c>
      <c r="D329">
        <v>66.362967999999995</v>
      </c>
      <c r="E329">
        <v>159.41000399999999</v>
      </c>
      <c r="F329">
        <v>79.325835999999995</v>
      </c>
      <c r="G329">
        <v>73.119</v>
      </c>
      <c r="H329">
        <f t="shared" si="35"/>
        <v>-1.4774374383080438E-3</v>
      </c>
      <c r="I329">
        <f t="shared" si="36"/>
        <v>8.4554174402195811E-3</v>
      </c>
      <c r="J329">
        <f t="shared" si="37"/>
        <v>2.0135240886569178E-2</v>
      </c>
      <c r="K329">
        <f t="shared" si="38"/>
        <v>-3.8120234017742782E-3</v>
      </c>
      <c r="L329">
        <f t="shared" si="39"/>
        <v>-1.042732907722217E-3</v>
      </c>
      <c r="M329" s="86">
        <f t="shared" si="40"/>
        <v>6.0678609758111467E-3</v>
      </c>
      <c r="N329" s="2">
        <f t="shared" si="41"/>
        <v>4.4516929157968448E-3</v>
      </c>
    </row>
    <row r="330" spans="1:14" x14ac:dyDescent="0.3">
      <c r="A330" s="42">
        <v>42872</v>
      </c>
      <c r="B330">
        <v>144.402939</v>
      </c>
      <c r="C330">
        <v>944.76000999999997</v>
      </c>
      <c r="D330">
        <v>64.517685</v>
      </c>
      <c r="E330">
        <v>153.199997</v>
      </c>
      <c r="F330">
        <v>79.344245999999998</v>
      </c>
      <c r="G330">
        <v>74.066000000000003</v>
      </c>
      <c r="H330">
        <f t="shared" si="35"/>
        <v>-3.3575409957968809E-2</v>
      </c>
      <c r="I330">
        <f t="shared" si="36"/>
        <v>-2.2058439704773967E-2</v>
      </c>
      <c r="J330">
        <f t="shared" si="37"/>
        <v>-2.7805914286413397E-2</v>
      </c>
      <c r="K330">
        <f t="shared" si="38"/>
        <v>-3.8956193740513241E-2</v>
      </c>
      <c r="L330">
        <f t="shared" si="39"/>
        <v>2.3208075613603271E-4</v>
      </c>
      <c r="M330" s="86">
        <f t="shared" si="40"/>
        <v>1.295149003678938E-2</v>
      </c>
      <c r="N330" s="2">
        <f t="shared" si="41"/>
        <v>-2.4432775386706677E-2</v>
      </c>
    </row>
    <row r="331" spans="1:14" x14ac:dyDescent="0.3">
      <c r="A331" s="42">
        <v>42873</v>
      </c>
      <c r="B331">
        <v>146.60379</v>
      </c>
      <c r="C331">
        <v>958.48999000000003</v>
      </c>
      <c r="D331">
        <v>64.737587000000005</v>
      </c>
      <c r="E331">
        <v>155.699997</v>
      </c>
      <c r="F331">
        <v>78.985527000000005</v>
      </c>
      <c r="G331">
        <v>74.447999999999993</v>
      </c>
      <c r="H331">
        <f t="shared" si="35"/>
        <v>1.5241040211792366E-2</v>
      </c>
      <c r="I331">
        <f t="shared" si="36"/>
        <v>1.453277007353441E-2</v>
      </c>
      <c r="J331">
        <f t="shared" si="37"/>
        <v>3.4083987979420635E-3</v>
      </c>
      <c r="K331">
        <f t="shared" si="38"/>
        <v>1.6318538178561454E-2</v>
      </c>
      <c r="L331">
        <f t="shared" si="39"/>
        <v>-4.5210461764296503E-3</v>
      </c>
      <c r="M331" s="86">
        <f t="shared" si="40"/>
        <v>5.1575621742768717E-3</v>
      </c>
      <c r="N331" s="2">
        <f t="shared" si="41"/>
        <v>8.9959402170801291E-3</v>
      </c>
    </row>
    <row r="332" spans="1:14" x14ac:dyDescent="0.3">
      <c r="A332" s="42">
        <v>42874</v>
      </c>
      <c r="B332">
        <v>147.10354599999999</v>
      </c>
      <c r="C332">
        <v>959.84002699999996</v>
      </c>
      <c r="D332">
        <v>64.718474999999998</v>
      </c>
      <c r="E332">
        <v>157.020004</v>
      </c>
      <c r="F332">
        <v>79.325835999999995</v>
      </c>
      <c r="G332">
        <v>74.253</v>
      </c>
      <c r="H332">
        <f t="shared" si="35"/>
        <v>3.4088886787987591E-3</v>
      </c>
      <c r="I332">
        <f t="shared" si="36"/>
        <v>1.4085040157799972E-3</v>
      </c>
      <c r="J332">
        <f t="shared" si="37"/>
        <v>-2.9522261928000037E-4</v>
      </c>
      <c r="K332">
        <f t="shared" si="38"/>
        <v>8.4778871254570665E-3</v>
      </c>
      <c r="L332">
        <f t="shared" si="39"/>
        <v>4.3084981885351051E-3</v>
      </c>
      <c r="M332" s="86">
        <f t="shared" si="40"/>
        <v>-2.6192778852352407E-3</v>
      </c>
      <c r="N332" s="2">
        <f t="shared" si="41"/>
        <v>3.4617110778581857E-3</v>
      </c>
    </row>
    <row r="333" spans="1:14" x14ac:dyDescent="0.3">
      <c r="A333" s="42">
        <v>42877</v>
      </c>
      <c r="B333">
        <v>147.99737500000001</v>
      </c>
      <c r="C333">
        <v>970.669983</v>
      </c>
      <c r="D333">
        <v>65.445098999999999</v>
      </c>
      <c r="E333">
        <v>157.16000399999999</v>
      </c>
      <c r="F333">
        <v>79.298241000000004</v>
      </c>
      <c r="G333">
        <v>73.626000000000005</v>
      </c>
      <c r="H333">
        <f t="shared" si="35"/>
        <v>6.07618935304259E-3</v>
      </c>
      <c r="I333">
        <f t="shared" si="36"/>
        <v>1.1283084363390525E-2</v>
      </c>
      <c r="J333">
        <f t="shared" si="37"/>
        <v>1.1227458619814529E-2</v>
      </c>
      <c r="K333">
        <f t="shared" si="38"/>
        <v>8.9160614210649462E-4</v>
      </c>
      <c r="L333">
        <f t="shared" si="39"/>
        <v>-3.4786900953670297E-4</v>
      </c>
      <c r="M333" s="86">
        <f t="shared" si="40"/>
        <v>-8.4441032685547424E-3</v>
      </c>
      <c r="N333" s="2">
        <f t="shared" si="41"/>
        <v>5.8260938937634869E-3</v>
      </c>
    </row>
    <row r="334" spans="1:14" x14ac:dyDescent="0.3">
      <c r="A334" s="42">
        <v>42878</v>
      </c>
      <c r="B334">
        <v>147.814774</v>
      </c>
      <c r="C334">
        <v>971.53997800000002</v>
      </c>
      <c r="D334">
        <v>65.665008999999998</v>
      </c>
      <c r="E334">
        <v>157.949997</v>
      </c>
      <c r="F334">
        <v>79.178687999999994</v>
      </c>
      <c r="G334">
        <v>73.048000000000002</v>
      </c>
      <c r="H334">
        <f t="shared" si="35"/>
        <v>-1.2338124240379624E-3</v>
      </c>
      <c r="I334">
        <f t="shared" si="36"/>
        <v>8.9628299549468732E-4</v>
      </c>
      <c r="J334">
        <f t="shared" si="37"/>
        <v>3.3602210610148013E-3</v>
      </c>
      <c r="K334">
        <f t="shared" si="38"/>
        <v>5.0266796888094366E-3</v>
      </c>
      <c r="L334">
        <f t="shared" si="39"/>
        <v>-1.5076374771038168E-3</v>
      </c>
      <c r="M334" s="86">
        <f t="shared" si="40"/>
        <v>-7.8504875994893503E-3</v>
      </c>
      <c r="N334" s="2">
        <f t="shared" si="41"/>
        <v>1.3083467688354293E-3</v>
      </c>
    </row>
    <row r="335" spans="1:14" x14ac:dyDescent="0.3">
      <c r="A335" s="42">
        <v>42879</v>
      </c>
      <c r="B335">
        <v>147.372681</v>
      </c>
      <c r="C335">
        <v>980.34997599999997</v>
      </c>
      <c r="D335">
        <v>65.751059999999995</v>
      </c>
      <c r="E335">
        <v>157.75</v>
      </c>
      <c r="F335">
        <v>79.564994999999996</v>
      </c>
      <c r="G335">
        <v>73.260999999999996</v>
      </c>
      <c r="H335">
        <f t="shared" si="35"/>
        <v>-2.9908580044914852E-3</v>
      </c>
      <c r="I335">
        <f t="shared" si="36"/>
        <v>9.068075631983875E-3</v>
      </c>
      <c r="J335">
        <f t="shared" si="37"/>
        <v>1.3104544004554641E-3</v>
      </c>
      <c r="K335">
        <f t="shared" si="38"/>
        <v>-1.2662045191428285E-3</v>
      </c>
      <c r="L335">
        <f t="shared" si="39"/>
        <v>4.8789265111339334E-3</v>
      </c>
      <c r="M335" s="86">
        <f t="shared" si="40"/>
        <v>2.9158909210381372E-3</v>
      </c>
      <c r="N335" s="2">
        <f t="shared" si="41"/>
        <v>2.200078803987792E-3</v>
      </c>
    </row>
    <row r="336" spans="1:14" x14ac:dyDescent="0.3">
      <c r="A336" s="42">
        <v>42880</v>
      </c>
      <c r="B336">
        <v>147.88201900000001</v>
      </c>
      <c r="C336">
        <v>993.38000499999998</v>
      </c>
      <c r="D336">
        <v>66.563750999999996</v>
      </c>
      <c r="E336">
        <v>163.050003</v>
      </c>
      <c r="F336">
        <v>79.896141</v>
      </c>
      <c r="G336">
        <v>73.662000000000006</v>
      </c>
      <c r="H336">
        <f t="shared" si="35"/>
        <v>3.456122237472316E-3</v>
      </c>
      <c r="I336">
        <f t="shared" si="36"/>
        <v>1.3291201427029987E-2</v>
      </c>
      <c r="J336">
        <f t="shared" si="37"/>
        <v>1.2360120125820041E-2</v>
      </c>
      <c r="K336">
        <f t="shared" si="38"/>
        <v>3.3597483359746459E-2</v>
      </c>
      <c r="L336">
        <f t="shared" si="39"/>
        <v>4.1619558953030029E-3</v>
      </c>
      <c r="M336" s="86">
        <f t="shared" si="40"/>
        <v>5.473580759203539E-3</v>
      </c>
      <c r="N336" s="2">
        <f t="shared" si="41"/>
        <v>1.3373376609074363E-2</v>
      </c>
    </row>
    <row r="337" spans="1:14" x14ac:dyDescent="0.3">
      <c r="A337" s="42">
        <v>42881</v>
      </c>
      <c r="B337">
        <v>147.63220200000001</v>
      </c>
      <c r="C337">
        <v>995.78002900000001</v>
      </c>
      <c r="D337">
        <v>66.888801999999998</v>
      </c>
      <c r="E337">
        <v>162.429993</v>
      </c>
      <c r="F337">
        <v>80.254874999999998</v>
      </c>
      <c r="G337">
        <v>72.361000000000004</v>
      </c>
      <c r="H337">
        <f t="shared" si="35"/>
        <v>-1.6892993596470121E-3</v>
      </c>
      <c r="I337">
        <f t="shared" si="36"/>
        <v>2.4160180272604042E-3</v>
      </c>
      <c r="J337">
        <f t="shared" si="37"/>
        <v>4.8833035265696189E-3</v>
      </c>
      <c r="K337">
        <f t="shared" si="38"/>
        <v>-3.802575826999572E-3</v>
      </c>
      <c r="L337">
        <f t="shared" si="39"/>
        <v>4.4900040916869607E-3</v>
      </c>
      <c r="M337" s="86">
        <f t="shared" si="40"/>
        <v>-1.7661752328201812E-2</v>
      </c>
      <c r="N337" s="2">
        <f t="shared" si="41"/>
        <v>1.2594900917740799E-3</v>
      </c>
    </row>
    <row r="338" spans="1:14" x14ac:dyDescent="0.3">
      <c r="A338" s="42">
        <v>42885</v>
      </c>
      <c r="B338">
        <v>147.68985000000001</v>
      </c>
      <c r="C338">
        <v>996.70001200000002</v>
      </c>
      <c r="D338">
        <v>67.319076999999993</v>
      </c>
      <c r="E338">
        <v>163.220001</v>
      </c>
      <c r="F338">
        <v>80.392853000000002</v>
      </c>
      <c r="G338">
        <v>72.745000000000005</v>
      </c>
      <c r="H338">
        <f t="shared" si="35"/>
        <v>3.9048391352992462E-4</v>
      </c>
      <c r="I338">
        <f t="shared" si="36"/>
        <v>9.2388175421019819E-4</v>
      </c>
      <c r="J338">
        <f t="shared" si="37"/>
        <v>6.4326910803394963E-3</v>
      </c>
      <c r="K338">
        <f t="shared" si="38"/>
        <v>4.8636830268163605E-3</v>
      </c>
      <c r="L338">
        <f t="shared" si="39"/>
        <v>1.7192475846483336E-3</v>
      </c>
      <c r="M338" s="86">
        <f t="shared" si="40"/>
        <v>5.3067259988115187E-3</v>
      </c>
      <c r="N338" s="2">
        <f t="shared" si="41"/>
        <v>2.865997471908863E-3</v>
      </c>
    </row>
    <row r="339" spans="1:14" x14ac:dyDescent="0.3">
      <c r="A339" s="42">
        <v>42886</v>
      </c>
      <c r="B339">
        <v>146.815247</v>
      </c>
      <c r="C339">
        <v>994.61999500000002</v>
      </c>
      <c r="D339">
        <v>66.774078000000003</v>
      </c>
      <c r="E339">
        <v>163.070007</v>
      </c>
      <c r="F339">
        <v>81.027512000000002</v>
      </c>
      <c r="G339">
        <v>72.98</v>
      </c>
      <c r="H339">
        <f t="shared" si="35"/>
        <v>-5.9218896897790035E-3</v>
      </c>
      <c r="I339">
        <f t="shared" si="36"/>
        <v>-2.0869037573564291E-3</v>
      </c>
      <c r="J339">
        <f t="shared" si="37"/>
        <v>-8.0957586509985881E-3</v>
      </c>
      <c r="K339">
        <f t="shared" si="38"/>
        <v>-9.1896825806288545E-4</v>
      </c>
      <c r="L339">
        <f t="shared" si="39"/>
        <v>7.8944704201503978E-3</v>
      </c>
      <c r="M339" s="86">
        <f t="shared" si="40"/>
        <v>3.2304625747473972E-3</v>
      </c>
      <c r="N339" s="2">
        <f t="shared" si="41"/>
        <v>-1.8258099872093016E-3</v>
      </c>
    </row>
    <row r="340" spans="1:14" x14ac:dyDescent="0.3">
      <c r="A340" s="42">
        <v>42887</v>
      </c>
      <c r="B340">
        <v>147.21890300000001</v>
      </c>
      <c r="C340">
        <v>995.95001200000002</v>
      </c>
      <c r="D340">
        <v>67.022666999999998</v>
      </c>
      <c r="E340">
        <v>162.990005</v>
      </c>
      <c r="F340">
        <v>81.064323000000002</v>
      </c>
      <c r="G340">
        <v>72.677000000000007</v>
      </c>
      <c r="H340">
        <f t="shared" si="35"/>
        <v>2.7494147116750908E-3</v>
      </c>
      <c r="I340">
        <f t="shared" si="36"/>
        <v>1.337211202957968E-3</v>
      </c>
      <c r="J340">
        <f t="shared" si="37"/>
        <v>3.7228368769089632E-3</v>
      </c>
      <c r="K340">
        <f t="shared" si="38"/>
        <v>-4.9059910814873181E-4</v>
      </c>
      <c r="L340">
        <f t="shared" si="39"/>
        <v>4.5430248432162335E-4</v>
      </c>
      <c r="M340" s="86">
        <f t="shared" si="40"/>
        <v>-4.1518224171005376E-3</v>
      </c>
      <c r="N340" s="2">
        <f t="shared" si="41"/>
        <v>1.5546332335429828E-3</v>
      </c>
    </row>
    <row r="341" spans="1:14" x14ac:dyDescent="0.3">
      <c r="A341" s="42">
        <v>42888</v>
      </c>
      <c r="B341">
        <v>149.40057400000001</v>
      </c>
      <c r="C341">
        <v>1006.72998</v>
      </c>
      <c r="D341">
        <v>68.609795000000005</v>
      </c>
      <c r="E341">
        <v>165.179993</v>
      </c>
      <c r="F341">
        <v>81.487442000000001</v>
      </c>
      <c r="G341">
        <v>72.998999999999995</v>
      </c>
      <c r="H341">
        <f t="shared" si="35"/>
        <v>1.4819231467850254E-2</v>
      </c>
      <c r="I341">
        <f t="shared" si="36"/>
        <v>1.0823804277437912E-2</v>
      </c>
      <c r="J341">
        <f t="shared" si="37"/>
        <v>2.368046619213179E-2</v>
      </c>
      <c r="K341">
        <f t="shared" si="38"/>
        <v>1.3436333105210958E-2</v>
      </c>
      <c r="L341">
        <f t="shared" si="39"/>
        <v>5.2195464581872818E-3</v>
      </c>
      <c r="M341" s="86">
        <f t="shared" si="40"/>
        <v>4.4305626264153517E-3</v>
      </c>
      <c r="N341" s="2">
        <f t="shared" si="41"/>
        <v>1.3595876300163642E-2</v>
      </c>
    </row>
    <row r="342" spans="1:14" x14ac:dyDescent="0.3">
      <c r="A342" s="42">
        <v>42891</v>
      </c>
      <c r="B342">
        <v>147.93971300000001</v>
      </c>
      <c r="C342">
        <v>1011.340027</v>
      </c>
      <c r="D342">
        <v>69.106971999999999</v>
      </c>
      <c r="E342">
        <v>165.05999800000001</v>
      </c>
      <c r="F342">
        <v>81.625411999999997</v>
      </c>
      <c r="G342">
        <v>73.058000000000007</v>
      </c>
      <c r="H342">
        <f t="shared" si="35"/>
        <v>-9.7781485096569577E-3</v>
      </c>
      <c r="I342">
        <f t="shared" si="36"/>
        <v>4.5792288812140161E-3</v>
      </c>
      <c r="J342">
        <f t="shared" si="37"/>
        <v>7.2464434560691156E-3</v>
      </c>
      <c r="K342">
        <f t="shared" si="38"/>
        <v>-7.2644996419141844E-4</v>
      </c>
      <c r="L342">
        <f t="shared" si="39"/>
        <v>1.6931443252322942E-3</v>
      </c>
      <c r="M342" s="86">
        <f t="shared" si="40"/>
        <v>8.082302497296088E-4</v>
      </c>
      <c r="N342" s="2">
        <f t="shared" si="41"/>
        <v>6.0284363773341018E-4</v>
      </c>
    </row>
    <row r="343" spans="1:14" x14ac:dyDescent="0.3">
      <c r="A343" s="42">
        <v>42892</v>
      </c>
      <c r="B343">
        <v>148.43948399999999</v>
      </c>
      <c r="C343">
        <v>1003</v>
      </c>
      <c r="D343">
        <v>69.336433</v>
      </c>
      <c r="E343">
        <v>165.16999799999999</v>
      </c>
      <c r="F343">
        <v>81.680603000000005</v>
      </c>
      <c r="G343">
        <v>73.012</v>
      </c>
      <c r="H343">
        <f t="shared" si="35"/>
        <v>3.3782071755133207E-3</v>
      </c>
      <c r="I343">
        <f t="shared" si="36"/>
        <v>-8.2465113387625907E-3</v>
      </c>
      <c r="J343">
        <f t="shared" si="37"/>
        <v>3.3203741006045031E-3</v>
      </c>
      <c r="K343">
        <f t="shared" si="38"/>
        <v>6.6642433862131284E-4</v>
      </c>
      <c r="L343">
        <f t="shared" si="39"/>
        <v>6.7614972650928569E-4</v>
      </c>
      <c r="M343" s="86">
        <f t="shared" si="40"/>
        <v>-6.2963672698412875E-4</v>
      </c>
      <c r="N343" s="2">
        <f t="shared" si="41"/>
        <v>-4.1071199502833579E-5</v>
      </c>
    </row>
    <row r="344" spans="1:14" x14ac:dyDescent="0.3">
      <c r="A344" s="42">
        <v>42893</v>
      </c>
      <c r="B344">
        <v>149.3237</v>
      </c>
      <c r="C344">
        <v>1010.070007</v>
      </c>
      <c r="D344">
        <v>69.212142999999998</v>
      </c>
      <c r="E344">
        <v>165.61000100000001</v>
      </c>
      <c r="F344">
        <v>81.653000000000006</v>
      </c>
      <c r="G344">
        <v>73.966999999999999</v>
      </c>
      <c r="H344">
        <f t="shared" si="35"/>
        <v>5.9567439617346637E-3</v>
      </c>
      <c r="I344">
        <f t="shared" si="36"/>
        <v>7.0488604187438006E-3</v>
      </c>
      <c r="J344">
        <f t="shared" si="37"/>
        <v>-1.7925640910890529E-3</v>
      </c>
      <c r="K344">
        <f t="shared" si="38"/>
        <v>2.663940215098983E-3</v>
      </c>
      <c r="L344">
        <f t="shared" si="39"/>
        <v>-3.3793824954988583E-4</v>
      </c>
      <c r="M344" s="86">
        <f t="shared" si="40"/>
        <v>1.3080041636991157E-2</v>
      </c>
      <c r="N344" s="2">
        <f t="shared" si="41"/>
        <v>2.707808450987702E-3</v>
      </c>
    </row>
    <row r="345" spans="1:14" x14ac:dyDescent="0.3">
      <c r="A345" s="42">
        <v>42894</v>
      </c>
      <c r="B345">
        <v>148.95848100000001</v>
      </c>
      <c r="C345">
        <v>1010.27002</v>
      </c>
      <c r="D345">
        <v>68.791458000000006</v>
      </c>
      <c r="E345">
        <v>165.88000500000001</v>
      </c>
      <c r="F345">
        <v>80.806754999999995</v>
      </c>
      <c r="G345">
        <v>73.727999999999994</v>
      </c>
      <c r="H345">
        <f t="shared" si="35"/>
        <v>-2.4458207237029097E-3</v>
      </c>
      <c r="I345">
        <f t="shared" si="36"/>
        <v>1.9801894780943895E-4</v>
      </c>
      <c r="J345">
        <f t="shared" si="37"/>
        <v>-6.0781964228443525E-3</v>
      </c>
      <c r="K345">
        <f t="shared" si="38"/>
        <v>1.6303604756333532E-3</v>
      </c>
      <c r="L345">
        <f t="shared" si="39"/>
        <v>-1.0363918043427801E-2</v>
      </c>
      <c r="M345" s="86">
        <f t="shared" si="40"/>
        <v>-3.2311706571850193E-3</v>
      </c>
      <c r="N345" s="2">
        <f t="shared" si="41"/>
        <v>-3.4119111533064544E-3</v>
      </c>
    </row>
    <row r="346" spans="1:14" x14ac:dyDescent="0.3">
      <c r="A346" s="42">
        <v>42895</v>
      </c>
      <c r="B346">
        <v>143.182343</v>
      </c>
      <c r="C346">
        <v>978.30999799999995</v>
      </c>
      <c r="D346">
        <v>67.233017000000004</v>
      </c>
      <c r="E346">
        <v>158.029999</v>
      </c>
      <c r="F346">
        <v>81.091910999999996</v>
      </c>
      <c r="G346">
        <v>72.686000000000007</v>
      </c>
      <c r="H346">
        <f t="shared" si="35"/>
        <v>-3.8776832048925118E-2</v>
      </c>
      <c r="I346">
        <f t="shared" si="36"/>
        <v>-3.1635128596610336E-2</v>
      </c>
      <c r="J346">
        <f t="shared" si="37"/>
        <v>-2.2654571444030186E-2</v>
      </c>
      <c r="K346">
        <f t="shared" si="38"/>
        <v>-4.7323401033174596E-2</v>
      </c>
      <c r="L346">
        <f t="shared" si="39"/>
        <v>3.5288633976206648E-3</v>
      </c>
      <c r="M346" s="86">
        <f t="shared" si="40"/>
        <v>-1.4133029513888718E-2</v>
      </c>
      <c r="N346" s="2">
        <f t="shared" si="41"/>
        <v>-2.737221394502392E-2</v>
      </c>
    </row>
    <row r="347" spans="1:14" x14ac:dyDescent="0.3">
      <c r="A347" s="42">
        <v>42898</v>
      </c>
      <c r="B347">
        <v>139.76091</v>
      </c>
      <c r="C347">
        <v>964.90997300000004</v>
      </c>
      <c r="D347">
        <v>66.716705000000005</v>
      </c>
      <c r="E347">
        <v>151.44000199999999</v>
      </c>
      <c r="F347">
        <v>81.165488999999994</v>
      </c>
      <c r="G347">
        <v>72.231999999999999</v>
      </c>
      <c r="H347">
        <f t="shared" si="35"/>
        <v>-2.3895634952698096E-2</v>
      </c>
      <c r="I347">
        <f t="shared" si="36"/>
        <v>-1.3697115461759713E-2</v>
      </c>
      <c r="J347">
        <f t="shared" si="37"/>
        <v>-7.6794411888432609E-3</v>
      </c>
      <c r="K347">
        <f t="shared" si="38"/>
        <v>-4.1700924139093432E-2</v>
      </c>
      <c r="L347">
        <f t="shared" si="39"/>
        <v>9.0734080739566863E-4</v>
      </c>
      <c r="M347" s="86">
        <f t="shared" si="40"/>
        <v>-6.2460446303278169E-3</v>
      </c>
      <c r="N347" s="2">
        <f t="shared" si="41"/>
        <v>-1.7213154986999768E-2</v>
      </c>
    </row>
    <row r="348" spans="1:14" x14ac:dyDescent="0.3">
      <c r="A348" s="42">
        <v>42899</v>
      </c>
      <c r="B348">
        <v>140.88537600000001</v>
      </c>
      <c r="C348">
        <v>980.78997800000002</v>
      </c>
      <c r="D348">
        <v>67.548523000000003</v>
      </c>
      <c r="E348">
        <v>152.720001</v>
      </c>
      <c r="F348">
        <v>80.999931000000004</v>
      </c>
      <c r="G348">
        <v>72.715000000000003</v>
      </c>
      <c r="H348">
        <f t="shared" si="35"/>
        <v>8.0456402294462187E-3</v>
      </c>
      <c r="I348">
        <f t="shared" si="36"/>
        <v>1.6457499087326754E-2</v>
      </c>
      <c r="J348">
        <f t="shared" si="37"/>
        <v>1.2467911897027863E-2</v>
      </c>
      <c r="K348">
        <f t="shared" si="38"/>
        <v>8.4521855724751221E-3</v>
      </c>
      <c r="L348">
        <f t="shared" si="39"/>
        <v>-2.0397585481187713E-3</v>
      </c>
      <c r="M348" s="86">
        <f t="shared" si="40"/>
        <v>6.6867870196035562E-3</v>
      </c>
      <c r="N348" s="2">
        <f t="shared" si="41"/>
        <v>8.676695647631438E-3</v>
      </c>
    </row>
    <row r="349" spans="1:14" x14ac:dyDescent="0.3">
      <c r="A349" s="42">
        <v>42900</v>
      </c>
      <c r="B349">
        <v>139.51101700000001</v>
      </c>
      <c r="C349">
        <v>976.46997099999999</v>
      </c>
      <c r="D349">
        <v>67.185210999999995</v>
      </c>
      <c r="E349">
        <v>152.199997</v>
      </c>
      <c r="F349">
        <v>81.34948</v>
      </c>
      <c r="G349">
        <v>73.171000000000006</v>
      </c>
      <c r="H349">
        <f t="shared" si="35"/>
        <v>-9.7551572705459385E-3</v>
      </c>
      <c r="I349">
        <f t="shared" si="36"/>
        <v>-4.4046198441069634E-3</v>
      </c>
      <c r="J349">
        <f t="shared" si="37"/>
        <v>-5.3785335913267502E-3</v>
      </c>
      <c r="K349">
        <f t="shared" si="38"/>
        <v>-3.4049502134301333E-3</v>
      </c>
      <c r="L349">
        <f t="shared" si="39"/>
        <v>4.3154234291878108E-3</v>
      </c>
      <c r="M349" s="86">
        <f t="shared" si="40"/>
        <v>6.2710582410782237E-3</v>
      </c>
      <c r="N349" s="2">
        <f t="shared" si="41"/>
        <v>-3.7255674980443956E-3</v>
      </c>
    </row>
    <row r="350" spans="1:14" x14ac:dyDescent="0.3">
      <c r="A350" s="42">
        <v>42901</v>
      </c>
      <c r="B350">
        <v>138.674835</v>
      </c>
      <c r="C350">
        <v>964.169983</v>
      </c>
      <c r="D350">
        <v>66.831458999999995</v>
      </c>
      <c r="E350">
        <v>151.759995</v>
      </c>
      <c r="F350">
        <v>82.214088000000004</v>
      </c>
      <c r="G350">
        <v>73.787999999999997</v>
      </c>
      <c r="H350">
        <f t="shared" si="35"/>
        <v>-5.9936628517302535E-3</v>
      </c>
      <c r="I350">
        <f t="shared" si="36"/>
        <v>-1.2596381215290834E-2</v>
      </c>
      <c r="J350">
        <f t="shared" si="37"/>
        <v>-5.265325430026559E-3</v>
      </c>
      <c r="K350">
        <f t="shared" si="38"/>
        <v>-2.8909461805048044E-3</v>
      </c>
      <c r="L350">
        <f t="shared" si="39"/>
        <v>1.0628316247381102E-2</v>
      </c>
      <c r="M350" s="86">
        <f t="shared" si="40"/>
        <v>8.4323024148910113E-3</v>
      </c>
      <c r="N350" s="2">
        <f t="shared" si="41"/>
        <v>-3.2235998860342696E-3</v>
      </c>
    </row>
    <row r="351" spans="1:14" x14ac:dyDescent="0.3">
      <c r="A351" s="42">
        <v>42902</v>
      </c>
      <c r="B351">
        <v>136.73348999999999</v>
      </c>
      <c r="C351">
        <v>987.71002199999998</v>
      </c>
      <c r="D351">
        <v>66.927070999999998</v>
      </c>
      <c r="E351">
        <v>152.38000500000001</v>
      </c>
      <c r="F351">
        <v>82.471656999999993</v>
      </c>
      <c r="G351">
        <v>73.802000000000007</v>
      </c>
      <c r="H351">
        <f t="shared" si="35"/>
        <v>-1.3999259490736099E-2</v>
      </c>
      <c r="I351">
        <f t="shared" si="36"/>
        <v>2.4414822505421204E-2</v>
      </c>
      <c r="J351">
        <f t="shared" si="37"/>
        <v>1.4306436135114557E-3</v>
      </c>
      <c r="K351">
        <f t="shared" si="38"/>
        <v>4.0854640249560351E-3</v>
      </c>
      <c r="L351">
        <f t="shared" si="39"/>
        <v>3.1329058834781392E-3</v>
      </c>
      <c r="M351" s="86">
        <f t="shared" si="40"/>
        <v>1.8973274787241834E-4</v>
      </c>
      <c r="N351" s="2">
        <f t="shared" si="41"/>
        <v>3.8129153073261472E-3</v>
      </c>
    </row>
    <row r="352" spans="1:14" x14ac:dyDescent="0.3">
      <c r="A352" s="42">
        <v>42905</v>
      </c>
      <c r="B352">
        <v>140.645081</v>
      </c>
      <c r="C352">
        <v>995.169983</v>
      </c>
      <c r="D352">
        <v>67.758865</v>
      </c>
      <c r="E352">
        <v>153.39999399999999</v>
      </c>
      <c r="F352">
        <v>82.655617000000007</v>
      </c>
      <c r="G352">
        <v>74.477000000000004</v>
      </c>
      <c r="H352">
        <f t="shared" si="35"/>
        <v>2.8607409933001898E-2</v>
      </c>
      <c r="I352">
        <f t="shared" si="36"/>
        <v>7.5527845560323988E-3</v>
      </c>
      <c r="J352">
        <f t="shared" si="37"/>
        <v>1.2428364002363142E-2</v>
      </c>
      <c r="K352">
        <f t="shared" si="38"/>
        <v>6.6937194286086363E-3</v>
      </c>
      <c r="L352">
        <f t="shared" si="39"/>
        <v>2.2305845025038509E-3</v>
      </c>
      <c r="M352" s="86">
        <f t="shared" si="40"/>
        <v>9.14609360179937E-3</v>
      </c>
      <c r="N352" s="2">
        <f t="shared" si="41"/>
        <v>1.1502572484501986E-2</v>
      </c>
    </row>
    <row r="353" spans="1:14" x14ac:dyDescent="0.3">
      <c r="A353" s="42">
        <v>42906</v>
      </c>
      <c r="B353">
        <v>139.36685199999999</v>
      </c>
      <c r="C353">
        <v>992.59002699999996</v>
      </c>
      <c r="D353">
        <v>66.841010999999995</v>
      </c>
      <c r="E353">
        <v>152.050003</v>
      </c>
      <c r="F353">
        <v>82.444053999999994</v>
      </c>
      <c r="G353">
        <v>75.308000000000007</v>
      </c>
      <c r="H353">
        <f t="shared" si="35"/>
        <v>-9.0883306469851603E-3</v>
      </c>
      <c r="I353">
        <f t="shared" si="36"/>
        <v>-2.5924777114183098E-3</v>
      </c>
      <c r="J353">
        <f t="shared" si="37"/>
        <v>-1.3545888054647987E-2</v>
      </c>
      <c r="K353">
        <f t="shared" si="38"/>
        <v>-8.8004631864587214E-3</v>
      </c>
      <c r="L353">
        <f t="shared" si="39"/>
        <v>-2.5595719647221599E-3</v>
      </c>
      <c r="M353" s="86">
        <f t="shared" si="40"/>
        <v>1.1157807108234798E-2</v>
      </c>
      <c r="N353" s="2">
        <f t="shared" si="41"/>
        <v>-7.3173463128464672E-3</v>
      </c>
    </row>
    <row r="354" spans="1:14" x14ac:dyDescent="0.3">
      <c r="A354" s="42">
        <v>42907</v>
      </c>
      <c r="B354">
        <v>140.193375</v>
      </c>
      <c r="C354">
        <v>1002.22998</v>
      </c>
      <c r="D354">
        <v>67.185210999999995</v>
      </c>
      <c r="E354">
        <v>155.029999</v>
      </c>
      <c r="F354">
        <v>82.232498000000007</v>
      </c>
      <c r="G354">
        <v>76.396000000000001</v>
      </c>
      <c r="H354">
        <f t="shared" si="35"/>
        <v>5.9305565716588678E-3</v>
      </c>
      <c r="I354">
        <f t="shared" si="36"/>
        <v>9.7119180505326509E-3</v>
      </c>
      <c r="J354">
        <f t="shared" si="37"/>
        <v>5.1495331212150688E-3</v>
      </c>
      <c r="K354">
        <f t="shared" si="38"/>
        <v>1.9598789485061698E-2</v>
      </c>
      <c r="L354">
        <f t="shared" si="39"/>
        <v>-2.5660552791349567E-3</v>
      </c>
      <c r="M354" s="86">
        <f t="shared" si="40"/>
        <v>1.4447336272374697E-2</v>
      </c>
      <c r="N354" s="2">
        <f t="shared" si="41"/>
        <v>7.564948389866666E-3</v>
      </c>
    </row>
    <row r="355" spans="1:14" x14ac:dyDescent="0.3">
      <c r="A355" s="42">
        <v>42908</v>
      </c>
      <c r="B355">
        <v>139.96275299999999</v>
      </c>
      <c r="C355">
        <v>1001.299988</v>
      </c>
      <c r="D355">
        <v>67.175644000000005</v>
      </c>
      <c r="E355">
        <v>154.88999899999999</v>
      </c>
      <c r="F355">
        <v>81.892159000000007</v>
      </c>
      <c r="G355">
        <v>76.073999999999998</v>
      </c>
      <c r="H355">
        <f t="shared" si="35"/>
        <v>-1.6450278053439472E-3</v>
      </c>
      <c r="I355">
        <f t="shared" si="36"/>
        <v>-9.2792275082408755E-4</v>
      </c>
      <c r="J355">
        <f t="shared" si="37"/>
        <v>-1.423974094535461E-4</v>
      </c>
      <c r="K355">
        <f t="shared" si="38"/>
        <v>-9.0305102820786821E-4</v>
      </c>
      <c r="L355">
        <f t="shared" si="39"/>
        <v>-4.1387408661719138E-3</v>
      </c>
      <c r="M355" s="86">
        <f t="shared" si="40"/>
        <v>-4.2148803602283201E-3</v>
      </c>
      <c r="N355" s="2">
        <f t="shared" si="41"/>
        <v>-1.5514279720002726E-3</v>
      </c>
    </row>
    <row r="356" spans="1:14" x14ac:dyDescent="0.3">
      <c r="A356" s="42">
        <v>42909</v>
      </c>
      <c r="B356">
        <v>140.58741800000001</v>
      </c>
      <c r="C356">
        <v>1003.73999</v>
      </c>
      <c r="D356">
        <v>68.083939000000001</v>
      </c>
      <c r="E356">
        <v>158.020004</v>
      </c>
      <c r="F356">
        <v>82.250893000000005</v>
      </c>
      <c r="G356">
        <v>75.603999999999999</v>
      </c>
      <c r="H356">
        <f t="shared" si="35"/>
        <v>4.4630802596460906E-3</v>
      </c>
      <c r="I356">
        <f t="shared" si="36"/>
        <v>2.4368341448537494E-3</v>
      </c>
      <c r="J356">
        <f t="shared" si="37"/>
        <v>1.3521195271309872E-2</v>
      </c>
      <c r="K356">
        <f t="shared" si="38"/>
        <v>2.020792188138636E-2</v>
      </c>
      <c r="L356">
        <f t="shared" si="39"/>
        <v>4.3805659098571119E-3</v>
      </c>
      <c r="M356" s="86">
        <f t="shared" si="40"/>
        <v>-6.1781949154770211E-3</v>
      </c>
      <c r="N356" s="2">
        <f t="shared" si="41"/>
        <v>9.0019194934106359E-3</v>
      </c>
    </row>
    <row r="357" spans="1:14" x14ac:dyDescent="0.3">
      <c r="A357" s="42">
        <v>42912</v>
      </c>
      <c r="B357">
        <v>140.14532500000001</v>
      </c>
      <c r="C357">
        <v>993.97997999999995</v>
      </c>
      <c r="D357">
        <v>67.433784000000003</v>
      </c>
      <c r="E357">
        <v>157.5</v>
      </c>
      <c r="F357">
        <v>82.195708999999994</v>
      </c>
      <c r="G357">
        <v>74.816999999999993</v>
      </c>
      <c r="H357">
        <f t="shared" si="35"/>
        <v>-3.1446128415275384E-3</v>
      </c>
      <c r="I357">
        <f t="shared" si="36"/>
        <v>-9.7236436699110491E-3</v>
      </c>
      <c r="J357">
        <f t="shared" si="37"/>
        <v>-9.549315294463177E-3</v>
      </c>
      <c r="K357">
        <f t="shared" si="38"/>
        <v>-3.2907479232819163E-3</v>
      </c>
      <c r="L357">
        <f t="shared" si="39"/>
        <v>-6.7092280688078637E-4</v>
      </c>
      <c r="M357" s="86">
        <f t="shared" si="40"/>
        <v>-1.0409502142743851E-2</v>
      </c>
      <c r="N357" s="2">
        <f t="shared" si="41"/>
        <v>-5.2758485072128937E-3</v>
      </c>
    </row>
    <row r="358" spans="1:14" x14ac:dyDescent="0.3">
      <c r="A358" s="42">
        <v>42913</v>
      </c>
      <c r="B358">
        <v>138.13664199999999</v>
      </c>
      <c r="C358">
        <v>976.78002900000001</v>
      </c>
      <c r="D358">
        <v>66.171738000000005</v>
      </c>
      <c r="E358">
        <v>151.029999</v>
      </c>
      <c r="F358">
        <v>81.505820999999997</v>
      </c>
      <c r="G358">
        <v>76.17</v>
      </c>
      <c r="H358">
        <f t="shared" si="35"/>
        <v>-1.4332857696109513E-2</v>
      </c>
      <c r="I358">
        <f t="shared" si="36"/>
        <v>-1.7304122161494583E-2</v>
      </c>
      <c r="J358">
        <f t="shared" si="37"/>
        <v>-1.8715337107583906E-2</v>
      </c>
      <c r="K358">
        <f t="shared" si="38"/>
        <v>-4.1079371428571404E-2</v>
      </c>
      <c r="L358">
        <f t="shared" si="39"/>
        <v>-8.3932361967946085E-3</v>
      </c>
      <c r="M358" s="86">
        <f t="shared" si="40"/>
        <v>1.8084125265648298E-2</v>
      </c>
      <c r="N358" s="2">
        <f t="shared" si="41"/>
        <v>-1.9964984918110801E-2</v>
      </c>
    </row>
    <row r="359" spans="1:14" x14ac:dyDescent="0.3">
      <c r="A359" s="42">
        <v>42914</v>
      </c>
      <c r="B359">
        <v>140.15495300000001</v>
      </c>
      <c r="C359">
        <v>990.330017</v>
      </c>
      <c r="D359">
        <v>66.735847000000007</v>
      </c>
      <c r="E359">
        <v>153.41000399999999</v>
      </c>
      <c r="F359">
        <v>81.285072</v>
      </c>
      <c r="G359">
        <v>76.584999999999994</v>
      </c>
      <c r="H359">
        <f t="shared" si="35"/>
        <v>1.461097483461348E-2</v>
      </c>
      <c r="I359">
        <f t="shared" si="36"/>
        <v>1.387209770645299E-2</v>
      </c>
      <c r="J359">
        <f t="shared" si="37"/>
        <v>8.5249234348356087E-3</v>
      </c>
      <c r="K359">
        <f t="shared" si="38"/>
        <v>1.5758491794732665E-2</v>
      </c>
      <c r="L359">
        <f t="shared" si="39"/>
        <v>-2.708383245412593E-3</v>
      </c>
      <c r="M359" s="86">
        <f t="shared" si="40"/>
        <v>5.4483392411709599E-3</v>
      </c>
      <c r="N359" s="2">
        <f t="shared" si="41"/>
        <v>1.0011620905044431E-2</v>
      </c>
    </row>
    <row r="360" spans="1:14" x14ac:dyDescent="0.3">
      <c r="A360" s="42">
        <v>42915</v>
      </c>
      <c r="B360">
        <v>138.08860799999999</v>
      </c>
      <c r="C360">
        <v>975.92999299999997</v>
      </c>
      <c r="D360">
        <v>65.483352999999994</v>
      </c>
      <c r="E360">
        <v>150.08999600000001</v>
      </c>
      <c r="F360">
        <v>80.015709000000001</v>
      </c>
      <c r="G360">
        <v>77.278999999999996</v>
      </c>
      <c r="H360">
        <f t="shared" si="35"/>
        <v>-1.4743289165100091E-2</v>
      </c>
      <c r="I360">
        <f t="shared" si="36"/>
        <v>-1.4540631660970881E-2</v>
      </c>
      <c r="J360">
        <f t="shared" si="37"/>
        <v>-1.876793442061225E-2</v>
      </c>
      <c r="K360">
        <f t="shared" si="38"/>
        <v>-2.1641404819987966E-2</v>
      </c>
      <c r="L360">
        <f t="shared" si="39"/>
        <v>-1.5616188418951004E-2</v>
      </c>
      <c r="M360" s="86">
        <f t="shared" si="40"/>
        <v>9.0618267284716669E-3</v>
      </c>
      <c r="N360" s="2">
        <f t="shared" si="41"/>
        <v>-1.7061889697124438E-2</v>
      </c>
    </row>
    <row r="361" spans="1:14" x14ac:dyDescent="0.3">
      <c r="A361" s="42">
        <v>42916</v>
      </c>
      <c r="B361">
        <v>138.41537500000001</v>
      </c>
      <c r="C361">
        <v>968</v>
      </c>
      <c r="D361">
        <v>65.904030000000006</v>
      </c>
      <c r="E361">
        <v>149.41000399999999</v>
      </c>
      <c r="F361">
        <v>80.162895000000006</v>
      </c>
      <c r="G361">
        <v>76.762</v>
      </c>
      <c r="H361">
        <f t="shared" si="35"/>
        <v>2.3663574043705188E-3</v>
      </c>
      <c r="I361">
        <f t="shared" si="36"/>
        <v>-8.1255756630895636E-3</v>
      </c>
      <c r="J361">
        <f t="shared" si="37"/>
        <v>6.4241823414267138E-3</v>
      </c>
      <c r="K361">
        <f t="shared" si="38"/>
        <v>-4.5305617837449134E-3</v>
      </c>
      <c r="L361">
        <f t="shared" si="39"/>
        <v>1.8394637982899699E-3</v>
      </c>
      <c r="M361" s="86">
        <f t="shared" si="40"/>
        <v>-6.6900451610398155E-3</v>
      </c>
      <c r="N361" s="2">
        <f t="shared" si="41"/>
        <v>-4.0522678054945494E-4</v>
      </c>
    </row>
    <row r="362" spans="1:14" x14ac:dyDescent="0.3">
      <c r="A362" s="42">
        <v>42919</v>
      </c>
      <c r="B362">
        <v>137.91558800000001</v>
      </c>
      <c r="C362">
        <v>953.65997300000004</v>
      </c>
      <c r="D362">
        <v>65.177391</v>
      </c>
      <c r="E362">
        <v>146.16999799999999</v>
      </c>
      <c r="F362">
        <v>80.705566000000005</v>
      </c>
      <c r="G362">
        <v>76.631</v>
      </c>
      <c r="H362">
        <f t="shared" si="35"/>
        <v>-3.6107766207330487E-3</v>
      </c>
      <c r="I362">
        <f t="shared" si="36"/>
        <v>-1.4814077479338805E-2</v>
      </c>
      <c r="J362">
        <f t="shared" si="37"/>
        <v>-1.1025714208979416E-2</v>
      </c>
      <c r="K362">
        <f t="shared" si="38"/>
        <v>-2.1685335073011538E-2</v>
      </c>
      <c r="L362">
        <f t="shared" si="39"/>
        <v>6.7696033183432128E-3</v>
      </c>
      <c r="M362" s="86">
        <f t="shared" si="40"/>
        <v>-1.7065735650452075E-3</v>
      </c>
      <c r="N362" s="2">
        <f t="shared" si="41"/>
        <v>-8.8732600127439196E-3</v>
      </c>
    </row>
    <row r="363" spans="1:14" x14ac:dyDescent="0.3">
      <c r="A363" s="42">
        <v>42921</v>
      </c>
      <c r="B363">
        <v>138.482651</v>
      </c>
      <c r="C363">
        <v>971.40002400000003</v>
      </c>
      <c r="D363">
        <v>66.047439999999995</v>
      </c>
      <c r="E363">
        <v>147.61000100000001</v>
      </c>
      <c r="F363">
        <v>80.641189999999995</v>
      </c>
      <c r="G363">
        <v>77.591999999999999</v>
      </c>
      <c r="H363">
        <f t="shared" si="35"/>
        <v>4.111667203275023E-3</v>
      </c>
      <c r="I363">
        <f t="shared" si="36"/>
        <v>1.8602071495350463E-2</v>
      </c>
      <c r="J363">
        <f t="shared" si="37"/>
        <v>1.3348938744725062E-2</v>
      </c>
      <c r="K363">
        <f t="shared" si="38"/>
        <v>9.8515633830686556E-3</v>
      </c>
      <c r="L363">
        <f t="shared" si="39"/>
        <v>-7.9766493428730769E-4</v>
      </c>
      <c r="M363" s="86">
        <f t="shared" si="40"/>
        <v>1.2540616721692247E-2</v>
      </c>
      <c r="N363" s="2">
        <f t="shared" si="41"/>
        <v>9.0233151784263818E-3</v>
      </c>
    </row>
    <row r="364" spans="1:14" x14ac:dyDescent="0.3">
      <c r="A364" s="42">
        <v>42922</v>
      </c>
      <c r="B364">
        <v>137.17558299999999</v>
      </c>
      <c r="C364">
        <v>965.14001499999995</v>
      </c>
      <c r="D364">
        <v>65.559837000000002</v>
      </c>
      <c r="E364">
        <v>146.25</v>
      </c>
      <c r="F364">
        <v>80.365234000000001</v>
      </c>
      <c r="G364">
        <v>78.015000000000001</v>
      </c>
      <c r="H364">
        <f t="shared" si="35"/>
        <v>-9.4384963788714232E-3</v>
      </c>
      <c r="I364">
        <f t="shared" si="36"/>
        <v>-6.4443162912667185E-3</v>
      </c>
      <c r="J364">
        <f t="shared" si="37"/>
        <v>-7.3826177063031203E-3</v>
      </c>
      <c r="K364">
        <f t="shared" si="38"/>
        <v>-9.2134746344186471E-3</v>
      </c>
      <c r="L364">
        <f t="shared" si="39"/>
        <v>-3.4220229140963032E-3</v>
      </c>
      <c r="M364" s="86">
        <f t="shared" si="40"/>
        <v>5.4515929477265933E-3</v>
      </c>
      <c r="N364" s="2">
        <f t="shared" si="41"/>
        <v>-7.1801855849912433E-3</v>
      </c>
    </row>
    <row r="365" spans="1:14" x14ac:dyDescent="0.3">
      <c r="A365" s="42">
        <v>42923</v>
      </c>
      <c r="B365">
        <v>138.569153</v>
      </c>
      <c r="C365">
        <v>978.76000999999997</v>
      </c>
      <c r="D365">
        <v>66.410767000000007</v>
      </c>
      <c r="E365">
        <v>150.179993</v>
      </c>
      <c r="F365">
        <v>80.622794999999996</v>
      </c>
      <c r="G365">
        <v>77.816000000000003</v>
      </c>
      <c r="H365">
        <f t="shared" si="35"/>
        <v>1.0159023709051859E-2</v>
      </c>
      <c r="I365">
        <f t="shared" si="36"/>
        <v>1.4111936908967573E-2</v>
      </c>
      <c r="J365">
        <f t="shared" si="37"/>
        <v>1.2979440446137858E-2</v>
      </c>
      <c r="K365">
        <f t="shared" si="38"/>
        <v>2.687174700854698E-2</v>
      </c>
      <c r="L365">
        <f t="shared" si="39"/>
        <v>3.2048808568142227E-3</v>
      </c>
      <c r="M365" s="86">
        <f t="shared" si="40"/>
        <v>-2.5507915144523242E-3</v>
      </c>
      <c r="N365" s="2">
        <f t="shared" si="41"/>
        <v>1.3465405785903699E-2</v>
      </c>
    </row>
    <row r="366" spans="1:14" x14ac:dyDescent="0.3">
      <c r="A366" s="42">
        <v>42926</v>
      </c>
      <c r="B366">
        <v>139.41487100000001</v>
      </c>
      <c r="C366">
        <v>996.46997099999999</v>
      </c>
      <c r="D366">
        <v>66.907944000000001</v>
      </c>
      <c r="E366">
        <v>152.66999799999999</v>
      </c>
      <c r="F366">
        <v>80.107697000000002</v>
      </c>
      <c r="G366">
        <v>77.593000000000004</v>
      </c>
      <c r="H366">
        <f t="shared" si="35"/>
        <v>6.1032198125653917E-3</v>
      </c>
      <c r="I366">
        <f t="shared" si="36"/>
        <v>1.8094283398440054E-2</v>
      </c>
      <c r="J366">
        <f t="shared" si="37"/>
        <v>7.4863914762495288E-3</v>
      </c>
      <c r="K366">
        <f t="shared" si="38"/>
        <v>1.6580137941543231E-2</v>
      </c>
      <c r="L366">
        <f t="shared" si="39"/>
        <v>-6.388987134469783E-3</v>
      </c>
      <c r="M366" s="86">
        <f t="shared" si="40"/>
        <v>-2.8657345533052198E-3</v>
      </c>
      <c r="N366" s="2">
        <f t="shared" si="41"/>
        <v>8.375009098865684E-3</v>
      </c>
    </row>
    <row r="367" spans="1:14" x14ac:dyDescent="0.3">
      <c r="A367" s="42">
        <v>42927</v>
      </c>
      <c r="B367">
        <v>139.86660800000001</v>
      </c>
      <c r="C367">
        <v>994.13000499999998</v>
      </c>
      <c r="D367">
        <v>66.917488000000006</v>
      </c>
      <c r="E367">
        <v>154.33000200000001</v>
      </c>
      <c r="F367">
        <v>79.813354000000004</v>
      </c>
      <c r="G367">
        <v>78.082999999999998</v>
      </c>
      <c r="H367">
        <f t="shared" si="35"/>
        <v>3.2402353978436666E-3</v>
      </c>
      <c r="I367">
        <f t="shared" si="36"/>
        <v>-2.3482554096956364E-3</v>
      </c>
      <c r="J367">
        <f t="shared" si="37"/>
        <v>1.4264374944782828E-4</v>
      </c>
      <c r="K367">
        <f t="shared" si="38"/>
        <v>1.0873151383679294E-2</v>
      </c>
      <c r="L367">
        <f t="shared" si="39"/>
        <v>-3.6743410561409324E-3</v>
      </c>
      <c r="M367" s="86">
        <f t="shared" si="40"/>
        <v>6.3150026419908347E-3</v>
      </c>
      <c r="N367" s="2">
        <f t="shared" si="41"/>
        <v>1.6466868130268443E-3</v>
      </c>
    </row>
    <row r="368" spans="1:14" x14ac:dyDescent="0.3">
      <c r="A368" s="42">
        <v>42928</v>
      </c>
      <c r="B368">
        <v>140.06843599999999</v>
      </c>
      <c r="C368">
        <v>1006.51001</v>
      </c>
      <c r="D368">
        <v>68.026588000000004</v>
      </c>
      <c r="E368">
        <v>158.75</v>
      </c>
      <c r="F368">
        <v>79.988121000000007</v>
      </c>
      <c r="G368">
        <v>77.254999999999995</v>
      </c>
      <c r="H368">
        <f t="shared" si="35"/>
        <v>1.4430034651299879E-3</v>
      </c>
      <c r="I368">
        <f t="shared" si="36"/>
        <v>1.2453104662100993E-2</v>
      </c>
      <c r="J368">
        <f t="shared" si="37"/>
        <v>1.6574142771169142E-2</v>
      </c>
      <c r="K368">
        <f t="shared" si="38"/>
        <v>2.863991409784335E-2</v>
      </c>
      <c r="L368">
        <f t="shared" si="39"/>
        <v>2.1896962255213929E-3</v>
      </c>
      <c r="M368" s="86">
        <f t="shared" si="40"/>
        <v>-1.0604100764571071E-2</v>
      </c>
      <c r="N368" s="2">
        <f t="shared" si="41"/>
        <v>1.2259972244352975E-2</v>
      </c>
    </row>
    <row r="369" spans="1:14" x14ac:dyDescent="0.3">
      <c r="A369" s="42">
        <v>42929</v>
      </c>
      <c r="B369">
        <v>142.01947000000001</v>
      </c>
      <c r="C369">
        <v>1000.630005</v>
      </c>
      <c r="D369">
        <v>68.619354000000001</v>
      </c>
      <c r="E369">
        <v>158.21000699999999</v>
      </c>
      <c r="F369">
        <v>79.748954999999995</v>
      </c>
      <c r="G369">
        <v>77.334000000000003</v>
      </c>
      <c r="H369">
        <f t="shared" si="35"/>
        <v>1.3929148177252592E-2</v>
      </c>
      <c r="I369">
        <f t="shared" si="36"/>
        <v>-5.8419736928398587E-3</v>
      </c>
      <c r="J369">
        <f t="shared" si="37"/>
        <v>8.7137399864887742E-3</v>
      </c>
      <c r="K369">
        <f t="shared" si="38"/>
        <v>-3.4015307086614787E-3</v>
      </c>
      <c r="L369">
        <f t="shared" si="39"/>
        <v>-2.9900189804435025E-3</v>
      </c>
      <c r="M369" s="86">
        <f t="shared" si="40"/>
        <v>1.0225875347874924E-3</v>
      </c>
      <c r="N369" s="2">
        <f t="shared" si="41"/>
        <v>2.0818729563593054E-3</v>
      </c>
    </row>
    <row r="370" spans="1:14" x14ac:dyDescent="0.3">
      <c r="A370" s="42">
        <v>42930</v>
      </c>
      <c r="B370">
        <v>143.24002100000001</v>
      </c>
      <c r="C370">
        <v>1001.809998</v>
      </c>
      <c r="D370">
        <v>69.585030000000003</v>
      </c>
      <c r="E370">
        <v>161.11999499999999</v>
      </c>
      <c r="F370">
        <v>80.116898000000006</v>
      </c>
      <c r="G370">
        <v>77.319999999999993</v>
      </c>
      <c r="H370">
        <f t="shared" si="35"/>
        <v>8.5942511966845131E-3</v>
      </c>
      <c r="I370">
        <f t="shared" si="36"/>
        <v>1.1792500665617834E-3</v>
      </c>
      <c r="J370">
        <f t="shared" si="37"/>
        <v>1.4072939246848666E-2</v>
      </c>
      <c r="K370">
        <f t="shared" si="38"/>
        <v>1.8393198099030478E-2</v>
      </c>
      <c r="L370">
        <f t="shared" si="39"/>
        <v>4.613765785395069E-3</v>
      </c>
      <c r="M370" s="86">
        <f t="shared" si="40"/>
        <v>-1.8103292213011101E-4</v>
      </c>
      <c r="N370" s="2">
        <f t="shared" si="41"/>
        <v>9.3706808789041016E-3</v>
      </c>
    </row>
    <row r="371" spans="1:14" x14ac:dyDescent="0.3">
      <c r="A371" s="42">
        <v>42933</v>
      </c>
      <c r="B371">
        <v>143.73976099999999</v>
      </c>
      <c r="C371">
        <v>1010.039978</v>
      </c>
      <c r="D371">
        <v>70.129997000000003</v>
      </c>
      <c r="E371">
        <v>161.699997</v>
      </c>
      <c r="F371">
        <v>80.530822999999998</v>
      </c>
      <c r="G371">
        <v>77.462000000000003</v>
      </c>
      <c r="H371">
        <f t="shared" si="35"/>
        <v>3.4888294242848114E-3</v>
      </c>
      <c r="I371">
        <f t="shared" si="36"/>
        <v>8.2151106661246046E-3</v>
      </c>
      <c r="J371">
        <f t="shared" si="37"/>
        <v>7.8316701164029071E-3</v>
      </c>
      <c r="K371">
        <f t="shared" si="38"/>
        <v>3.5998139150886115E-3</v>
      </c>
      <c r="L371">
        <f t="shared" si="39"/>
        <v>5.1665130619509489E-3</v>
      </c>
      <c r="M371" s="86">
        <f t="shared" si="40"/>
        <v>1.8365235385412587E-3</v>
      </c>
      <c r="N371" s="2">
        <f t="shared" si="41"/>
        <v>5.6603874367703762E-3</v>
      </c>
    </row>
    <row r="372" spans="1:14" x14ac:dyDescent="0.3">
      <c r="A372" s="42">
        <v>42934</v>
      </c>
      <c r="B372">
        <v>144.23954800000001</v>
      </c>
      <c r="C372">
        <v>1024.4499510000001</v>
      </c>
      <c r="D372">
        <v>70.082190999999995</v>
      </c>
      <c r="E372">
        <v>183.60000600000001</v>
      </c>
      <c r="F372">
        <v>81.533432000000005</v>
      </c>
      <c r="G372">
        <v>77.147000000000006</v>
      </c>
      <c r="H372">
        <f t="shared" si="35"/>
        <v>3.4770267914945694E-3</v>
      </c>
      <c r="I372">
        <f t="shared" si="36"/>
        <v>1.4266735291541139E-2</v>
      </c>
      <c r="J372">
        <f t="shared" si="37"/>
        <v>-6.8167691494423494E-4</v>
      </c>
      <c r="K372">
        <f t="shared" si="38"/>
        <v>0.13543605075020509</v>
      </c>
      <c r="L372">
        <f t="shared" si="39"/>
        <v>1.2450003149725749E-2</v>
      </c>
      <c r="M372" s="86">
        <f t="shared" si="40"/>
        <v>-4.0665100307247133E-3</v>
      </c>
      <c r="N372" s="2">
        <f t="shared" si="41"/>
        <v>3.2989627813604469E-2</v>
      </c>
    </row>
    <row r="373" spans="1:14" x14ac:dyDescent="0.3">
      <c r="A373" s="42">
        <v>42935</v>
      </c>
      <c r="B373">
        <v>145.14295999999999</v>
      </c>
      <c r="C373">
        <v>1026.869995</v>
      </c>
      <c r="D373">
        <v>70.617607000000007</v>
      </c>
      <c r="E373">
        <v>183.86000100000001</v>
      </c>
      <c r="F373">
        <v>81.903862000000004</v>
      </c>
      <c r="G373">
        <v>76.790999999999997</v>
      </c>
      <c r="H373">
        <f t="shared" si="35"/>
        <v>6.2632753119829139E-3</v>
      </c>
      <c r="I373">
        <f t="shared" si="36"/>
        <v>2.3622862177285239E-3</v>
      </c>
      <c r="J373">
        <f t="shared" si="37"/>
        <v>7.6398296394587914E-3</v>
      </c>
      <c r="K373">
        <f t="shared" si="38"/>
        <v>1.4160947249642439E-3</v>
      </c>
      <c r="L373">
        <f t="shared" si="39"/>
        <v>4.5432896777851681E-3</v>
      </c>
      <c r="M373" s="86">
        <f t="shared" si="40"/>
        <v>-4.6145669954762818E-3</v>
      </c>
      <c r="N373" s="2">
        <f t="shared" si="41"/>
        <v>4.4449551143839281E-3</v>
      </c>
    </row>
    <row r="374" spans="1:14" x14ac:dyDescent="0.3">
      <c r="A374" s="42">
        <v>42936</v>
      </c>
      <c r="B374">
        <v>144.48940999999999</v>
      </c>
      <c r="C374">
        <v>1028.6999510000001</v>
      </c>
      <c r="D374">
        <v>70.961806999999993</v>
      </c>
      <c r="E374">
        <v>183.60000600000001</v>
      </c>
      <c r="F374">
        <v>82.135627999999997</v>
      </c>
      <c r="G374">
        <v>76.453000000000003</v>
      </c>
      <c r="H374">
        <f t="shared" si="35"/>
        <v>-4.5028019271482105E-3</v>
      </c>
      <c r="I374">
        <f t="shared" si="36"/>
        <v>1.7820717412237157E-3</v>
      </c>
      <c r="J374">
        <f t="shared" si="37"/>
        <v>4.8741385416810638E-3</v>
      </c>
      <c r="K374">
        <f t="shared" si="38"/>
        <v>-1.4140922364076541E-3</v>
      </c>
      <c r="L374">
        <f t="shared" si="39"/>
        <v>2.8297322536511558E-3</v>
      </c>
      <c r="M374" s="86">
        <f t="shared" si="40"/>
        <v>-4.4015574741830925E-3</v>
      </c>
      <c r="N374" s="2">
        <f t="shared" si="41"/>
        <v>7.1380967460001412E-4</v>
      </c>
    </row>
    <row r="375" spans="1:14" x14ac:dyDescent="0.3">
      <c r="A375" s="42">
        <v>42937</v>
      </c>
      <c r="B375">
        <v>144.422134</v>
      </c>
      <c r="C375">
        <v>1025.670044</v>
      </c>
      <c r="D375">
        <v>70.550681999999995</v>
      </c>
      <c r="E375">
        <v>188.53999300000001</v>
      </c>
      <c r="F375">
        <v>82.144904999999994</v>
      </c>
      <c r="G375">
        <v>77.096000000000004</v>
      </c>
      <c r="H375">
        <f t="shared" si="35"/>
        <v>-4.65611978068099E-4</v>
      </c>
      <c r="I375">
        <f t="shared" si="36"/>
        <v>-2.9453748851205044E-3</v>
      </c>
      <c r="J375">
        <f t="shared" si="37"/>
        <v>-5.7936095116630617E-3</v>
      </c>
      <c r="K375">
        <f t="shared" si="38"/>
        <v>2.6906246397399365E-2</v>
      </c>
      <c r="L375">
        <f t="shared" si="39"/>
        <v>1.1294733145520377E-4</v>
      </c>
      <c r="M375" s="86">
        <f t="shared" si="40"/>
        <v>8.410395929525338E-3</v>
      </c>
      <c r="N375" s="2">
        <f t="shared" si="41"/>
        <v>3.5629194708005811E-3</v>
      </c>
    </row>
    <row r="376" spans="1:14" x14ac:dyDescent="0.3">
      <c r="A376" s="42">
        <v>42940</v>
      </c>
      <c r="B376">
        <v>146.17134100000001</v>
      </c>
      <c r="C376">
        <v>1038.9499510000001</v>
      </c>
      <c r="D376">
        <v>70.369026000000005</v>
      </c>
      <c r="E376">
        <v>187.91000399999999</v>
      </c>
      <c r="F376">
        <v>81.746268999999998</v>
      </c>
      <c r="G376">
        <v>78.194999999999993</v>
      </c>
      <c r="H376">
        <f t="shared" si="35"/>
        <v>1.2111765361395454E-2</v>
      </c>
      <c r="I376">
        <f t="shared" si="36"/>
        <v>1.2947543001460705E-2</v>
      </c>
      <c r="J376">
        <f t="shared" si="37"/>
        <v>-2.5748298223394867E-3</v>
      </c>
      <c r="K376">
        <f t="shared" si="38"/>
        <v>-3.3414077829101393E-3</v>
      </c>
      <c r="L376">
        <f t="shared" si="39"/>
        <v>-4.8528390166133403E-3</v>
      </c>
      <c r="M376" s="86">
        <f t="shared" si="40"/>
        <v>1.4254954861471276E-2</v>
      </c>
      <c r="N376" s="2">
        <f t="shared" si="41"/>
        <v>2.8580463481986391E-3</v>
      </c>
    </row>
    <row r="377" spans="1:14" x14ac:dyDescent="0.3">
      <c r="A377" s="42">
        <v>42941</v>
      </c>
      <c r="B377">
        <v>146.796021</v>
      </c>
      <c r="C377">
        <v>1039.869995</v>
      </c>
      <c r="D377">
        <v>70.933136000000005</v>
      </c>
      <c r="E377">
        <v>186.970001</v>
      </c>
      <c r="F377">
        <v>82.636223000000001</v>
      </c>
      <c r="G377">
        <v>77.983000000000004</v>
      </c>
      <c r="H377">
        <f t="shared" si="35"/>
        <v>4.2736147573550938E-3</v>
      </c>
      <c r="I377">
        <f t="shared" si="36"/>
        <v>8.8555180075268285E-4</v>
      </c>
      <c r="J377">
        <f t="shared" si="37"/>
        <v>8.0164531480086051E-3</v>
      </c>
      <c r="K377">
        <f t="shared" si="38"/>
        <v>-5.002410622054961E-3</v>
      </c>
      <c r="L377">
        <f t="shared" si="39"/>
        <v>1.0886784325288326E-2</v>
      </c>
      <c r="M377" s="86">
        <f t="shared" si="40"/>
        <v>-2.7111707909711503E-3</v>
      </c>
      <c r="N377" s="2">
        <f t="shared" si="41"/>
        <v>3.8119986818699499E-3</v>
      </c>
    </row>
    <row r="378" spans="1:14" x14ac:dyDescent="0.3">
      <c r="A378" s="42">
        <v>42942</v>
      </c>
      <c r="B378">
        <v>147.488022</v>
      </c>
      <c r="C378">
        <v>1052.8000489999999</v>
      </c>
      <c r="D378">
        <v>70.799262999999996</v>
      </c>
      <c r="E378">
        <v>189.08000200000001</v>
      </c>
      <c r="F378">
        <v>82.784554</v>
      </c>
      <c r="G378">
        <v>77.948999999999998</v>
      </c>
      <c r="H378">
        <f t="shared" si="35"/>
        <v>4.7140310431166574E-3</v>
      </c>
      <c r="I378">
        <f t="shared" si="36"/>
        <v>1.2434298577871676E-2</v>
      </c>
      <c r="J378">
        <f t="shared" si="37"/>
        <v>-1.8873125812456442E-3</v>
      </c>
      <c r="K378">
        <f t="shared" si="38"/>
        <v>1.1285238213161325E-2</v>
      </c>
      <c r="L378">
        <f t="shared" si="39"/>
        <v>1.7949876532958055E-3</v>
      </c>
      <c r="M378" s="86">
        <f t="shared" si="40"/>
        <v>-4.359924598951826E-4</v>
      </c>
      <c r="N378" s="2">
        <f t="shared" si="41"/>
        <v>5.668248581239964E-3</v>
      </c>
    </row>
    <row r="379" spans="1:14" x14ac:dyDescent="0.3">
      <c r="A379" s="42">
        <v>42943</v>
      </c>
      <c r="B379">
        <v>144.70086699999999</v>
      </c>
      <c r="C379">
        <v>1046</v>
      </c>
      <c r="D379">
        <v>69.948340999999999</v>
      </c>
      <c r="E379">
        <v>182.679993</v>
      </c>
      <c r="F379">
        <v>84.063873000000001</v>
      </c>
      <c r="G379">
        <v>77.78</v>
      </c>
      <c r="H379">
        <f t="shared" si="35"/>
        <v>-1.8897500706871049E-2</v>
      </c>
      <c r="I379">
        <f t="shared" si="36"/>
        <v>-6.4590128072837356E-3</v>
      </c>
      <c r="J379">
        <f t="shared" si="37"/>
        <v>-1.2018797427312161E-2</v>
      </c>
      <c r="K379">
        <f t="shared" si="38"/>
        <v>-3.3848153862405875E-2</v>
      </c>
      <c r="L379">
        <f t="shared" si="39"/>
        <v>1.5453595365145061E-2</v>
      </c>
      <c r="M379" s="86">
        <f t="shared" si="40"/>
        <v>-2.1680842602213877E-3</v>
      </c>
      <c r="N379" s="2">
        <f t="shared" si="41"/>
        <v>-1.1153973887745552E-2</v>
      </c>
    </row>
    <row r="380" spans="1:14" x14ac:dyDescent="0.3">
      <c r="A380" s="42">
        <v>42944</v>
      </c>
      <c r="B380">
        <v>143.68211400000001</v>
      </c>
      <c r="C380">
        <v>1020.039978</v>
      </c>
      <c r="D380">
        <v>69.833595000000003</v>
      </c>
      <c r="E380">
        <v>184.03999300000001</v>
      </c>
      <c r="F380">
        <v>83.628151000000003</v>
      </c>
      <c r="G380">
        <v>78.236000000000004</v>
      </c>
      <c r="H380">
        <f t="shared" si="35"/>
        <v>-7.0404070211961857E-3</v>
      </c>
      <c r="I380">
        <f t="shared" si="36"/>
        <v>-2.4818376673040134E-2</v>
      </c>
      <c r="J380">
        <f t="shared" si="37"/>
        <v>-1.6404391921174611E-3</v>
      </c>
      <c r="K380">
        <f t="shared" si="38"/>
        <v>7.4447123500821118E-3</v>
      </c>
      <c r="L380">
        <f t="shared" si="39"/>
        <v>-5.1832253791114094E-3</v>
      </c>
      <c r="M380" s="86">
        <f t="shared" si="40"/>
        <v>5.8626896374389696E-3</v>
      </c>
      <c r="N380" s="2">
        <f t="shared" si="41"/>
        <v>-6.2475471830766155E-3</v>
      </c>
    </row>
    <row r="381" spans="1:14" x14ac:dyDescent="0.3">
      <c r="A381" s="42">
        <v>42947</v>
      </c>
      <c r="B381">
        <v>142.94207800000001</v>
      </c>
      <c r="C381">
        <v>987.78002900000001</v>
      </c>
      <c r="D381">
        <v>69.508529999999993</v>
      </c>
      <c r="E381">
        <v>181.66000399999999</v>
      </c>
      <c r="F381">
        <v>84.193657000000002</v>
      </c>
      <c r="G381">
        <v>78.989000000000004</v>
      </c>
      <c r="H381">
        <f t="shared" si="35"/>
        <v>-5.1505088517837605E-3</v>
      </c>
      <c r="I381">
        <f t="shared" si="36"/>
        <v>-3.1626161420900703E-2</v>
      </c>
      <c r="J381">
        <f t="shared" si="37"/>
        <v>-4.654851293278103E-3</v>
      </c>
      <c r="K381">
        <f t="shared" si="38"/>
        <v>-1.2931912032837466E-2</v>
      </c>
      <c r="L381">
        <f t="shared" si="39"/>
        <v>6.7621487888689441E-3</v>
      </c>
      <c r="M381" s="86">
        <f t="shared" si="40"/>
        <v>9.6247251904494104E-3</v>
      </c>
      <c r="N381" s="2">
        <f t="shared" si="41"/>
        <v>-9.5202569619862194E-3</v>
      </c>
    </row>
    <row r="382" spans="1:14" x14ac:dyDescent="0.3">
      <c r="A382" s="42">
        <v>42948</v>
      </c>
      <c r="B382">
        <v>144.210724</v>
      </c>
      <c r="C382">
        <v>996.19000200000005</v>
      </c>
      <c r="D382">
        <v>69.393814000000006</v>
      </c>
      <c r="E382">
        <v>182.029999</v>
      </c>
      <c r="F382">
        <v>84.453232</v>
      </c>
      <c r="G382">
        <v>79.691000000000003</v>
      </c>
      <c r="H382">
        <f t="shared" si="35"/>
        <v>8.8752452584325067E-3</v>
      </c>
      <c r="I382">
        <f t="shared" si="36"/>
        <v>8.5140140042252628E-3</v>
      </c>
      <c r="J382">
        <f t="shared" si="37"/>
        <v>-1.6503873697226393E-3</v>
      </c>
      <c r="K382">
        <f t="shared" si="38"/>
        <v>2.0367444228395876E-3</v>
      </c>
      <c r="L382">
        <f t="shared" si="39"/>
        <v>3.0830707353642819E-3</v>
      </c>
      <c r="M382" s="86">
        <f t="shared" si="40"/>
        <v>8.8873134233880425E-3</v>
      </c>
      <c r="N382" s="2">
        <f t="shared" si="41"/>
        <v>4.1717374102277997E-3</v>
      </c>
    </row>
    <row r="383" spans="1:14" x14ac:dyDescent="0.3">
      <c r="A383" s="42">
        <v>42949</v>
      </c>
      <c r="B383">
        <v>151.02479600000001</v>
      </c>
      <c r="C383">
        <v>995.89001499999995</v>
      </c>
      <c r="D383">
        <v>69.087851999999998</v>
      </c>
      <c r="E383">
        <v>180.740005</v>
      </c>
      <c r="F383">
        <v>84.397614000000004</v>
      </c>
      <c r="G383">
        <v>80.091999999999999</v>
      </c>
      <c r="H383">
        <f t="shared" si="35"/>
        <v>4.7250799462042851E-2</v>
      </c>
      <c r="I383">
        <f t="shared" si="36"/>
        <v>-3.0113432116145756E-4</v>
      </c>
      <c r="J383">
        <f t="shared" si="37"/>
        <v>-4.4090673557733552E-3</v>
      </c>
      <c r="K383">
        <f t="shared" si="38"/>
        <v>-7.0867110206379071E-3</v>
      </c>
      <c r="L383">
        <f t="shared" si="39"/>
        <v>-6.5856567810211814E-4</v>
      </c>
      <c r="M383" s="86">
        <f t="shared" si="40"/>
        <v>5.0319358522291878E-3</v>
      </c>
      <c r="N383" s="2">
        <f t="shared" si="41"/>
        <v>6.9590642172736028E-3</v>
      </c>
    </row>
    <row r="384" spans="1:14" x14ac:dyDescent="0.3">
      <c r="A384" s="42">
        <v>42950</v>
      </c>
      <c r="B384">
        <v>149.51589999999999</v>
      </c>
      <c r="C384">
        <v>986.919983</v>
      </c>
      <c r="D384">
        <v>68.982680999999999</v>
      </c>
      <c r="E384">
        <v>179.229996</v>
      </c>
      <c r="F384">
        <v>84.230743000000004</v>
      </c>
      <c r="G384">
        <v>79.296999999999997</v>
      </c>
      <c r="H384">
        <f t="shared" si="35"/>
        <v>-9.9910480925266155E-3</v>
      </c>
      <c r="I384">
        <f t="shared" si="36"/>
        <v>-9.0070508438624582E-3</v>
      </c>
      <c r="J384">
        <f t="shared" si="37"/>
        <v>-1.5222791989537984E-3</v>
      </c>
      <c r="K384">
        <f t="shared" si="38"/>
        <v>-8.3545920008135256E-3</v>
      </c>
      <c r="L384">
        <f t="shared" si="39"/>
        <v>-1.977200445500751E-3</v>
      </c>
      <c r="M384" s="86">
        <f t="shared" si="40"/>
        <v>-9.9260850022474378E-3</v>
      </c>
      <c r="N384" s="2">
        <f t="shared" si="41"/>
        <v>-6.1704341163314304E-3</v>
      </c>
    </row>
    <row r="385" spans="1:14" x14ac:dyDescent="0.3">
      <c r="A385" s="42">
        <v>42951</v>
      </c>
      <c r="B385">
        <v>150.30398600000001</v>
      </c>
      <c r="C385">
        <v>987.580017</v>
      </c>
      <c r="D385">
        <v>69.489418000000001</v>
      </c>
      <c r="E385">
        <v>180.270004</v>
      </c>
      <c r="F385">
        <v>84.054603999999998</v>
      </c>
      <c r="G385">
        <v>78.11</v>
      </c>
      <c r="H385">
        <f t="shared" si="35"/>
        <v>5.2709176749765156E-3</v>
      </c>
      <c r="I385">
        <f t="shared" si="36"/>
        <v>6.6878167568727406E-4</v>
      </c>
      <c r="J385">
        <f t="shared" si="37"/>
        <v>7.3458583031877391E-3</v>
      </c>
      <c r="K385">
        <f t="shared" si="38"/>
        <v>5.8026447760451899E-3</v>
      </c>
      <c r="L385">
        <f t="shared" si="39"/>
        <v>-2.0911485964216921E-3</v>
      </c>
      <c r="M385" s="86">
        <f t="shared" si="40"/>
        <v>-1.4969040442891882E-2</v>
      </c>
      <c r="N385" s="2">
        <f t="shared" si="41"/>
        <v>3.3994107666950055E-3</v>
      </c>
    </row>
    <row r="386" spans="1:14" x14ac:dyDescent="0.3">
      <c r="A386" s="42">
        <v>42954</v>
      </c>
      <c r="B386">
        <v>152.62982199999999</v>
      </c>
      <c r="C386">
        <v>992.27002000000005</v>
      </c>
      <c r="D386">
        <v>69.221710000000002</v>
      </c>
      <c r="E386">
        <v>181.33000200000001</v>
      </c>
      <c r="F386">
        <v>84.768424999999993</v>
      </c>
      <c r="G386">
        <v>78.254999999999995</v>
      </c>
      <c r="H386">
        <f t="shared" si="35"/>
        <v>1.5474213704485396E-2</v>
      </c>
      <c r="I386">
        <f t="shared" si="36"/>
        <v>4.7489853169032344E-3</v>
      </c>
      <c r="J386">
        <f t="shared" si="37"/>
        <v>-3.8525002468721057E-3</v>
      </c>
      <c r="K386">
        <f t="shared" si="38"/>
        <v>5.8800575607687198E-3</v>
      </c>
      <c r="L386">
        <f t="shared" si="39"/>
        <v>8.492348616620642E-3</v>
      </c>
      <c r="M386" s="86">
        <f t="shared" si="40"/>
        <v>1.8563564204326722E-3</v>
      </c>
      <c r="N386" s="2">
        <f t="shared" si="41"/>
        <v>6.1486209903811777E-3</v>
      </c>
    </row>
    <row r="387" spans="1:14" x14ac:dyDescent="0.3">
      <c r="A387" s="42">
        <v>42955</v>
      </c>
      <c r="B387">
        <v>153.85038800000001</v>
      </c>
      <c r="C387">
        <v>989.84002699999996</v>
      </c>
      <c r="D387">
        <v>69.594582000000003</v>
      </c>
      <c r="E387">
        <v>178.36000100000001</v>
      </c>
      <c r="F387">
        <v>84.898208999999994</v>
      </c>
      <c r="G387">
        <v>77.763000000000005</v>
      </c>
      <c r="H387">
        <f t="shared" si="35"/>
        <v>7.9969037767731888E-3</v>
      </c>
      <c r="I387">
        <f t="shared" si="36"/>
        <v>-2.4489231267917186E-3</v>
      </c>
      <c r="J387">
        <f t="shared" si="37"/>
        <v>5.3866337598421216E-3</v>
      </c>
      <c r="K387">
        <f t="shared" si="38"/>
        <v>-1.6378982888887832E-2</v>
      </c>
      <c r="L387">
        <f t="shared" si="39"/>
        <v>1.5310417764633564E-3</v>
      </c>
      <c r="M387" s="86">
        <f t="shared" si="40"/>
        <v>-6.2871382020316946E-3</v>
      </c>
      <c r="N387" s="2">
        <f t="shared" si="41"/>
        <v>-7.8266534052017682E-4</v>
      </c>
    </row>
    <row r="388" spans="1:14" x14ac:dyDescent="0.3">
      <c r="A388" s="42">
        <v>42956</v>
      </c>
      <c r="B388">
        <v>154.792236</v>
      </c>
      <c r="C388">
        <v>982.01000999999997</v>
      </c>
      <c r="D388">
        <v>69.288634999999999</v>
      </c>
      <c r="E388">
        <v>175.779999</v>
      </c>
      <c r="F388">
        <v>85.213402000000002</v>
      </c>
      <c r="G388">
        <v>78.161000000000001</v>
      </c>
      <c r="H388">
        <f t="shared" si="35"/>
        <v>6.1218435146227455E-3</v>
      </c>
      <c r="I388">
        <f t="shared" si="36"/>
        <v>-7.9103863113428111E-3</v>
      </c>
      <c r="J388">
        <f t="shared" si="37"/>
        <v>-4.3961324460574146E-3</v>
      </c>
      <c r="K388">
        <f t="shared" si="38"/>
        <v>-1.4465137842200434E-2</v>
      </c>
      <c r="L388">
        <f t="shared" si="39"/>
        <v>3.7125989312684778E-3</v>
      </c>
      <c r="M388" s="86">
        <f t="shared" si="40"/>
        <v>5.1181152990496265E-3</v>
      </c>
      <c r="N388" s="2">
        <f t="shared" si="41"/>
        <v>-3.3874428307418868E-3</v>
      </c>
    </row>
    <row r="389" spans="1:14" x14ac:dyDescent="0.3">
      <c r="A389" s="42">
        <v>42957</v>
      </c>
      <c r="B389">
        <v>149.86183199999999</v>
      </c>
      <c r="C389">
        <v>956.919983</v>
      </c>
      <c r="D389">
        <v>68.275154000000001</v>
      </c>
      <c r="E389">
        <v>169.13999899999999</v>
      </c>
      <c r="F389">
        <v>85.046515999999997</v>
      </c>
      <c r="G389">
        <v>78.012</v>
      </c>
      <c r="H389">
        <f t="shared" ref="H389:H452" si="42">(B389-B388)/B388</f>
        <v>-3.1851752564644197E-2</v>
      </c>
      <c r="I389">
        <f t="shared" ref="I389:I452" si="43">(C389-C388)/C388</f>
        <v>-2.5549665221844292E-2</v>
      </c>
      <c r="J389">
        <f t="shared" ref="J389:J452" si="44">(D389-D388)/D388</f>
        <v>-1.4626944231185948E-2</v>
      </c>
      <c r="K389">
        <f t="shared" ref="K389:K452" si="45">(E389-E388)/E388</f>
        <v>-3.7774491055720248E-2</v>
      </c>
      <c r="L389">
        <f t="shared" ref="L389:L452" si="46">(F389-F388)/F388</f>
        <v>-1.9584478037856672E-3</v>
      </c>
      <c r="M389" s="86">
        <f t="shared" ref="M389:M452" si="47">(G389-G388)/G388</f>
        <v>-1.906321567021928E-3</v>
      </c>
      <c r="N389" s="2">
        <f t="shared" ref="N389:N452" si="48">MMULT(H389:L389,$P$2:$P$6)</f>
        <v>-2.2352260175436071E-2</v>
      </c>
    </row>
    <row r="390" spans="1:14" x14ac:dyDescent="0.3">
      <c r="A390" s="42">
        <v>42958</v>
      </c>
      <c r="B390">
        <v>151.94593800000001</v>
      </c>
      <c r="C390">
        <v>967.98999000000003</v>
      </c>
      <c r="D390">
        <v>69.317313999999996</v>
      </c>
      <c r="E390">
        <v>171.39999399999999</v>
      </c>
      <c r="F390">
        <v>84.675704999999994</v>
      </c>
      <c r="G390">
        <v>77.876999999999995</v>
      </c>
      <c r="H390">
        <f t="shared" si="42"/>
        <v>1.390684987755935E-2</v>
      </c>
      <c r="I390">
        <f t="shared" si="43"/>
        <v>1.156837269224425E-2</v>
      </c>
      <c r="J390">
        <f t="shared" si="44"/>
        <v>1.5264117895654919E-2</v>
      </c>
      <c r="K390">
        <f t="shared" si="45"/>
        <v>1.3361682708771942E-2</v>
      </c>
      <c r="L390">
        <f t="shared" si="46"/>
        <v>-4.3600963030631769E-3</v>
      </c>
      <c r="M390" s="86">
        <f t="shared" si="47"/>
        <v>-1.730502999538598E-3</v>
      </c>
      <c r="N390" s="2">
        <f t="shared" si="48"/>
        <v>9.9481853742334567E-3</v>
      </c>
    </row>
    <row r="391" spans="1:14" x14ac:dyDescent="0.3">
      <c r="A391" s="42">
        <v>42961</v>
      </c>
      <c r="B391">
        <v>154.23263499999999</v>
      </c>
      <c r="C391">
        <v>983.29998799999998</v>
      </c>
      <c r="D391">
        <v>70.359459000000001</v>
      </c>
      <c r="E391">
        <v>171</v>
      </c>
      <c r="F391">
        <v>84.963097000000005</v>
      </c>
      <c r="G391">
        <v>77.697999999999993</v>
      </c>
      <c r="H391">
        <f t="shared" si="42"/>
        <v>1.504941185068057E-2</v>
      </c>
      <c r="I391">
        <f t="shared" si="43"/>
        <v>1.5816277191048174E-2</v>
      </c>
      <c r="J391">
        <f t="shared" si="44"/>
        <v>1.5034411171788985E-2</v>
      </c>
      <c r="K391">
        <f t="shared" si="45"/>
        <v>-2.3336873629061644E-3</v>
      </c>
      <c r="L391">
        <f t="shared" si="46"/>
        <v>3.3940313812564206E-3</v>
      </c>
      <c r="M391" s="86">
        <f t="shared" si="47"/>
        <v>-2.2984963468033188E-3</v>
      </c>
      <c r="N391" s="2">
        <f t="shared" si="48"/>
        <v>9.3920888463735978E-3</v>
      </c>
    </row>
    <row r="392" spans="1:14" x14ac:dyDescent="0.3">
      <c r="A392" s="42">
        <v>42962</v>
      </c>
      <c r="B392">
        <v>155.92112700000001</v>
      </c>
      <c r="C392">
        <v>982.73999000000003</v>
      </c>
      <c r="D392">
        <v>70.378692999999998</v>
      </c>
      <c r="E392">
        <v>168.5</v>
      </c>
      <c r="F392">
        <v>85.472983999999997</v>
      </c>
      <c r="G392">
        <v>76.847999999999999</v>
      </c>
      <c r="H392">
        <f t="shared" si="42"/>
        <v>1.0947695991837429E-2</v>
      </c>
      <c r="I392">
        <f t="shared" si="43"/>
        <v>-5.6950880385849294E-4</v>
      </c>
      <c r="J392">
        <f t="shared" si="44"/>
        <v>2.7336765053860503E-4</v>
      </c>
      <c r="K392">
        <f t="shared" si="45"/>
        <v>-1.4619883040935672E-2</v>
      </c>
      <c r="L392">
        <f t="shared" si="46"/>
        <v>6.0012760598874117E-3</v>
      </c>
      <c r="M392" s="86">
        <f t="shared" si="47"/>
        <v>-1.0939792530052181E-2</v>
      </c>
      <c r="N392" s="2">
        <f t="shared" si="48"/>
        <v>4.0658957149385631E-4</v>
      </c>
    </row>
    <row r="393" spans="1:14" x14ac:dyDescent="0.3">
      <c r="A393" s="42">
        <v>42963</v>
      </c>
      <c r="B393">
        <v>155.29399100000001</v>
      </c>
      <c r="C393">
        <v>978.17999299999997</v>
      </c>
      <c r="D393">
        <v>70.792000000000002</v>
      </c>
      <c r="E393">
        <v>169.979996</v>
      </c>
      <c r="F393">
        <v>85.695464999999999</v>
      </c>
      <c r="G393">
        <v>76.572000000000003</v>
      </c>
      <c r="H393">
        <f t="shared" si="42"/>
        <v>-4.0221361406655763E-3</v>
      </c>
      <c r="I393">
        <f t="shared" si="43"/>
        <v>-4.6400849119817202E-3</v>
      </c>
      <c r="J393">
        <f t="shared" si="44"/>
        <v>5.8726154519522433E-3</v>
      </c>
      <c r="K393">
        <f t="shared" si="45"/>
        <v>8.7833590504451022E-3</v>
      </c>
      <c r="L393">
        <f t="shared" si="46"/>
        <v>2.6029394270358215E-3</v>
      </c>
      <c r="M393" s="86">
        <f t="shared" si="47"/>
        <v>-3.5915053091817128E-3</v>
      </c>
      <c r="N393" s="2">
        <f t="shared" si="48"/>
        <v>1.7193385753571744E-3</v>
      </c>
    </row>
    <row r="394" spans="1:14" x14ac:dyDescent="0.3">
      <c r="A394" s="42">
        <v>42964</v>
      </c>
      <c r="B394">
        <v>152.31256099999999</v>
      </c>
      <c r="C394">
        <v>960.57000700000003</v>
      </c>
      <c r="D394">
        <v>69.590508</v>
      </c>
      <c r="E394">
        <v>166.08999600000001</v>
      </c>
      <c r="F394">
        <v>85.352447999999995</v>
      </c>
      <c r="G394">
        <v>76.209999999999994</v>
      </c>
      <c r="H394">
        <f t="shared" si="42"/>
        <v>-1.9198617929782082E-2</v>
      </c>
      <c r="I394">
        <f t="shared" si="43"/>
        <v>-1.8002807383119251E-2</v>
      </c>
      <c r="J394">
        <f t="shared" si="44"/>
        <v>-1.6972143745055963E-2</v>
      </c>
      <c r="K394">
        <f t="shared" si="45"/>
        <v>-2.2885045837981937E-2</v>
      </c>
      <c r="L394">
        <f t="shared" si="46"/>
        <v>-4.0027439024924276E-3</v>
      </c>
      <c r="M394" s="86">
        <f t="shared" si="47"/>
        <v>-4.7275766598757901E-3</v>
      </c>
      <c r="N394" s="2">
        <f t="shared" si="48"/>
        <v>-1.6212271759686335E-2</v>
      </c>
    </row>
    <row r="395" spans="1:14" x14ac:dyDescent="0.3">
      <c r="A395" s="42">
        <v>42965</v>
      </c>
      <c r="B395">
        <v>151.96523999999999</v>
      </c>
      <c r="C395">
        <v>958.46997099999999</v>
      </c>
      <c r="D395">
        <v>69.677017000000006</v>
      </c>
      <c r="E395">
        <v>166.53999300000001</v>
      </c>
      <c r="F395">
        <v>85.723267000000007</v>
      </c>
      <c r="G395">
        <v>75.89</v>
      </c>
      <c r="H395">
        <f t="shared" si="42"/>
        <v>-2.2803175110422693E-3</v>
      </c>
      <c r="I395">
        <f t="shared" si="43"/>
        <v>-2.1862394044123486E-3</v>
      </c>
      <c r="J395">
        <f t="shared" si="44"/>
        <v>1.2431149374567952E-3</v>
      </c>
      <c r="K395">
        <f t="shared" si="45"/>
        <v>2.709356438301053E-3</v>
      </c>
      <c r="L395">
        <f t="shared" si="46"/>
        <v>4.3445619743678774E-3</v>
      </c>
      <c r="M395" s="86">
        <f t="shared" si="47"/>
        <v>-4.1989240257183204E-3</v>
      </c>
      <c r="N395" s="2">
        <f t="shared" si="48"/>
        <v>7.6609528693422156E-4</v>
      </c>
    </row>
    <row r="396" spans="1:14" x14ac:dyDescent="0.3">
      <c r="A396" s="42">
        <v>42968</v>
      </c>
      <c r="B396">
        <v>151.68542500000001</v>
      </c>
      <c r="C396">
        <v>953.28997800000002</v>
      </c>
      <c r="D396">
        <v>69.350211999999999</v>
      </c>
      <c r="E396">
        <v>166.759995</v>
      </c>
      <c r="F396">
        <v>86.084830999999994</v>
      </c>
      <c r="G396">
        <v>76.316000000000003</v>
      </c>
      <c r="H396">
        <f t="shared" si="42"/>
        <v>-1.8413092362436637E-3</v>
      </c>
      <c r="I396">
        <f t="shared" si="43"/>
        <v>-5.4044395304273622E-3</v>
      </c>
      <c r="J396">
        <f t="shared" si="44"/>
        <v>-4.6902840286633871E-3</v>
      </c>
      <c r="K396">
        <f t="shared" si="45"/>
        <v>1.3210160276636604E-3</v>
      </c>
      <c r="L396">
        <f t="shared" si="46"/>
        <v>4.2178047180584837E-3</v>
      </c>
      <c r="M396" s="86">
        <f t="shared" si="47"/>
        <v>5.6133877981288964E-3</v>
      </c>
      <c r="N396" s="2">
        <f t="shared" si="48"/>
        <v>-1.2794424099224536E-3</v>
      </c>
    </row>
    <row r="397" spans="1:14" x14ac:dyDescent="0.3">
      <c r="A397" s="42">
        <v>42969</v>
      </c>
      <c r="B397">
        <v>154.16511499999999</v>
      </c>
      <c r="C397">
        <v>966.90002400000003</v>
      </c>
      <c r="D397">
        <v>70.321029999999993</v>
      </c>
      <c r="E397">
        <v>169.33999600000001</v>
      </c>
      <c r="F397">
        <v>86.019913000000003</v>
      </c>
      <c r="G397">
        <v>75.757999999999996</v>
      </c>
      <c r="H397">
        <f t="shared" si="42"/>
        <v>1.6347582505042764E-2</v>
      </c>
      <c r="I397">
        <f t="shared" si="43"/>
        <v>1.4276921308408018E-2</v>
      </c>
      <c r="J397">
        <f t="shared" si="44"/>
        <v>1.3998774798265853E-2</v>
      </c>
      <c r="K397">
        <f t="shared" si="45"/>
        <v>1.5471342512333428E-2</v>
      </c>
      <c r="L397">
        <f t="shared" si="46"/>
        <v>-7.5411659924141104E-4</v>
      </c>
      <c r="M397" s="86">
        <f t="shared" si="47"/>
        <v>-7.3117039677132829E-3</v>
      </c>
      <c r="N397" s="2">
        <f t="shared" si="48"/>
        <v>1.186810090496173E-2</v>
      </c>
    </row>
    <row r="398" spans="1:14" x14ac:dyDescent="0.3">
      <c r="A398" s="42">
        <v>42970</v>
      </c>
      <c r="B398">
        <v>154.35806299999999</v>
      </c>
      <c r="C398">
        <v>958</v>
      </c>
      <c r="D398">
        <v>69.898101999999994</v>
      </c>
      <c r="E398">
        <v>169.05999800000001</v>
      </c>
      <c r="F398">
        <v>85.695464999999999</v>
      </c>
      <c r="G398">
        <v>75.596999999999994</v>
      </c>
      <c r="H398">
        <f t="shared" si="42"/>
        <v>1.2515671914492539E-3</v>
      </c>
      <c r="I398">
        <f t="shared" si="43"/>
        <v>-9.2046993268044743E-3</v>
      </c>
      <c r="J398">
        <f t="shared" si="44"/>
        <v>-6.0142463783593456E-3</v>
      </c>
      <c r="K398">
        <f t="shared" si="45"/>
        <v>-1.6534664380174319E-3</v>
      </c>
      <c r="L398">
        <f t="shared" si="46"/>
        <v>-3.7717778207937021E-3</v>
      </c>
      <c r="M398" s="86">
        <f t="shared" si="47"/>
        <v>-2.1251880989466639E-3</v>
      </c>
      <c r="N398" s="2">
        <f t="shared" si="48"/>
        <v>-3.8785245545051405E-3</v>
      </c>
    </row>
    <row r="399" spans="1:14" x14ac:dyDescent="0.3">
      <c r="A399" s="42">
        <v>42971</v>
      </c>
      <c r="B399">
        <v>153.67301900000001</v>
      </c>
      <c r="C399">
        <v>952.45001200000002</v>
      </c>
      <c r="D399">
        <v>69.869254999999995</v>
      </c>
      <c r="E399">
        <v>168.13000500000001</v>
      </c>
      <c r="F399">
        <v>85.537857000000002</v>
      </c>
      <c r="G399">
        <v>75.712000000000003</v>
      </c>
      <c r="H399">
        <f t="shared" si="42"/>
        <v>-4.4380188937715326E-3</v>
      </c>
      <c r="I399">
        <f t="shared" si="43"/>
        <v>-5.7933068893528021E-3</v>
      </c>
      <c r="J399">
        <f t="shared" si="44"/>
        <v>-4.1270076260438313E-4</v>
      </c>
      <c r="K399">
        <f t="shared" si="45"/>
        <v>-5.5009642198150036E-3</v>
      </c>
      <c r="L399">
        <f t="shared" si="46"/>
        <v>-1.8391638343988937E-3</v>
      </c>
      <c r="M399" s="86">
        <f t="shared" si="47"/>
        <v>1.5212243872112531E-3</v>
      </c>
      <c r="N399" s="2">
        <f t="shared" si="48"/>
        <v>-3.5968309199885225E-3</v>
      </c>
    </row>
    <row r="400" spans="1:14" x14ac:dyDescent="0.3">
      <c r="A400" s="42">
        <v>42972</v>
      </c>
      <c r="B400">
        <v>154.24229399999999</v>
      </c>
      <c r="C400">
        <v>945.26000999999997</v>
      </c>
      <c r="D400">
        <v>69.994193999999993</v>
      </c>
      <c r="E400">
        <v>165.949997</v>
      </c>
      <c r="F400">
        <v>85.760361000000003</v>
      </c>
      <c r="G400">
        <v>75.507000000000005</v>
      </c>
      <c r="H400">
        <f t="shared" si="42"/>
        <v>3.7044564081868932E-3</v>
      </c>
      <c r="I400">
        <f t="shared" si="43"/>
        <v>-7.5489547056670613E-3</v>
      </c>
      <c r="J400">
        <f t="shared" si="44"/>
        <v>1.7881827994301314E-3</v>
      </c>
      <c r="K400">
        <f t="shared" si="45"/>
        <v>-1.2966204336935664E-2</v>
      </c>
      <c r="L400">
        <f t="shared" si="46"/>
        <v>2.6012342114205725E-3</v>
      </c>
      <c r="M400" s="86">
        <f t="shared" si="47"/>
        <v>-2.7076289095519638E-3</v>
      </c>
      <c r="N400" s="2">
        <f t="shared" si="48"/>
        <v>-2.4842571247130252E-3</v>
      </c>
    </row>
    <row r="401" spans="1:14" x14ac:dyDescent="0.3">
      <c r="A401" s="42">
        <v>42975</v>
      </c>
      <c r="B401">
        <v>155.795715</v>
      </c>
      <c r="C401">
        <v>946.02002000000005</v>
      </c>
      <c r="D401">
        <v>70.003822</v>
      </c>
      <c r="E401">
        <v>167.11999499999999</v>
      </c>
      <c r="F401">
        <v>85.723267000000007</v>
      </c>
      <c r="G401">
        <v>75.584999999999994</v>
      </c>
      <c r="H401">
        <f t="shared" si="42"/>
        <v>1.0071303789089226E-2</v>
      </c>
      <c r="I401">
        <f t="shared" si="43"/>
        <v>8.0402216528770675E-4</v>
      </c>
      <c r="J401">
        <f t="shared" si="44"/>
        <v>1.3755426628680672E-4</v>
      </c>
      <c r="K401">
        <f t="shared" si="45"/>
        <v>7.0503044359801498E-3</v>
      </c>
      <c r="L401">
        <f t="shared" si="46"/>
        <v>-4.3253082854905644E-4</v>
      </c>
      <c r="M401" s="86">
        <f t="shared" si="47"/>
        <v>1.0330168063886625E-3</v>
      </c>
      <c r="N401" s="2">
        <f t="shared" si="48"/>
        <v>3.5261307656189664E-3</v>
      </c>
    </row>
    <row r="402" spans="1:14" x14ac:dyDescent="0.3">
      <c r="A402" s="42">
        <v>42976</v>
      </c>
      <c r="B402">
        <v>157.185104</v>
      </c>
      <c r="C402">
        <v>954.05999799999995</v>
      </c>
      <c r="D402">
        <v>70.215278999999995</v>
      </c>
      <c r="E402">
        <v>168.80999800000001</v>
      </c>
      <c r="F402">
        <v>85.584205999999995</v>
      </c>
      <c r="G402">
        <v>75.986000000000004</v>
      </c>
      <c r="H402">
        <f t="shared" si="42"/>
        <v>8.9180180597392827E-3</v>
      </c>
      <c r="I402">
        <f t="shared" si="43"/>
        <v>8.498739804681835E-3</v>
      </c>
      <c r="J402">
        <f t="shared" si="44"/>
        <v>3.0206493582592645E-3</v>
      </c>
      <c r="K402">
        <f t="shared" si="45"/>
        <v>1.0112512270001078E-2</v>
      </c>
      <c r="L402">
        <f t="shared" si="46"/>
        <v>-1.6222083556382925E-3</v>
      </c>
      <c r="M402" s="86">
        <f t="shared" si="47"/>
        <v>5.3052854402329897E-3</v>
      </c>
      <c r="N402" s="2">
        <f t="shared" si="48"/>
        <v>5.7855422274086339E-3</v>
      </c>
    </row>
    <row r="403" spans="1:14" x14ac:dyDescent="0.3">
      <c r="A403" s="42">
        <v>42977</v>
      </c>
      <c r="B403">
        <v>157.60966500000001</v>
      </c>
      <c r="C403">
        <v>967.59002699999996</v>
      </c>
      <c r="D403">
        <v>71.138023000000004</v>
      </c>
      <c r="E403">
        <v>174.69000199999999</v>
      </c>
      <c r="F403">
        <v>85.167052999999996</v>
      </c>
      <c r="G403">
        <v>75.644000000000005</v>
      </c>
      <c r="H403">
        <f t="shared" si="42"/>
        <v>2.7010256646203021E-3</v>
      </c>
      <c r="I403">
        <f t="shared" si="43"/>
        <v>1.4181528445132456E-2</v>
      </c>
      <c r="J403">
        <f t="shared" si="44"/>
        <v>1.3141641151920919E-2</v>
      </c>
      <c r="K403">
        <f t="shared" si="45"/>
        <v>3.4832083820058958E-2</v>
      </c>
      <c r="L403">
        <f t="shared" si="46"/>
        <v>-4.8741820424202924E-3</v>
      </c>
      <c r="M403" s="86">
        <f t="shared" si="47"/>
        <v>-4.5008291000973692E-3</v>
      </c>
      <c r="N403" s="2">
        <f t="shared" si="48"/>
        <v>1.1996419407862467E-2</v>
      </c>
    </row>
    <row r="404" spans="1:14" x14ac:dyDescent="0.3">
      <c r="A404" s="42">
        <v>42978</v>
      </c>
      <c r="B404">
        <v>158.236786</v>
      </c>
      <c r="C404">
        <v>980.59997599999997</v>
      </c>
      <c r="D404">
        <v>71.868545999999995</v>
      </c>
      <c r="E404">
        <v>174.71000699999999</v>
      </c>
      <c r="F404">
        <v>85.537857000000002</v>
      </c>
      <c r="G404">
        <v>75.040000000000006</v>
      </c>
      <c r="H404">
        <f t="shared" si="42"/>
        <v>3.9789501487741139E-3</v>
      </c>
      <c r="I404">
        <f t="shared" si="43"/>
        <v>1.3445724570288493E-2</v>
      </c>
      <c r="J404">
        <f t="shared" si="44"/>
        <v>1.0269093365161285E-2</v>
      </c>
      <c r="K404">
        <f t="shared" si="45"/>
        <v>1.1451714334514467E-4</v>
      </c>
      <c r="L404">
        <f t="shared" si="46"/>
        <v>4.3538432637795603E-3</v>
      </c>
      <c r="M404" s="86">
        <f t="shared" si="47"/>
        <v>-7.984770768335878E-3</v>
      </c>
      <c r="N404" s="2">
        <f t="shared" si="48"/>
        <v>6.4324256982697193E-3</v>
      </c>
    </row>
    <row r="405" spans="1:14" x14ac:dyDescent="0.3">
      <c r="A405" s="42">
        <v>42979</v>
      </c>
      <c r="B405">
        <v>158.285065</v>
      </c>
      <c r="C405">
        <v>978.25</v>
      </c>
      <c r="D405">
        <v>71.070746999999997</v>
      </c>
      <c r="E405">
        <v>174.740005</v>
      </c>
      <c r="F405">
        <v>85.778892999999997</v>
      </c>
      <c r="G405">
        <v>74.414000000000001</v>
      </c>
      <c r="H405">
        <f t="shared" si="42"/>
        <v>3.0510604531621338E-4</v>
      </c>
      <c r="I405">
        <f t="shared" si="43"/>
        <v>-2.3964675275496535E-3</v>
      </c>
      <c r="J405">
        <f t="shared" si="44"/>
        <v>-1.1100808968641133E-2</v>
      </c>
      <c r="K405">
        <f t="shared" si="45"/>
        <v>1.7170167018541868E-4</v>
      </c>
      <c r="L405">
        <f t="shared" si="46"/>
        <v>2.8178868217378188E-3</v>
      </c>
      <c r="M405" s="86">
        <f t="shared" si="47"/>
        <v>-8.3422174840085909E-3</v>
      </c>
      <c r="N405" s="2">
        <f t="shared" si="48"/>
        <v>-2.0405163917902669E-3</v>
      </c>
    </row>
    <row r="406" spans="1:14" x14ac:dyDescent="0.3">
      <c r="A406" s="42">
        <v>42983</v>
      </c>
      <c r="B406">
        <v>156.384277</v>
      </c>
      <c r="C406">
        <v>965.27002000000005</v>
      </c>
      <c r="D406">
        <v>70.753555000000006</v>
      </c>
      <c r="E406">
        <v>174.520004</v>
      </c>
      <c r="F406">
        <v>85.955032000000003</v>
      </c>
      <c r="G406">
        <v>74.968999999999994</v>
      </c>
      <c r="H406">
        <f t="shared" si="42"/>
        <v>-1.2008637706911929E-2</v>
      </c>
      <c r="I406">
        <f t="shared" si="43"/>
        <v>-1.3268571428571383E-2</v>
      </c>
      <c r="J406">
        <f t="shared" si="44"/>
        <v>-4.4630458154603534E-3</v>
      </c>
      <c r="K406">
        <f t="shared" si="45"/>
        <v>-1.2590190780868774E-3</v>
      </c>
      <c r="L406">
        <f t="shared" si="46"/>
        <v>2.0534072408699222E-3</v>
      </c>
      <c r="M406" s="86">
        <f t="shared" si="47"/>
        <v>7.4582739807024564E-3</v>
      </c>
      <c r="N406" s="2">
        <f t="shared" si="48"/>
        <v>-5.7891733576321252E-3</v>
      </c>
    </row>
    <row r="407" spans="1:14" x14ac:dyDescent="0.3">
      <c r="A407" s="42">
        <v>42984</v>
      </c>
      <c r="B407">
        <v>156.220215</v>
      </c>
      <c r="C407">
        <v>967.79998799999998</v>
      </c>
      <c r="D407">
        <v>70.551704000000001</v>
      </c>
      <c r="E407">
        <v>179.25</v>
      </c>
      <c r="F407">
        <v>85.955032000000003</v>
      </c>
      <c r="G407">
        <v>74.835999999999999</v>
      </c>
      <c r="H407">
        <f t="shared" si="42"/>
        <v>-1.0490952360895033E-3</v>
      </c>
      <c r="I407">
        <f t="shared" si="43"/>
        <v>2.6209951076693956E-3</v>
      </c>
      <c r="J407">
        <f t="shared" si="44"/>
        <v>-2.8528743184707095E-3</v>
      </c>
      <c r="K407">
        <f t="shared" si="45"/>
        <v>2.7102887299956743E-2</v>
      </c>
      <c r="L407">
        <f t="shared" si="46"/>
        <v>0</v>
      </c>
      <c r="M407" s="86">
        <f t="shared" si="47"/>
        <v>-1.7740666142004773E-3</v>
      </c>
      <c r="N407" s="2">
        <f t="shared" si="48"/>
        <v>5.1643825706131855E-3</v>
      </c>
    </row>
    <row r="408" spans="1:14" x14ac:dyDescent="0.3">
      <c r="A408" s="42">
        <v>42985</v>
      </c>
      <c r="B408">
        <v>155.59309400000001</v>
      </c>
      <c r="C408">
        <v>979.46997099999999</v>
      </c>
      <c r="D408">
        <v>71.455214999999995</v>
      </c>
      <c r="E408">
        <v>179</v>
      </c>
      <c r="F408">
        <v>86.186797999999996</v>
      </c>
      <c r="G408">
        <v>74.531999999999996</v>
      </c>
      <c r="H408">
        <f t="shared" si="42"/>
        <v>-4.0143396294774541E-3</v>
      </c>
      <c r="I408">
        <f t="shared" si="43"/>
        <v>1.205825908731051E-2</v>
      </c>
      <c r="J408">
        <f t="shared" si="44"/>
        <v>1.2806366802990252E-2</v>
      </c>
      <c r="K408">
        <f t="shared" si="45"/>
        <v>-1.3947001394700139E-3</v>
      </c>
      <c r="L408">
        <f t="shared" si="46"/>
        <v>2.696363372885409E-3</v>
      </c>
      <c r="M408" s="86">
        <f t="shared" si="47"/>
        <v>-4.0622160457534084E-3</v>
      </c>
      <c r="N408" s="2">
        <f t="shared" si="48"/>
        <v>4.4303898988477409E-3</v>
      </c>
    </row>
    <row r="409" spans="1:14" x14ac:dyDescent="0.3">
      <c r="A409" s="42">
        <v>42986</v>
      </c>
      <c r="B409">
        <v>153.05552700000001</v>
      </c>
      <c r="C409">
        <v>965.90002400000003</v>
      </c>
      <c r="D409">
        <v>71.109200000000001</v>
      </c>
      <c r="E409">
        <v>176.41999799999999</v>
      </c>
      <c r="F409">
        <v>86.066260999999997</v>
      </c>
      <c r="G409">
        <v>75.712999999999994</v>
      </c>
      <c r="H409">
        <f t="shared" si="42"/>
        <v>-1.6308995050898566E-2</v>
      </c>
      <c r="I409">
        <f t="shared" si="43"/>
        <v>-1.3854377777550013E-2</v>
      </c>
      <c r="J409">
        <f t="shared" si="44"/>
        <v>-4.842403734982733E-3</v>
      </c>
      <c r="K409">
        <f t="shared" si="45"/>
        <v>-1.441341899441345E-2</v>
      </c>
      <c r="L409">
        <f t="shared" si="46"/>
        <v>-1.3985552636495301E-3</v>
      </c>
      <c r="M409" s="86">
        <f t="shared" si="47"/>
        <v>1.5845542854076067E-2</v>
      </c>
      <c r="N409" s="2">
        <f t="shared" si="48"/>
        <v>-1.016355016429886E-2</v>
      </c>
    </row>
    <row r="410" spans="1:14" x14ac:dyDescent="0.3">
      <c r="A410" s="42">
        <v>42989</v>
      </c>
      <c r="B410">
        <v>155.82466099999999</v>
      </c>
      <c r="C410">
        <v>977.96002199999998</v>
      </c>
      <c r="D410">
        <v>71.858924999999999</v>
      </c>
      <c r="E410">
        <v>181.740005</v>
      </c>
      <c r="F410">
        <v>87.132378000000003</v>
      </c>
      <c r="G410">
        <v>75.319999999999993</v>
      </c>
      <c r="H410">
        <f t="shared" si="42"/>
        <v>1.8092348929026128E-2</v>
      </c>
      <c r="I410">
        <f t="shared" si="43"/>
        <v>1.2485762191056691E-2</v>
      </c>
      <c r="J410">
        <f t="shared" si="44"/>
        <v>1.0543291163449989E-2</v>
      </c>
      <c r="K410">
        <f t="shared" si="45"/>
        <v>3.015535120910728E-2</v>
      </c>
      <c r="L410">
        <f t="shared" si="46"/>
        <v>1.2387165279551363E-2</v>
      </c>
      <c r="M410" s="86">
        <f t="shared" si="47"/>
        <v>-5.1906541809200631E-3</v>
      </c>
      <c r="N410" s="2">
        <f t="shared" si="48"/>
        <v>1.6732783754438291E-2</v>
      </c>
    </row>
    <row r="411" spans="1:14" x14ac:dyDescent="0.3">
      <c r="A411" s="42">
        <v>42990</v>
      </c>
      <c r="B411">
        <v>155.20716899999999</v>
      </c>
      <c r="C411">
        <v>982.580017</v>
      </c>
      <c r="D411">
        <v>71.782036000000005</v>
      </c>
      <c r="E411">
        <v>185.14999399999999</v>
      </c>
      <c r="F411">
        <v>86.687386000000004</v>
      </c>
      <c r="G411">
        <v>76.597999999999999</v>
      </c>
      <c r="H411">
        <f t="shared" si="42"/>
        <v>-3.9627360395797593E-3</v>
      </c>
      <c r="I411">
        <f t="shared" si="43"/>
        <v>4.7241143769371965E-3</v>
      </c>
      <c r="J411">
        <f t="shared" si="44"/>
        <v>-1.0699993076711655E-3</v>
      </c>
      <c r="K411">
        <f t="shared" si="45"/>
        <v>1.8763007077060419E-2</v>
      </c>
      <c r="L411">
        <f t="shared" si="46"/>
        <v>-5.107079712664323E-3</v>
      </c>
      <c r="M411" s="86">
        <f t="shared" si="47"/>
        <v>1.6967604885820577E-2</v>
      </c>
      <c r="N411" s="2">
        <f t="shared" si="48"/>
        <v>2.6694612788164735E-3</v>
      </c>
    </row>
    <row r="412" spans="1:14" x14ac:dyDescent="0.3">
      <c r="A412" s="42">
        <v>42991</v>
      </c>
      <c r="B412">
        <v>154.03967299999999</v>
      </c>
      <c r="C412">
        <v>999.59997599999997</v>
      </c>
      <c r="D412">
        <v>72.291472999999996</v>
      </c>
      <c r="E412">
        <v>183.63999899999999</v>
      </c>
      <c r="F412">
        <v>86.72448</v>
      </c>
      <c r="G412">
        <v>76.572000000000003</v>
      </c>
      <c r="H412">
        <f t="shared" si="42"/>
        <v>-7.5221783086578944E-3</v>
      </c>
      <c r="I412">
        <f t="shared" si="43"/>
        <v>1.7321702767745147E-2</v>
      </c>
      <c r="J412">
        <f t="shared" si="44"/>
        <v>7.0969984746600285E-3</v>
      </c>
      <c r="K412">
        <f t="shared" si="45"/>
        <v>-8.1555228135735368E-3</v>
      </c>
      <c r="L412">
        <f t="shared" si="46"/>
        <v>4.2790539329443138E-4</v>
      </c>
      <c r="M412" s="86">
        <f t="shared" si="47"/>
        <v>-3.3943444998559035E-4</v>
      </c>
      <c r="N412" s="2">
        <f t="shared" si="48"/>
        <v>1.8337811026936347E-3</v>
      </c>
    </row>
    <row r="413" spans="1:14" x14ac:dyDescent="0.3">
      <c r="A413" s="42">
        <v>42992</v>
      </c>
      <c r="B413">
        <v>152.717804</v>
      </c>
      <c r="C413">
        <v>992.21002199999998</v>
      </c>
      <c r="D413">
        <v>71.868545999999995</v>
      </c>
      <c r="E413">
        <v>182.63000500000001</v>
      </c>
      <c r="F413">
        <v>86.72448</v>
      </c>
      <c r="G413">
        <v>77.040999999999997</v>
      </c>
      <c r="H413">
        <f t="shared" si="42"/>
        <v>-8.581354233334372E-3</v>
      </c>
      <c r="I413">
        <f t="shared" si="43"/>
        <v>-7.392911341966648E-3</v>
      </c>
      <c r="J413">
        <f t="shared" si="44"/>
        <v>-5.8503027044420775E-3</v>
      </c>
      <c r="K413">
        <f t="shared" si="45"/>
        <v>-5.4998584485941851E-3</v>
      </c>
      <c r="L413">
        <f t="shared" si="46"/>
        <v>0</v>
      </c>
      <c r="M413" s="86">
        <f t="shared" si="47"/>
        <v>6.124954291385808E-3</v>
      </c>
      <c r="N413" s="2">
        <f t="shared" si="48"/>
        <v>-5.4648853456674574E-3</v>
      </c>
    </row>
    <row r="414" spans="1:14" x14ac:dyDescent="0.3">
      <c r="A414" s="42">
        <v>42993</v>
      </c>
      <c r="B414">
        <v>154.26159699999999</v>
      </c>
      <c r="C414">
        <v>986.78997800000002</v>
      </c>
      <c r="D414">
        <v>72.387573000000003</v>
      </c>
      <c r="E414">
        <v>182.35000600000001</v>
      </c>
      <c r="F414">
        <v>86.464889999999997</v>
      </c>
      <c r="G414">
        <v>78.33</v>
      </c>
      <c r="H414">
        <f t="shared" si="42"/>
        <v>1.0108795173613115E-2</v>
      </c>
      <c r="I414">
        <f t="shared" si="43"/>
        <v>-5.4625975144604634E-3</v>
      </c>
      <c r="J414">
        <f t="shared" si="44"/>
        <v>7.2218937057667533E-3</v>
      </c>
      <c r="K414">
        <f t="shared" si="45"/>
        <v>-1.5331489477865569E-3</v>
      </c>
      <c r="L414">
        <f t="shared" si="46"/>
        <v>-2.9932724877681925E-3</v>
      </c>
      <c r="M414" s="86">
        <f t="shared" si="47"/>
        <v>1.6731350839163581E-2</v>
      </c>
      <c r="N414" s="2">
        <f t="shared" si="48"/>
        <v>1.4683339858729311E-3</v>
      </c>
    </row>
    <row r="415" spans="1:14" x14ac:dyDescent="0.3">
      <c r="A415" s="42">
        <v>42996</v>
      </c>
      <c r="B415">
        <v>153.09411600000001</v>
      </c>
      <c r="C415">
        <v>974.19000200000005</v>
      </c>
      <c r="D415">
        <v>72.243408000000002</v>
      </c>
      <c r="E415">
        <v>184.61999499999999</v>
      </c>
      <c r="F415">
        <v>86.353667999999999</v>
      </c>
      <c r="G415">
        <v>78.397000000000006</v>
      </c>
      <c r="H415">
        <f t="shared" si="42"/>
        <v>-7.5681895086304662E-3</v>
      </c>
      <c r="I415">
        <f t="shared" si="43"/>
        <v>-1.276865014938363E-2</v>
      </c>
      <c r="J415">
        <f t="shared" si="44"/>
        <v>-1.991571122297483E-3</v>
      </c>
      <c r="K415">
        <f t="shared" si="45"/>
        <v>1.2448527147292669E-2</v>
      </c>
      <c r="L415">
        <f t="shared" si="46"/>
        <v>-1.286325582557243E-3</v>
      </c>
      <c r="M415" s="86">
        <f t="shared" si="47"/>
        <v>8.55355547044648E-4</v>
      </c>
      <c r="N415" s="2">
        <f t="shared" si="48"/>
        <v>-2.2332418431152308E-3</v>
      </c>
    </row>
    <row r="416" spans="1:14" x14ac:dyDescent="0.3">
      <c r="A416" s="42">
        <v>42997</v>
      </c>
      <c r="B416">
        <v>153.15197800000001</v>
      </c>
      <c r="C416">
        <v>969.85998500000005</v>
      </c>
      <c r="D416">
        <v>72.512550000000005</v>
      </c>
      <c r="E416">
        <v>185.679993</v>
      </c>
      <c r="F416">
        <v>87.299232000000003</v>
      </c>
      <c r="G416">
        <v>78.5</v>
      </c>
      <c r="H416">
        <f t="shared" si="42"/>
        <v>3.7795051509360476E-4</v>
      </c>
      <c r="I416">
        <f t="shared" si="43"/>
        <v>-4.4447356173955045E-3</v>
      </c>
      <c r="J416">
        <f t="shared" si="44"/>
        <v>3.7254886978754132E-3</v>
      </c>
      <c r="K416">
        <f t="shared" si="45"/>
        <v>5.7415124510213937E-3</v>
      </c>
      <c r="L416">
        <f t="shared" si="46"/>
        <v>1.0949899661471293E-2</v>
      </c>
      <c r="M416" s="86">
        <f t="shared" si="47"/>
        <v>1.3138257841498325E-3</v>
      </c>
      <c r="N416" s="2">
        <f t="shared" si="48"/>
        <v>3.2700231416132402E-3</v>
      </c>
    </row>
    <row r="417" spans="1:14" x14ac:dyDescent="0.3">
      <c r="A417" s="42">
        <v>42998</v>
      </c>
      <c r="B417">
        <v>150.58547999999999</v>
      </c>
      <c r="C417">
        <v>973.21002199999998</v>
      </c>
      <c r="D417">
        <v>72.031943999999996</v>
      </c>
      <c r="E417">
        <v>185.509995</v>
      </c>
      <c r="F417">
        <v>87.512466000000003</v>
      </c>
      <c r="G417">
        <v>78.619</v>
      </c>
      <c r="H417">
        <f t="shared" si="42"/>
        <v>-1.6757850819269365E-2</v>
      </c>
      <c r="I417">
        <f t="shared" si="43"/>
        <v>3.454144981556208E-3</v>
      </c>
      <c r="J417">
        <f t="shared" si="44"/>
        <v>-6.6279009633506024E-3</v>
      </c>
      <c r="K417">
        <f t="shared" si="45"/>
        <v>-9.1554290396807887E-4</v>
      </c>
      <c r="L417">
        <f t="shared" si="46"/>
        <v>2.4425644431786057E-3</v>
      </c>
      <c r="M417" s="86">
        <f t="shared" si="47"/>
        <v>1.515923566878978E-3</v>
      </c>
      <c r="N417" s="2">
        <f t="shared" si="48"/>
        <v>-3.6809170523706466E-3</v>
      </c>
    </row>
    <row r="418" spans="1:14" x14ac:dyDescent="0.3">
      <c r="A418" s="42">
        <v>42999</v>
      </c>
      <c r="B418">
        <v>147.99964900000001</v>
      </c>
      <c r="C418">
        <v>964.65002400000003</v>
      </c>
      <c r="D418">
        <v>71.330260999999993</v>
      </c>
      <c r="E418">
        <v>188.779999</v>
      </c>
      <c r="F418">
        <v>85.880859000000001</v>
      </c>
      <c r="G418">
        <v>78.724000000000004</v>
      </c>
      <c r="H418">
        <f t="shared" si="42"/>
        <v>-1.7171848175534486E-2</v>
      </c>
      <c r="I418">
        <f t="shared" si="43"/>
        <v>-8.7956328094615024E-3</v>
      </c>
      <c r="J418">
        <f t="shared" si="44"/>
        <v>-9.741275343061722E-3</v>
      </c>
      <c r="K418">
        <f t="shared" si="45"/>
        <v>1.7627104135278533E-2</v>
      </c>
      <c r="L418">
        <f t="shared" si="46"/>
        <v>-1.8644280918789356E-2</v>
      </c>
      <c r="M418" s="86">
        <f t="shared" si="47"/>
        <v>1.3355550185070273E-3</v>
      </c>
      <c r="N418" s="2">
        <f t="shared" si="48"/>
        <v>-7.3451866223137076E-3</v>
      </c>
    </row>
    <row r="419" spans="1:14" x14ac:dyDescent="0.3">
      <c r="A419" s="42">
        <v>43000</v>
      </c>
      <c r="B419">
        <v>146.55235300000001</v>
      </c>
      <c r="C419">
        <v>955.09997599999997</v>
      </c>
      <c r="D419">
        <v>71.522507000000004</v>
      </c>
      <c r="E419">
        <v>187.35000600000001</v>
      </c>
      <c r="F419">
        <v>85.510056000000006</v>
      </c>
      <c r="G419">
        <v>77.563999999999993</v>
      </c>
      <c r="H419">
        <f t="shared" si="42"/>
        <v>-9.7790502192339271E-3</v>
      </c>
      <c r="I419">
        <f t="shared" si="43"/>
        <v>-9.9000132300831826E-3</v>
      </c>
      <c r="J419">
        <f t="shared" si="44"/>
        <v>2.6951534636892958E-3</v>
      </c>
      <c r="K419">
        <f t="shared" si="45"/>
        <v>-7.5749179339703043E-3</v>
      </c>
      <c r="L419">
        <f t="shared" si="46"/>
        <v>-4.3176442843916489E-3</v>
      </c>
      <c r="M419" s="86">
        <f t="shared" si="47"/>
        <v>-1.4735023626848366E-2</v>
      </c>
      <c r="N419" s="2">
        <f t="shared" si="48"/>
        <v>-5.775294440797954E-3</v>
      </c>
    </row>
    <row r="420" spans="1:14" x14ac:dyDescent="0.3">
      <c r="A420" s="42">
        <v>43003</v>
      </c>
      <c r="B420">
        <v>145.25945999999999</v>
      </c>
      <c r="C420">
        <v>939.78997800000002</v>
      </c>
      <c r="D420">
        <v>70.41713</v>
      </c>
      <c r="E420">
        <v>178.550003</v>
      </c>
      <c r="F420">
        <v>85.955032000000003</v>
      </c>
      <c r="G420">
        <v>77.468999999999994</v>
      </c>
      <c r="H420">
        <f t="shared" si="42"/>
        <v>-8.8220555558055115E-3</v>
      </c>
      <c r="I420">
        <f t="shared" si="43"/>
        <v>-1.6029733415049263E-2</v>
      </c>
      <c r="J420">
        <f t="shared" si="44"/>
        <v>-1.5454953221927808E-2</v>
      </c>
      <c r="K420">
        <f t="shared" si="45"/>
        <v>-4.6970924569919699E-2</v>
      </c>
      <c r="L420">
        <f t="shared" si="46"/>
        <v>5.2037856225938721E-3</v>
      </c>
      <c r="M420" s="86">
        <f t="shared" si="47"/>
        <v>-1.2247950079933845E-3</v>
      </c>
      <c r="N420" s="2">
        <f t="shared" si="48"/>
        <v>-1.6414776228021684E-2</v>
      </c>
    </row>
    <row r="421" spans="1:14" x14ac:dyDescent="0.3">
      <c r="A421" s="42">
        <v>43004</v>
      </c>
      <c r="B421">
        <v>147.75842299999999</v>
      </c>
      <c r="C421">
        <v>938.59997599999997</v>
      </c>
      <c r="D421">
        <v>70.41713</v>
      </c>
      <c r="E421">
        <v>179.38000500000001</v>
      </c>
      <c r="F421">
        <v>85.890144000000006</v>
      </c>
      <c r="G421">
        <v>77.870999999999995</v>
      </c>
      <c r="H421">
        <f t="shared" si="42"/>
        <v>1.7203444099269015E-2</v>
      </c>
      <c r="I421">
        <f t="shared" si="43"/>
        <v>-1.2662424880636996E-3</v>
      </c>
      <c r="J421">
        <f t="shared" si="44"/>
        <v>0</v>
      </c>
      <c r="K421">
        <f t="shared" si="45"/>
        <v>4.6485689501781051E-3</v>
      </c>
      <c r="L421">
        <f t="shared" si="46"/>
        <v>-7.5490635615139176E-4</v>
      </c>
      <c r="M421" s="86">
        <f t="shared" si="47"/>
        <v>5.1891724431708305E-3</v>
      </c>
      <c r="N421" s="2">
        <f t="shared" si="48"/>
        <v>3.9661728410464057E-3</v>
      </c>
    </row>
    <row r="422" spans="1:14" x14ac:dyDescent="0.3">
      <c r="A422" s="42">
        <v>43005</v>
      </c>
      <c r="B422">
        <v>148.81012000000001</v>
      </c>
      <c r="C422">
        <v>950.86999500000002</v>
      </c>
      <c r="D422">
        <v>70.984238000000005</v>
      </c>
      <c r="E422">
        <v>181.970001</v>
      </c>
      <c r="F422">
        <v>84.240004999999996</v>
      </c>
      <c r="G422">
        <v>77.906000000000006</v>
      </c>
      <c r="H422">
        <f t="shared" si="42"/>
        <v>7.1176788344581793E-3</v>
      </c>
      <c r="I422">
        <f t="shared" si="43"/>
        <v>1.3072681987795031E-2</v>
      </c>
      <c r="J422">
        <f t="shared" si="44"/>
        <v>8.0535517423104951E-3</v>
      </c>
      <c r="K422">
        <f t="shared" si="45"/>
        <v>1.443859921845796E-2</v>
      </c>
      <c r="L422">
        <f t="shared" si="46"/>
        <v>-1.9212204371202472E-2</v>
      </c>
      <c r="M422" s="86">
        <f t="shared" si="47"/>
        <v>4.4946128854144422E-4</v>
      </c>
      <c r="N422" s="2">
        <f t="shared" si="48"/>
        <v>4.6940614823638392E-3</v>
      </c>
    </row>
    <row r="423" spans="1:14" x14ac:dyDescent="0.3">
      <c r="A423" s="42">
        <v>43006</v>
      </c>
      <c r="B423">
        <v>147.89352400000001</v>
      </c>
      <c r="C423">
        <v>956.40002400000003</v>
      </c>
      <c r="D423">
        <v>71.003471000000005</v>
      </c>
      <c r="E423">
        <v>180.699997</v>
      </c>
      <c r="F423">
        <v>84.258544999999998</v>
      </c>
      <c r="G423">
        <v>77.855999999999995</v>
      </c>
      <c r="H423">
        <f t="shared" si="42"/>
        <v>-6.1595004425774157E-3</v>
      </c>
      <c r="I423">
        <f t="shared" si="43"/>
        <v>5.8157571792976951E-3</v>
      </c>
      <c r="J423">
        <f t="shared" si="44"/>
        <v>2.7094747428295043E-4</v>
      </c>
      <c r="K423">
        <f t="shared" si="45"/>
        <v>-6.9791943343452539E-3</v>
      </c>
      <c r="L423">
        <f t="shared" si="46"/>
        <v>2.200854570224866E-4</v>
      </c>
      <c r="M423" s="86">
        <f t="shared" si="47"/>
        <v>-6.4179909121263269E-4</v>
      </c>
      <c r="N423" s="2">
        <f t="shared" si="48"/>
        <v>-1.3663809332639077E-3</v>
      </c>
    </row>
    <row r="424" spans="1:14" x14ac:dyDescent="0.3">
      <c r="A424" s="42">
        <v>43007</v>
      </c>
      <c r="B424">
        <v>148.703979</v>
      </c>
      <c r="C424">
        <v>961.34997599999997</v>
      </c>
      <c r="D424">
        <v>71.599402999999995</v>
      </c>
      <c r="E424">
        <v>181.35000600000001</v>
      </c>
      <c r="F424">
        <v>84.341988000000001</v>
      </c>
      <c r="G424">
        <v>77.105999999999995</v>
      </c>
      <c r="H424">
        <f t="shared" si="42"/>
        <v>5.4799897796741276E-3</v>
      </c>
      <c r="I424">
        <f t="shared" si="43"/>
        <v>5.1756084021176681E-3</v>
      </c>
      <c r="J424">
        <f t="shared" si="44"/>
        <v>8.3929981394851878E-3</v>
      </c>
      <c r="K424">
        <f t="shared" si="45"/>
        <v>3.597172168187758E-3</v>
      </c>
      <c r="L424">
        <f t="shared" si="46"/>
        <v>9.9032092234683849E-4</v>
      </c>
      <c r="M424" s="86">
        <f t="shared" si="47"/>
        <v>-9.6331689272503088E-3</v>
      </c>
      <c r="N424" s="2">
        <f t="shared" si="48"/>
        <v>4.7272178823623157E-3</v>
      </c>
    </row>
    <row r="425" spans="1:14" x14ac:dyDescent="0.3">
      <c r="A425" s="42">
        <v>43010</v>
      </c>
      <c r="B425">
        <v>148.40489199999999</v>
      </c>
      <c r="C425">
        <v>959.19000200000005</v>
      </c>
      <c r="D425">
        <v>71.714737</v>
      </c>
      <c r="E425">
        <v>177.009995</v>
      </c>
      <c r="F425">
        <v>85.074341000000004</v>
      </c>
      <c r="G425">
        <v>76.846000000000004</v>
      </c>
      <c r="H425">
        <f t="shared" si="42"/>
        <v>-2.0112911706284221E-3</v>
      </c>
      <c r="I425">
        <f t="shared" si="43"/>
        <v>-2.2468133915051142E-3</v>
      </c>
      <c r="J425">
        <f t="shared" si="44"/>
        <v>1.6108234868942172E-3</v>
      </c>
      <c r="K425">
        <f t="shared" si="45"/>
        <v>-2.3931683796029231E-2</v>
      </c>
      <c r="L425">
        <f t="shared" si="46"/>
        <v>8.6831365653842942E-3</v>
      </c>
      <c r="M425" s="86">
        <f t="shared" si="47"/>
        <v>-3.3719814281637085E-3</v>
      </c>
      <c r="N425" s="2">
        <f t="shared" si="48"/>
        <v>-3.5791656611768516E-3</v>
      </c>
    </row>
    <row r="426" spans="1:14" x14ac:dyDescent="0.3">
      <c r="A426" s="42">
        <v>43011</v>
      </c>
      <c r="B426">
        <v>149.05136100000001</v>
      </c>
      <c r="C426">
        <v>957.09997599999997</v>
      </c>
      <c r="D426">
        <v>71.378333999999995</v>
      </c>
      <c r="E426">
        <v>179.19000199999999</v>
      </c>
      <c r="F426">
        <v>85.398810999999995</v>
      </c>
      <c r="G426">
        <v>76.7</v>
      </c>
      <c r="H426">
        <f t="shared" si="42"/>
        <v>4.3561165086122948E-3</v>
      </c>
      <c r="I426">
        <f t="shared" si="43"/>
        <v>-2.178948900261869E-3</v>
      </c>
      <c r="J426">
        <f t="shared" si="44"/>
        <v>-4.6908489673468962E-3</v>
      </c>
      <c r="K426">
        <f t="shared" si="45"/>
        <v>1.2315728272858203E-2</v>
      </c>
      <c r="L426">
        <f t="shared" si="46"/>
        <v>3.8139584296044199E-3</v>
      </c>
      <c r="M426" s="86">
        <f t="shared" si="47"/>
        <v>-1.8999037035109282E-3</v>
      </c>
      <c r="N426" s="2">
        <f t="shared" si="48"/>
        <v>2.7232010686932305E-3</v>
      </c>
    </row>
    <row r="427" spans="1:14" x14ac:dyDescent="0.3">
      <c r="A427" s="42">
        <v>43012</v>
      </c>
      <c r="B427">
        <v>148.086502</v>
      </c>
      <c r="C427">
        <v>965.45001200000002</v>
      </c>
      <c r="D427">
        <v>71.791640999999998</v>
      </c>
      <c r="E427">
        <v>184.449997</v>
      </c>
      <c r="F427">
        <v>85.676902999999996</v>
      </c>
      <c r="G427">
        <v>76.409000000000006</v>
      </c>
      <c r="H427">
        <f t="shared" si="42"/>
        <v>-6.47333237030971E-3</v>
      </c>
      <c r="I427">
        <f t="shared" si="43"/>
        <v>8.7243090684186227E-3</v>
      </c>
      <c r="J427">
        <f t="shared" si="44"/>
        <v>5.7903705065461917E-3</v>
      </c>
      <c r="K427">
        <f t="shared" si="45"/>
        <v>2.9354288416158419E-2</v>
      </c>
      <c r="L427">
        <f t="shared" si="46"/>
        <v>3.2563919420377048E-3</v>
      </c>
      <c r="M427" s="86">
        <f t="shared" si="47"/>
        <v>-3.7940026075618878E-3</v>
      </c>
      <c r="N427" s="2">
        <f t="shared" si="48"/>
        <v>8.1304055125702452E-3</v>
      </c>
    </row>
    <row r="428" spans="1:14" x14ac:dyDescent="0.3">
      <c r="A428" s="42">
        <v>43013</v>
      </c>
      <c r="B428">
        <v>149.92936700000001</v>
      </c>
      <c r="C428">
        <v>980.84997599999997</v>
      </c>
      <c r="D428">
        <v>73.021964999999994</v>
      </c>
      <c r="E428">
        <v>194.38999899999999</v>
      </c>
      <c r="F428">
        <v>85.315383999999995</v>
      </c>
      <c r="G428">
        <v>75.728999999999999</v>
      </c>
      <c r="H428">
        <f t="shared" si="42"/>
        <v>1.2444517056659341E-2</v>
      </c>
      <c r="I428">
        <f t="shared" si="43"/>
        <v>1.5951073394362289E-2</v>
      </c>
      <c r="J428">
        <f t="shared" si="44"/>
        <v>1.7137426904616875E-2</v>
      </c>
      <c r="K428">
        <f t="shared" si="45"/>
        <v>5.3889954793547613E-2</v>
      </c>
      <c r="L428">
        <f t="shared" si="46"/>
        <v>-4.2195619512530851E-3</v>
      </c>
      <c r="M428" s="86">
        <f t="shared" si="47"/>
        <v>-8.8994751927129884E-3</v>
      </c>
      <c r="N428" s="2">
        <f t="shared" si="48"/>
        <v>1.9040682039586608E-2</v>
      </c>
    </row>
    <row r="429" spans="1:14" x14ac:dyDescent="0.3">
      <c r="A429" s="42">
        <v>43014</v>
      </c>
      <c r="B429">
        <v>149.84251399999999</v>
      </c>
      <c r="C429">
        <v>989.580017</v>
      </c>
      <c r="D429">
        <v>73.050811999999993</v>
      </c>
      <c r="E429">
        <v>198.020004</v>
      </c>
      <c r="F429">
        <v>85.593491</v>
      </c>
      <c r="G429">
        <v>75.989000000000004</v>
      </c>
      <c r="H429">
        <f t="shared" si="42"/>
        <v>-5.7929278124691311E-4</v>
      </c>
      <c r="I429">
        <f t="shared" si="43"/>
        <v>8.9004855111502069E-3</v>
      </c>
      <c r="J429">
        <f t="shared" si="44"/>
        <v>3.9504551815332494E-4</v>
      </c>
      <c r="K429">
        <f t="shared" si="45"/>
        <v>1.8673825910148864E-2</v>
      </c>
      <c r="L429">
        <f t="shared" si="46"/>
        <v>3.2597520747255347E-3</v>
      </c>
      <c r="M429" s="86">
        <f t="shared" si="47"/>
        <v>3.4332950388887363E-3</v>
      </c>
      <c r="N429" s="2">
        <f t="shared" si="48"/>
        <v>6.1299632465862041E-3</v>
      </c>
    </row>
    <row r="430" spans="1:14" x14ac:dyDescent="0.3">
      <c r="A430" s="42">
        <v>43017</v>
      </c>
      <c r="B430">
        <v>150.363541</v>
      </c>
      <c r="C430">
        <v>990.98999000000003</v>
      </c>
      <c r="D430">
        <v>73.329559000000003</v>
      </c>
      <c r="E430">
        <v>196.86999499999999</v>
      </c>
      <c r="F430">
        <v>85.398810999999995</v>
      </c>
      <c r="G430">
        <v>76.590999999999994</v>
      </c>
      <c r="H430">
        <f t="shared" si="42"/>
        <v>3.4771640310306308E-3</v>
      </c>
      <c r="I430">
        <f t="shared" si="43"/>
        <v>1.4248195959680908E-3</v>
      </c>
      <c r="J430">
        <f t="shared" si="44"/>
        <v>3.8157960516579867E-3</v>
      </c>
      <c r="K430">
        <f t="shared" si="45"/>
        <v>-5.8075395251482335E-3</v>
      </c>
      <c r="L430">
        <f t="shared" si="46"/>
        <v>-2.274472015634989E-3</v>
      </c>
      <c r="M430" s="86">
        <f t="shared" si="47"/>
        <v>7.922199265683055E-3</v>
      </c>
      <c r="N430" s="2">
        <f t="shared" si="48"/>
        <v>1.271536275746972E-4</v>
      </c>
    </row>
    <row r="431" spans="1:14" x14ac:dyDescent="0.3">
      <c r="A431" s="42">
        <v>43018</v>
      </c>
      <c r="B431">
        <v>150.42143200000001</v>
      </c>
      <c r="C431">
        <v>987.20001200000002</v>
      </c>
      <c r="D431">
        <v>73.329559000000003</v>
      </c>
      <c r="E431">
        <v>195.08000200000001</v>
      </c>
      <c r="F431">
        <v>84.935294999999996</v>
      </c>
      <c r="G431">
        <v>76.524000000000001</v>
      </c>
      <c r="H431">
        <f t="shared" si="42"/>
        <v>3.8500689472331678E-4</v>
      </c>
      <c r="I431">
        <f t="shared" si="43"/>
        <v>-3.8244362084828114E-3</v>
      </c>
      <c r="J431">
        <f t="shared" si="44"/>
        <v>0</v>
      </c>
      <c r="K431">
        <f t="shared" si="45"/>
        <v>-9.092259081938725E-3</v>
      </c>
      <c r="L431">
        <f t="shared" si="46"/>
        <v>-5.427663389833361E-3</v>
      </c>
      <c r="M431" s="86">
        <f t="shared" si="47"/>
        <v>-8.747764097608475E-4</v>
      </c>
      <c r="N431" s="2">
        <f t="shared" si="48"/>
        <v>-3.5918703571063164E-3</v>
      </c>
    </row>
    <row r="432" spans="1:14" x14ac:dyDescent="0.3">
      <c r="A432" s="42">
        <v>43019</v>
      </c>
      <c r="B432">
        <v>151.04861500000001</v>
      </c>
      <c r="C432">
        <v>995</v>
      </c>
      <c r="D432">
        <v>73.454505999999995</v>
      </c>
      <c r="E432">
        <v>194.949997</v>
      </c>
      <c r="F432">
        <v>84.786957000000001</v>
      </c>
      <c r="G432">
        <v>76.441999999999993</v>
      </c>
      <c r="H432">
        <f t="shared" si="42"/>
        <v>4.1695055794974895E-3</v>
      </c>
      <c r="I432">
        <f t="shared" si="43"/>
        <v>7.9011222702456627E-3</v>
      </c>
      <c r="J432">
        <f t="shared" si="44"/>
        <v>1.7039104244441412E-3</v>
      </c>
      <c r="K432">
        <f t="shared" si="45"/>
        <v>-6.6641889823238387E-4</v>
      </c>
      <c r="L432">
        <f t="shared" si="46"/>
        <v>-1.7464824252390648E-3</v>
      </c>
      <c r="M432" s="86">
        <f t="shared" si="47"/>
        <v>-1.0715592493859161E-3</v>
      </c>
      <c r="N432" s="2">
        <f t="shared" si="48"/>
        <v>2.2723273901431688E-3</v>
      </c>
    </row>
    <row r="433" spans="1:14" x14ac:dyDescent="0.3">
      <c r="A433" s="42">
        <v>43020</v>
      </c>
      <c r="B433">
        <v>150.51795999999999</v>
      </c>
      <c r="C433">
        <v>1000.929993</v>
      </c>
      <c r="D433">
        <v>74.127335000000002</v>
      </c>
      <c r="E433">
        <v>195.86000100000001</v>
      </c>
      <c r="F433">
        <v>85.42662</v>
      </c>
      <c r="G433">
        <v>76.561000000000007</v>
      </c>
      <c r="H433">
        <f t="shared" si="42"/>
        <v>-3.5131404548133347E-3</v>
      </c>
      <c r="I433">
        <f t="shared" si="43"/>
        <v>5.9597919597989624E-3</v>
      </c>
      <c r="J433">
        <f t="shared" si="44"/>
        <v>9.1598056625689823E-3</v>
      </c>
      <c r="K433">
        <f t="shared" si="45"/>
        <v>4.6678841446712869E-3</v>
      </c>
      <c r="L433">
        <f t="shared" si="46"/>
        <v>7.5443561443064733E-3</v>
      </c>
      <c r="M433" s="86">
        <f t="shared" si="47"/>
        <v>1.5567358258550797E-3</v>
      </c>
      <c r="N433" s="2">
        <f t="shared" si="48"/>
        <v>4.7637394913064741E-3</v>
      </c>
    </row>
    <row r="434" spans="1:14" x14ac:dyDescent="0.3">
      <c r="A434" s="42">
        <v>43021</v>
      </c>
      <c r="B434">
        <v>151.47316000000001</v>
      </c>
      <c r="C434">
        <v>1002.940002</v>
      </c>
      <c r="D434">
        <v>74.482979</v>
      </c>
      <c r="E434">
        <v>199.490005</v>
      </c>
      <c r="F434">
        <v>86.251677999999998</v>
      </c>
      <c r="G434">
        <v>75.965999999999994</v>
      </c>
      <c r="H434">
        <f t="shared" si="42"/>
        <v>6.3460865401047109E-3</v>
      </c>
      <c r="I434">
        <f t="shared" si="43"/>
        <v>2.0081414425155326E-3</v>
      </c>
      <c r="J434">
        <f t="shared" si="44"/>
        <v>4.7977443138890402E-3</v>
      </c>
      <c r="K434">
        <f t="shared" si="45"/>
        <v>1.8533666810304904E-2</v>
      </c>
      <c r="L434">
        <f t="shared" si="46"/>
        <v>9.6580901831302534E-3</v>
      </c>
      <c r="M434" s="86">
        <f t="shared" si="47"/>
        <v>-7.7715808309715521E-3</v>
      </c>
      <c r="N434" s="2">
        <f t="shared" si="48"/>
        <v>8.2687458579888892E-3</v>
      </c>
    </row>
    <row r="435" spans="1:14" x14ac:dyDescent="0.3">
      <c r="A435" s="42">
        <v>43024</v>
      </c>
      <c r="B435">
        <v>154.26159699999999</v>
      </c>
      <c r="C435">
        <v>1006.340027</v>
      </c>
      <c r="D435">
        <v>74.636780000000002</v>
      </c>
      <c r="E435">
        <v>202.679993</v>
      </c>
      <c r="F435">
        <v>86.344391000000002</v>
      </c>
      <c r="G435">
        <v>75.905000000000001</v>
      </c>
      <c r="H435">
        <f t="shared" si="42"/>
        <v>1.8408786084610551E-2</v>
      </c>
      <c r="I435">
        <f t="shared" si="43"/>
        <v>3.3900582220469794E-3</v>
      </c>
      <c r="J435">
        <f t="shared" si="44"/>
        <v>2.0649147236713157E-3</v>
      </c>
      <c r="K435">
        <f t="shared" si="45"/>
        <v>1.5990715925842999E-2</v>
      </c>
      <c r="L435">
        <f t="shared" si="46"/>
        <v>1.074912420834333E-3</v>
      </c>
      <c r="M435" s="86">
        <f t="shared" si="47"/>
        <v>-8.0299081167881472E-4</v>
      </c>
      <c r="N435" s="2">
        <f t="shared" si="48"/>
        <v>8.1858774754012351E-3</v>
      </c>
    </row>
    <row r="436" spans="1:14" x14ac:dyDescent="0.3">
      <c r="A436" s="42">
        <v>43025</v>
      </c>
      <c r="B436">
        <v>154.83085600000001</v>
      </c>
      <c r="C436">
        <v>1009.130005</v>
      </c>
      <c r="D436">
        <v>74.579109000000003</v>
      </c>
      <c r="E436">
        <v>199.479996</v>
      </c>
      <c r="F436">
        <v>86.029182000000006</v>
      </c>
      <c r="G436">
        <v>75.632000000000005</v>
      </c>
      <c r="H436">
        <f t="shared" si="42"/>
        <v>3.6902185059060205E-3</v>
      </c>
      <c r="I436">
        <f t="shared" si="43"/>
        <v>2.7724009034175278E-3</v>
      </c>
      <c r="J436">
        <f t="shared" si="44"/>
        <v>-7.7268874675460466E-4</v>
      </c>
      <c r="K436">
        <f t="shared" si="45"/>
        <v>-1.5788420715013525E-2</v>
      </c>
      <c r="L436">
        <f t="shared" si="46"/>
        <v>-3.6506019250282956E-3</v>
      </c>
      <c r="M436" s="86">
        <f t="shared" si="47"/>
        <v>-3.5966010144258763E-3</v>
      </c>
      <c r="N436" s="2">
        <f t="shared" si="48"/>
        <v>-2.7498183954945757E-3</v>
      </c>
    </row>
    <row r="437" spans="1:14" x14ac:dyDescent="0.3">
      <c r="A437" s="42">
        <v>43026</v>
      </c>
      <c r="B437">
        <v>154.145813</v>
      </c>
      <c r="C437">
        <v>997</v>
      </c>
      <c r="D437">
        <v>74.598327999999995</v>
      </c>
      <c r="E437">
        <v>195.53999300000001</v>
      </c>
      <c r="F437">
        <v>86.001380999999995</v>
      </c>
      <c r="G437">
        <v>75.876999999999995</v>
      </c>
      <c r="H437">
        <f t="shared" si="42"/>
        <v>-4.4244604576752283E-3</v>
      </c>
      <c r="I437">
        <f t="shared" si="43"/>
        <v>-1.2020259966405402E-2</v>
      </c>
      <c r="J437">
        <f t="shared" si="44"/>
        <v>2.5769951207103517E-4</v>
      </c>
      <c r="K437">
        <f t="shared" si="45"/>
        <v>-1.9751368954308533E-2</v>
      </c>
      <c r="L437">
        <f t="shared" si="46"/>
        <v>-3.2315778615692105E-4</v>
      </c>
      <c r="M437" s="86">
        <f t="shared" si="47"/>
        <v>3.2393695790140461E-3</v>
      </c>
      <c r="N437" s="2">
        <f t="shared" si="48"/>
        <v>-7.2523095304950101E-3</v>
      </c>
    </row>
    <row r="438" spans="1:14" x14ac:dyDescent="0.3">
      <c r="A438" s="42">
        <v>43027</v>
      </c>
      <c r="B438">
        <v>150.498627</v>
      </c>
      <c r="C438">
        <v>986.60998500000005</v>
      </c>
      <c r="D438">
        <v>74.886696000000001</v>
      </c>
      <c r="E438">
        <v>195.13000500000001</v>
      </c>
      <c r="F438">
        <v>85.543357999999998</v>
      </c>
      <c r="G438">
        <v>75.369</v>
      </c>
      <c r="H438">
        <f t="shared" si="42"/>
        <v>-2.3660623204861262E-2</v>
      </c>
      <c r="I438">
        <f t="shared" si="43"/>
        <v>-1.0421278836509477E-2</v>
      </c>
      <c r="J438">
        <f t="shared" si="44"/>
        <v>3.8656094276001136E-3</v>
      </c>
      <c r="K438">
        <f t="shared" si="45"/>
        <v>-2.0966964031751728E-3</v>
      </c>
      <c r="L438">
        <f t="shared" si="46"/>
        <v>-5.3257633153588222E-3</v>
      </c>
      <c r="M438" s="86">
        <f t="shared" si="47"/>
        <v>-6.6950459295965258E-3</v>
      </c>
      <c r="N438" s="2">
        <f t="shared" si="48"/>
        <v>-7.5277504664609243E-3</v>
      </c>
    </row>
    <row r="439" spans="1:14" x14ac:dyDescent="0.3">
      <c r="A439" s="42">
        <v>43028</v>
      </c>
      <c r="B439">
        <v>150.75914</v>
      </c>
      <c r="C439">
        <v>982.90997300000004</v>
      </c>
      <c r="D439">
        <v>75.751769999999993</v>
      </c>
      <c r="E439">
        <v>194.16000399999999</v>
      </c>
      <c r="F439">
        <v>82.423858999999993</v>
      </c>
      <c r="G439">
        <v>75.813999999999993</v>
      </c>
      <c r="H439">
        <f t="shared" si="42"/>
        <v>1.730999180477594E-3</v>
      </c>
      <c r="I439">
        <f t="shared" si="43"/>
        <v>-3.7502276038692381E-3</v>
      </c>
      <c r="J439">
        <f t="shared" si="44"/>
        <v>1.1551771492228644E-2</v>
      </c>
      <c r="K439">
        <f t="shared" si="45"/>
        <v>-4.971049941806872E-3</v>
      </c>
      <c r="L439">
        <f t="shared" si="46"/>
        <v>-3.646687566321636E-2</v>
      </c>
      <c r="M439" s="86">
        <f t="shared" si="47"/>
        <v>5.9042842547996285E-3</v>
      </c>
      <c r="N439" s="2">
        <f t="shared" si="48"/>
        <v>-6.3810765072372473E-3</v>
      </c>
    </row>
    <row r="440" spans="1:14" x14ac:dyDescent="0.3">
      <c r="A440" s="42">
        <v>43031</v>
      </c>
      <c r="B440">
        <v>150.68197599999999</v>
      </c>
      <c r="C440">
        <v>966.29998799999998</v>
      </c>
      <c r="D440">
        <v>75.770988000000003</v>
      </c>
      <c r="E440">
        <v>192.470001</v>
      </c>
      <c r="F440">
        <v>81.536574999999999</v>
      </c>
      <c r="G440">
        <v>75.875</v>
      </c>
      <c r="H440">
        <f t="shared" si="42"/>
        <v>-5.1183629728857863E-4</v>
      </c>
      <c r="I440">
        <f t="shared" si="43"/>
        <v>-1.6898785703947733E-2</v>
      </c>
      <c r="J440">
        <f t="shared" si="44"/>
        <v>2.5369704232665829E-4</v>
      </c>
      <c r="K440">
        <f t="shared" si="45"/>
        <v>-8.7041767881298054E-3</v>
      </c>
      <c r="L440">
        <f t="shared" si="46"/>
        <v>-1.0764892723598322E-2</v>
      </c>
      <c r="M440" s="86">
        <f t="shared" si="47"/>
        <v>8.0460073337387621E-4</v>
      </c>
      <c r="N440" s="2">
        <f t="shared" si="48"/>
        <v>-7.3251988941275565E-3</v>
      </c>
    </row>
    <row r="441" spans="1:14" x14ac:dyDescent="0.3">
      <c r="A441" s="42">
        <v>43032</v>
      </c>
      <c r="B441">
        <v>151.57926900000001</v>
      </c>
      <c r="C441">
        <v>975.90002400000003</v>
      </c>
      <c r="D441">
        <v>75.799819999999997</v>
      </c>
      <c r="E441">
        <v>196.020004</v>
      </c>
      <c r="F441">
        <v>81.237701000000001</v>
      </c>
      <c r="G441">
        <v>75.718000000000004</v>
      </c>
      <c r="H441">
        <f t="shared" si="42"/>
        <v>5.9548794342862811E-3</v>
      </c>
      <c r="I441">
        <f t="shared" si="43"/>
        <v>9.9348402351424284E-3</v>
      </c>
      <c r="J441">
        <f t="shared" si="44"/>
        <v>3.8051503300965528E-4</v>
      </c>
      <c r="K441">
        <f t="shared" si="45"/>
        <v>1.8444448389648024E-2</v>
      </c>
      <c r="L441">
        <f t="shared" si="46"/>
        <v>-3.6655206574472605E-3</v>
      </c>
      <c r="M441" s="86">
        <f t="shared" si="47"/>
        <v>-2.0691927512355383E-3</v>
      </c>
      <c r="N441" s="2">
        <f t="shared" si="48"/>
        <v>6.2098324869278255E-3</v>
      </c>
    </row>
    <row r="442" spans="1:14" x14ac:dyDescent="0.3">
      <c r="A442" s="42">
        <v>43033</v>
      </c>
      <c r="B442">
        <v>150.91352800000001</v>
      </c>
      <c r="C442">
        <v>972.90997300000004</v>
      </c>
      <c r="D442">
        <v>75.578757999999993</v>
      </c>
      <c r="E442">
        <v>193.770004</v>
      </c>
      <c r="F442">
        <v>81.125632999999993</v>
      </c>
      <c r="G442">
        <v>76.613</v>
      </c>
      <c r="H442">
        <f t="shared" si="42"/>
        <v>-4.3920320001015244E-3</v>
      </c>
      <c r="I442">
        <f t="shared" si="43"/>
        <v>-3.063890692147369E-3</v>
      </c>
      <c r="J442">
        <f t="shared" si="44"/>
        <v>-2.9163921497439363E-3</v>
      </c>
      <c r="K442">
        <f t="shared" si="45"/>
        <v>-1.1478420335100084E-2</v>
      </c>
      <c r="L442">
        <f t="shared" si="46"/>
        <v>-1.3795072807391217E-3</v>
      </c>
      <c r="M442" s="86">
        <f t="shared" si="47"/>
        <v>1.182017485934647E-2</v>
      </c>
      <c r="N442" s="2">
        <f t="shared" si="48"/>
        <v>-4.6460484915664072E-3</v>
      </c>
    </row>
    <row r="443" spans="1:14" x14ac:dyDescent="0.3">
      <c r="A443" s="42">
        <v>43034</v>
      </c>
      <c r="B443">
        <v>151.87835699999999</v>
      </c>
      <c r="C443">
        <v>972.42999299999997</v>
      </c>
      <c r="D443">
        <v>75.703697000000005</v>
      </c>
      <c r="E443">
        <v>195.21000699999999</v>
      </c>
      <c r="F443">
        <v>81.723381000000003</v>
      </c>
      <c r="G443">
        <v>76.126000000000005</v>
      </c>
      <c r="H443">
        <f t="shared" si="42"/>
        <v>6.3932572035555373E-3</v>
      </c>
      <c r="I443">
        <f t="shared" si="43"/>
        <v>-4.9334472183488315E-4</v>
      </c>
      <c r="J443">
        <f t="shared" si="44"/>
        <v>1.6530967603359122E-3</v>
      </c>
      <c r="K443">
        <f t="shared" si="45"/>
        <v>7.4315062717343503E-3</v>
      </c>
      <c r="L443">
        <f t="shared" si="46"/>
        <v>7.368176714257625E-3</v>
      </c>
      <c r="M443" s="86">
        <f t="shared" si="47"/>
        <v>-6.3566235495280798E-3</v>
      </c>
      <c r="N443" s="2">
        <f t="shared" si="48"/>
        <v>4.4705384456097085E-3</v>
      </c>
    </row>
    <row r="444" spans="1:14" x14ac:dyDescent="0.3">
      <c r="A444" s="42">
        <v>43035</v>
      </c>
      <c r="B444">
        <v>157.32015999999999</v>
      </c>
      <c r="C444">
        <v>1100.9499510000001</v>
      </c>
      <c r="D444">
        <v>80.557732000000001</v>
      </c>
      <c r="E444">
        <v>199.53999300000001</v>
      </c>
      <c r="F444">
        <v>81.293739000000002</v>
      </c>
      <c r="G444">
        <v>76.263999999999996</v>
      </c>
      <c r="H444">
        <f t="shared" si="42"/>
        <v>3.5830009670173038E-2</v>
      </c>
      <c r="I444">
        <f t="shared" si="43"/>
        <v>0.13216371247816922</v>
      </c>
      <c r="J444">
        <f t="shared" si="44"/>
        <v>6.411886330993842E-2</v>
      </c>
      <c r="K444">
        <f t="shared" si="45"/>
        <v>2.2181168202099494E-2</v>
      </c>
      <c r="L444">
        <f t="shared" si="46"/>
        <v>-5.2572714777916639E-3</v>
      </c>
      <c r="M444" s="86">
        <f t="shared" si="47"/>
        <v>1.8127840685178652E-3</v>
      </c>
      <c r="N444" s="2">
        <f t="shared" si="48"/>
        <v>4.9807296436517698E-2</v>
      </c>
    </row>
    <row r="445" spans="1:14" x14ac:dyDescent="0.3">
      <c r="A445" s="42">
        <v>43038</v>
      </c>
      <c r="B445">
        <v>160.86123699999999</v>
      </c>
      <c r="C445">
        <v>1110.849976</v>
      </c>
      <c r="D445">
        <v>80.634636</v>
      </c>
      <c r="E445">
        <v>198.36999499999999</v>
      </c>
      <c r="F445">
        <v>80.574569999999994</v>
      </c>
      <c r="G445">
        <v>76.581999999999994</v>
      </c>
      <c r="H445">
        <f t="shared" si="42"/>
        <v>2.250872996823803E-2</v>
      </c>
      <c r="I445">
        <f t="shared" si="43"/>
        <v>8.9922570876247894E-3</v>
      </c>
      <c r="J445">
        <f t="shared" si="44"/>
        <v>9.5464455230689677E-4</v>
      </c>
      <c r="K445">
        <f t="shared" si="45"/>
        <v>-5.8634762004828823E-3</v>
      </c>
      <c r="L445">
        <f t="shared" si="46"/>
        <v>-8.8465484408338981E-3</v>
      </c>
      <c r="M445" s="86">
        <f t="shared" si="47"/>
        <v>4.1697262142032657E-3</v>
      </c>
      <c r="N445" s="2">
        <f t="shared" si="48"/>
        <v>3.5491213933705858E-3</v>
      </c>
    </row>
    <row r="446" spans="1:14" x14ac:dyDescent="0.3">
      <c r="A446" s="42">
        <v>43039</v>
      </c>
      <c r="B446">
        <v>163.09967</v>
      </c>
      <c r="C446">
        <v>1105.280029</v>
      </c>
      <c r="D446">
        <v>79.952186999999995</v>
      </c>
      <c r="E446">
        <v>196.429993</v>
      </c>
      <c r="F446">
        <v>80.639945999999995</v>
      </c>
      <c r="G446">
        <v>77.495999999999995</v>
      </c>
      <c r="H446">
        <f t="shared" si="42"/>
        <v>1.3915303908796965E-2</v>
      </c>
      <c r="I446">
        <f t="shared" si="43"/>
        <v>-5.0141307290265062E-3</v>
      </c>
      <c r="J446">
        <f t="shared" si="44"/>
        <v>-8.4634721982251582E-3</v>
      </c>
      <c r="K446">
        <f t="shared" si="45"/>
        <v>-9.7797149210998007E-3</v>
      </c>
      <c r="L446">
        <f t="shared" si="46"/>
        <v>8.1137262041858303E-4</v>
      </c>
      <c r="M446" s="86">
        <f t="shared" si="47"/>
        <v>1.1934919432764899E-2</v>
      </c>
      <c r="N446" s="2">
        <f t="shared" si="48"/>
        <v>-1.7061282638271835E-3</v>
      </c>
    </row>
    <row r="447" spans="1:14" x14ac:dyDescent="0.3">
      <c r="A447" s="42">
        <v>43040</v>
      </c>
      <c r="B447">
        <v>161.02525299999999</v>
      </c>
      <c r="C447">
        <v>1103.6800539999999</v>
      </c>
      <c r="D447">
        <v>79.952186999999995</v>
      </c>
      <c r="E447">
        <v>198</v>
      </c>
      <c r="F447">
        <v>81.153648000000004</v>
      </c>
      <c r="G447">
        <v>77.177000000000007</v>
      </c>
      <c r="H447">
        <f t="shared" si="42"/>
        <v>-1.2718707524055756E-2</v>
      </c>
      <c r="I447">
        <f t="shared" si="43"/>
        <v>-1.4475743323143729E-3</v>
      </c>
      <c r="J447">
        <f t="shared" si="44"/>
        <v>0</v>
      </c>
      <c r="K447">
        <f t="shared" si="45"/>
        <v>7.9927050651577639E-3</v>
      </c>
      <c r="L447">
        <f t="shared" si="46"/>
        <v>6.3703167658372348E-3</v>
      </c>
      <c r="M447" s="86">
        <f t="shared" si="47"/>
        <v>-4.1163414885928102E-3</v>
      </c>
      <c r="N447" s="2">
        <f t="shared" si="48"/>
        <v>3.9347994924973477E-5</v>
      </c>
    </row>
    <row r="448" spans="1:14" x14ac:dyDescent="0.3">
      <c r="A448" s="42">
        <v>43041</v>
      </c>
      <c r="B448">
        <v>162.20237700000001</v>
      </c>
      <c r="C448">
        <v>1094.219971</v>
      </c>
      <c r="D448">
        <v>80.788428999999994</v>
      </c>
      <c r="E448">
        <v>199.320007</v>
      </c>
      <c r="F448">
        <v>80.798714000000004</v>
      </c>
      <c r="G448">
        <v>76.019000000000005</v>
      </c>
      <c r="H448">
        <f t="shared" si="42"/>
        <v>7.3101825835977449E-3</v>
      </c>
      <c r="I448">
        <f t="shared" si="43"/>
        <v>-8.5713998053279505E-3</v>
      </c>
      <c r="J448">
        <f t="shared" si="44"/>
        <v>1.0459276117112327E-2</v>
      </c>
      <c r="K448">
        <f t="shared" si="45"/>
        <v>6.6667020202020397E-3</v>
      </c>
      <c r="L448">
        <f t="shared" si="46"/>
        <v>-4.3736049918544646E-3</v>
      </c>
      <c r="M448" s="86">
        <f t="shared" si="47"/>
        <v>-1.5004470243725478E-2</v>
      </c>
      <c r="N448" s="2">
        <f t="shared" si="48"/>
        <v>2.2982311847459394E-3</v>
      </c>
    </row>
    <row r="449" spans="1:14" x14ac:dyDescent="0.3">
      <c r="A449" s="42">
        <v>43042</v>
      </c>
      <c r="B449">
        <v>166.438095</v>
      </c>
      <c r="C449">
        <v>1111.599976</v>
      </c>
      <c r="D449">
        <v>80.874931000000004</v>
      </c>
      <c r="E449">
        <v>200.009995</v>
      </c>
      <c r="F449">
        <v>80.86412</v>
      </c>
      <c r="G449">
        <v>77.22</v>
      </c>
      <c r="H449">
        <f t="shared" si="42"/>
        <v>2.6113785003286302E-2</v>
      </c>
      <c r="I449">
        <f t="shared" si="43"/>
        <v>1.5883465354883369E-2</v>
      </c>
      <c r="J449">
        <f t="shared" si="44"/>
        <v>1.0707226402435685E-3</v>
      </c>
      <c r="K449">
        <f t="shared" si="45"/>
        <v>3.4617096917922523E-3</v>
      </c>
      <c r="L449">
        <f t="shared" si="46"/>
        <v>8.0949308178340383E-4</v>
      </c>
      <c r="M449" s="86">
        <f t="shared" si="47"/>
        <v>1.5798681908470162E-2</v>
      </c>
      <c r="N449" s="2">
        <f t="shared" si="48"/>
        <v>9.4678351543977801E-3</v>
      </c>
    </row>
    <row r="450" spans="1:14" x14ac:dyDescent="0.3">
      <c r="A450" s="42">
        <v>43045</v>
      </c>
      <c r="B450">
        <v>168.12660199999999</v>
      </c>
      <c r="C450">
        <v>1120.660034</v>
      </c>
      <c r="D450">
        <v>81.192138999999997</v>
      </c>
      <c r="E450">
        <v>200.13000500000001</v>
      </c>
      <c r="F450">
        <v>80.369110000000006</v>
      </c>
      <c r="G450">
        <v>76.765000000000001</v>
      </c>
      <c r="H450">
        <f t="shared" si="42"/>
        <v>1.0144955095766911E-2</v>
      </c>
      <c r="I450">
        <f t="shared" si="43"/>
        <v>8.1504661709348811E-3</v>
      </c>
      <c r="J450">
        <f t="shared" si="44"/>
        <v>3.9222042736579733E-3</v>
      </c>
      <c r="K450">
        <f t="shared" si="45"/>
        <v>6.0002001399983899E-4</v>
      </c>
      <c r="L450">
        <f t="shared" si="46"/>
        <v>-6.1215035790903741E-3</v>
      </c>
      <c r="M450" s="86">
        <f t="shared" si="47"/>
        <v>-5.8922558922558706E-3</v>
      </c>
      <c r="N450" s="2">
        <f t="shared" si="48"/>
        <v>3.339228395053846E-3</v>
      </c>
    </row>
    <row r="451" spans="1:14" x14ac:dyDescent="0.3">
      <c r="A451" s="42">
        <v>43046</v>
      </c>
      <c r="B451">
        <v>168.666901</v>
      </c>
      <c r="C451">
        <v>1123.170044</v>
      </c>
      <c r="D451">
        <v>80.999877999999995</v>
      </c>
      <c r="E451">
        <v>195.88999899999999</v>
      </c>
      <c r="F451">
        <v>81.237701000000001</v>
      </c>
      <c r="G451">
        <v>78.168999999999997</v>
      </c>
      <c r="H451">
        <f t="shared" si="42"/>
        <v>3.2136437278379336E-3</v>
      </c>
      <c r="I451">
        <f t="shared" si="43"/>
        <v>2.2397604303250863E-3</v>
      </c>
      <c r="J451">
        <f t="shared" si="44"/>
        <v>-2.3679755499482779E-3</v>
      </c>
      <c r="K451">
        <f t="shared" si="45"/>
        <v>-2.1186258402382103E-2</v>
      </c>
      <c r="L451">
        <f t="shared" si="46"/>
        <v>1.0807522940094707E-2</v>
      </c>
      <c r="M451" s="86">
        <f t="shared" si="47"/>
        <v>1.828958509737506E-2</v>
      </c>
      <c r="N451" s="2">
        <f t="shared" si="48"/>
        <v>-1.458661370814531E-3</v>
      </c>
    </row>
    <row r="452" spans="1:14" x14ac:dyDescent="0.3">
      <c r="A452" s="42">
        <v>43047</v>
      </c>
      <c r="B452">
        <v>170.04669200000001</v>
      </c>
      <c r="C452">
        <v>1132.880005</v>
      </c>
      <c r="D452">
        <v>81.278625000000005</v>
      </c>
      <c r="E452">
        <v>196.44000199999999</v>
      </c>
      <c r="F452">
        <v>81.798096000000001</v>
      </c>
      <c r="G452">
        <v>77.683999999999997</v>
      </c>
      <c r="H452">
        <f t="shared" si="42"/>
        <v>8.1805676858912081E-3</v>
      </c>
      <c r="I452">
        <f t="shared" si="43"/>
        <v>8.6451388655447627E-3</v>
      </c>
      <c r="J452">
        <f t="shared" si="44"/>
        <v>3.4413261708864532E-3</v>
      </c>
      <c r="K452">
        <f t="shared" si="45"/>
        <v>2.8077135270188234E-3</v>
      </c>
      <c r="L452">
        <f t="shared" si="46"/>
        <v>6.8982134292549678E-3</v>
      </c>
      <c r="M452" s="86">
        <f t="shared" si="47"/>
        <v>-6.204505622433438E-3</v>
      </c>
      <c r="N452" s="2">
        <f t="shared" si="48"/>
        <v>5.9945919357192439E-3</v>
      </c>
    </row>
    <row r="453" spans="1:14" x14ac:dyDescent="0.3">
      <c r="A453" s="42">
        <v>43048</v>
      </c>
      <c r="B453">
        <v>169.69935599999999</v>
      </c>
      <c r="C453">
        <v>1129.130005</v>
      </c>
      <c r="D453">
        <v>80.826858999999999</v>
      </c>
      <c r="E453">
        <v>193.89999399999999</v>
      </c>
      <c r="F453">
        <v>81.984893999999997</v>
      </c>
      <c r="G453">
        <v>77.92</v>
      </c>
      <c r="H453">
        <f t="shared" ref="H453:H508" si="49">(B453-B452)/B452</f>
        <v>-2.0425919252813969E-3</v>
      </c>
      <c r="I453">
        <f t="shared" ref="I453:I508" si="50">(C453-C452)/C452</f>
        <v>-3.3101475738377076E-3</v>
      </c>
      <c r="J453">
        <f t="shared" ref="J453:J508" si="51">(D453-D452)/D452</f>
        <v>-5.5582387128227904E-3</v>
      </c>
      <c r="K453">
        <f t="shared" ref="K453:K508" si="52">(E453-E452)/E452</f>
        <v>-1.2930197384135643E-2</v>
      </c>
      <c r="L453">
        <f t="shared" ref="L453:L508" si="53">(F453-F452)/F452</f>
        <v>2.2836472868512248E-3</v>
      </c>
      <c r="M453" s="86">
        <f t="shared" ref="M453:M508" si="54">(G453-G452)/G452</f>
        <v>3.037948612326917E-3</v>
      </c>
      <c r="N453" s="2">
        <f t="shared" ref="N453:N508" si="55">MMULT(H453:L453,$P$2:$P$6)</f>
        <v>-4.3115056618452628E-3</v>
      </c>
    </row>
    <row r="454" spans="1:14" x14ac:dyDescent="0.3">
      <c r="A454" s="42">
        <v>43049</v>
      </c>
      <c r="B454">
        <v>169.13767999999999</v>
      </c>
      <c r="C454">
        <v>1125.349976</v>
      </c>
      <c r="D454">
        <v>80.615416999999994</v>
      </c>
      <c r="E454">
        <v>192.020004</v>
      </c>
      <c r="F454">
        <v>82.339805999999996</v>
      </c>
      <c r="G454">
        <v>78.070999999999998</v>
      </c>
      <c r="H454">
        <f t="shared" si="49"/>
        <v>-3.3098298852707823E-3</v>
      </c>
      <c r="I454">
        <f t="shared" si="50"/>
        <v>-3.3477358526133693E-3</v>
      </c>
      <c r="J454">
        <f t="shared" si="51"/>
        <v>-2.6159868466496422E-3</v>
      </c>
      <c r="K454">
        <f t="shared" si="52"/>
        <v>-9.6956681700567371E-3</v>
      </c>
      <c r="L454">
        <f t="shared" si="53"/>
        <v>4.3289926068575367E-3</v>
      </c>
      <c r="M454" s="86">
        <f t="shared" si="54"/>
        <v>1.9378850102668922E-3</v>
      </c>
      <c r="N454" s="2">
        <f t="shared" si="55"/>
        <v>-2.9280456295465991E-3</v>
      </c>
    </row>
    <row r="455" spans="1:14" x14ac:dyDescent="0.3">
      <c r="A455" s="42">
        <v>43052</v>
      </c>
      <c r="B455">
        <v>168.459869</v>
      </c>
      <c r="C455">
        <v>1129.170044</v>
      </c>
      <c r="D455">
        <v>80.673079999999999</v>
      </c>
      <c r="E455">
        <v>195.08000200000001</v>
      </c>
      <c r="F455">
        <v>83.124336</v>
      </c>
      <c r="G455">
        <v>77.899000000000001</v>
      </c>
      <c r="H455">
        <f t="shared" si="49"/>
        <v>-4.0074512077970526E-3</v>
      </c>
      <c r="I455">
        <f t="shared" si="50"/>
        <v>3.3945599870879566E-3</v>
      </c>
      <c r="J455">
        <f t="shared" si="51"/>
        <v>7.152850180010249E-4</v>
      </c>
      <c r="K455">
        <f t="shared" si="52"/>
        <v>1.5935829269121394E-2</v>
      </c>
      <c r="L455">
        <f t="shared" si="53"/>
        <v>9.5279554095622204E-3</v>
      </c>
      <c r="M455" s="86">
        <f t="shared" si="54"/>
        <v>-2.2031227984782705E-3</v>
      </c>
      <c r="N455" s="2">
        <f t="shared" si="55"/>
        <v>5.1132356951951088E-3</v>
      </c>
    </row>
    <row r="456" spans="1:14" x14ac:dyDescent="0.3">
      <c r="A456" s="42">
        <v>43053</v>
      </c>
      <c r="B456">
        <v>165.91313199999999</v>
      </c>
      <c r="C456">
        <v>1136.839966</v>
      </c>
      <c r="D456">
        <v>80.788428999999994</v>
      </c>
      <c r="E456">
        <v>195.71000699999999</v>
      </c>
      <c r="F456">
        <v>83.002921999999998</v>
      </c>
      <c r="G456">
        <v>79.59</v>
      </c>
      <c r="H456">
        <f t="shared" si="49"/>
        <v>-1.5117766712735644E-2</v>
      </c>
      <c r="I456">
        <f t="shared" si="50"/>
        <v>6.7925305322747674E-3</v>
      </c>
      <c r="J456">
        <f t="shared" si="51"/>
        <v>1.4298326033913024E-3</v>
      </c>
      <c r="K456">
        <f t="shared" si="52"/>
        <v>3.2294699279323508E-3</v>
      </c>
      <c r="L456">
        <f t="shared" si="53"/>
        <v>-1.4606312163504256E-3</v>
      </c>
      <c r="M456" s="86">
        <f t="shared" si="54"/>
        <v>2.170759573293627E-2</v>
      </c>
      <c r="N456" s="2">
        <f t="shared" si="55"/>
        <v>-1.0253129730975301E-3</v>
      </c>
    </row>
    <row r="457" spans="1:14" x14ac:dyDescent="0.3">
      <c r="A457" s="42">
        <v>43054</v>
      </c>
      <c r="B457">
        <v>163.724716</v>
      </c>
      <c r="C457">
        <v>1126.6899410000001</v>
      </c>
      <c r="D457">
        <v>80.160522</v>
      </c>
      <c r="E457">
        <v>192.11999499999999</v>
      </c>
      <c r="F457">
        <v>82.405181999999996</v>
      </c>
      <c r="G457">
        <v>79.340999999999994</v>
      </c>
      <c r="H457">
        <f t="shared" si="49"/>
        <v>-1.3190131327277877E-2</v>
      </c>
      <c r="I457">
        <f t="shared" si="50"/>
        <v>-8.9282795323540852E-3</v>
      </c>
      <c r="J457">
        <f t="shared" si="51"/>
        <v>-7.7722392646104475E-3</v>
      </c>
      <c r="K457">
        <f t="shared" si="52"/>
        <v>-1.834352803431253E-2</v>
      </c>
      <c r="L457">
        <f t="shared" si="53"/>
        <v>-7.2014332218328621E-3</v>
      </c>
      <c r="M457" s="86">
        <f t="shared" si="54"/>
        <v>-3.1285337353940119E-3</v>
      </c>
      <c r="N457" s="2">
        <f t="shared" si="55"/>
        <v>-1.1087122276077561E-2</v>
      </c>
    </row>
    <row r="458" spans="1:14" x14ac:dyDescent="0.3">
      <c r="A458" s="42">
        <v>43055</v>
      </c>
      <c r="B458">
        <v>165.68077099999999</v>
      </c>
      <c r="C458">
        <v>1137.290039</v>
      </c>
      <c r="D458">
        <v>80.373031999999995</v>
      </c>
      <c r="E458">
        <v>195.509995</v>
      </c>
      <c r="F458">
        <v>83.357840999999993</v>
      </c>
      <c r="G458">
        <v>78.778000000000006</v>
      </c>
      <c r="H458">
        <f t="shared" si="49"/>
        <v>1.1947218769339579E-2</v>
      </c>
      <c r="I458">
        <f t="shared" si="50"/>
        <v>9.4081766546985513E-3</v>
      </c>
      <c r="J458">
        <f t="shared" si="51"/>
        <v>2.6510555906808422E-3</v>
      </c>
      <c r="K458">
        <f t="shared" si="52"/>
        <v>1.7645222195638799E-2</v>
      </c>
      <c r="L458">
        <f t="shared" si="53"/>
        <v>1.1560668599700405E-2</v>
      </c>
      <c r="M458" s="86">
        <f t="shared" si="54"/>
        <v>-7.0959529121133865E-3</v>
      </c>
      <c r="N458" s="2">
        <f t="shared" si="55"/>
        <v>1.0642468362011635E-2</v>
      </c>
    </row>
    <row r="459" spans="1:14" x14ac:dyDescent="0.3">
      <c r="A459" s="42">
        <v>43056</v>
      </c>
      <c r="B459">
        <v>164.76084900000001</v>
      </c>
      <c r="C459">
        <v>1129.880005</v>
      </c>
      <c r="D459">
        <v>79.600227000000004</v>
      </c>
      <c r="E459">
        <v>193.199997</v>
      </c>
      <c r="F459">
        <v>82.591980000000007</v>
      </c>
      <c r="G459">
        <v>78.072999999999993</v>
      </c>
      <c r="H459">
        <f t="shared" si="49"/>
        <v>-5.552376382893495E-3</v>
      </c>
      <c r="I459">
        <f t="shared" si="50"/>
        <v>-6.5155182459133414E-3</v>
      </c>
      <c r="J459">
        <f t="shared" si="51"/>
        <v>-9.6152276549675408E-3</v>
      </c>
      <c r="K459">
        <f t="shared" si="52"/>
        <v>-1.1815242489265101E-2</v>
      </c>
      <c r="L459">
        <f t="shared" si="53"/>
        <v>-9.1876299915203755E-3</v>
      </c>
      <c r="M459" s="86">
        <f t="shared" si="54"/>
        <v>-8.9491990149535711E-3</v>
      </c>
      <c r="N459" s="2">
        <f t="shared" si="55"/>
        <v>-8.5371989529119709E-3</v>
      </c>
    </row>
    <row r="460" spans="1:14" x14ac:dyDescent="0.3">
      <c r="A460" s="42">
        <v>43059</v>
      </c>
      <c r="B460">
        <v>164.59625199999999</v>
      </c>
      <c r="C460">
        <v>1126.3100589999999</v>
      </c>
      <c r="D460">
        <v>79.725800000000007</v>
      </c>
      <c r="E460">
        <v>194.10000600000001</v>
      </c>
      <c r="F460">
        <v>82.442535000000007</v>
      </c>
      <c r="G460">
        <v>78.650000000000006</v>
      </c>
      <c r="H460">
        <f t="shared" si="49"/>
        <v>-9.990055343791944E-4</v>
      </c>
      <c r="I460">
        <f t="shared" si="50"/>
        <v>-3.1595797644016835E-3</v>
      </c>
      <c r="J460">
        <f t="shared" si="51"/>
        <v>1.5775457524763443E-3</v>
      </c>
      <c r="K460">
        <f t="shared" si="52"/>
        <v>4.658431749354589E-3</v>
      </c>
      <c r="L460">
        <f t="shared" si="53"/>
        <v>-1.8094371874847902E-3</v>
      </c>
      <c r="M460" s="86">
        <f t="shared" si="54"/>
        <v>7.3905191295327759E-3</v>
      </c>
      <c r="N460" s="2">
        <f t="shared" si="55"/>
        <v>5.3591003113053024E-5</v>
      </c>
    </row>
    <row r="461" spans="1:14" x14ac:dyDescent="0.3">
      <c r="A461" s="42">
        <v>43060</v>
      </c>
      <c r="B461">
        <v>167.656158</v>
      </c>
      <c r="C461">
        <v>1139.48999</v>
      </c>
      <c r="D461">
        <v>80.875366</v>
      </c>
      <c r="E461">
        <v>196.229996</v>
      </c>
      <c r="F461">
        <v>82.862831</v>
      </c>
      <c r="G461">
        <v>78.311999999999998</v>
      </c>
      <c r="H461">
        <f t="shared" si="49"/>
        <v>1.859037470670968E-2</v>
      </c>
      <c r="I461">
        <f t="shared" si="50"/>
        <v>1.1701867434001249E-2</v>
      </c>
      <c r="J461">
        <f t="shared" si="51"/>
        <v>1.4418996109164072E-2</v>
      </c>
      <c r="K461">
        <f t="shared" si="52"/>
        <v>1.0973673025028099E-2</v>
      </c>
      <c r="L461">
        <f t="shared" si="53"/>
        <v>5.0980479918526682E-3</v>
      </c>
      <c r="M461" s="86">
        <f t="shared" si="54"/>
        <v>-4.2975206611571273E-3</v>
      </c>
      <c r="N461" s="2">
        <f t="shared" si="55"/>
        <v>1.2156591853351155E-2</v>
      </c>
    </row>
    <row r="462" spans="1:14" x14ac:dyDescent="0.3">
      <c r="A462" s="42">
        <v>43061</v>
      </c>
      <c r="B462">
        <v>169.41850299999999</v>
      </c>
      <c r="C462">
        <v>1156.160034</v>
      </c>
      <c r="D462">
        <v>80.286109999999994</v>
      </c>
      <c r="E462">
        <v>196.320007</v>
      </c>
      <c r="F462">
        <v>82.498581000000001</v>
      </c>
      <c r="G462">
        <v>77.846999999999994</v>
      </c>
      <c r="H462">
        <f t="shared" si="49"/>
        <v>1.0511662804535828E-2</v>
      </c>
      <c r="I462">
        <f t="shared" si="50"/>
        <v>1.4629390469678422E-2</v>
      </c>
      <c r="J462">
        <f t="shared" si="51"/>
        <v>-7.2859763008677574E-3</v>
      </c>
      <c r="K462">
        <f t="shared" si="52"/>
        <v>4.5870153307246697E-4</v>
      </c>
      <c r="L462">
        <f t="shared" si="53"/>
        <v>-4.3958189166865228E-3</v>
      </c>
      <c r="M462" s="86">
        <f t="shared" si="54"/>
        <v>-5.937787312289348E-3</v>
      </c>
      <c r="N462" s="2">
        <f t="shared" si="55"/>
        <v>2.7835919179464872E-3</v>
      </c>
    </row>
    <row r="463" spans="1:14" x14ac:dyDescent="0.3">
      <c r="A463" s="42">
        <v>43063</v>
      </c>
      <c r="B463">
        <v>169.428192</v>
      </c>
      <c r="C463">
        <v>1186</v>
      </c>
      <c r="D463">
        <v>80.430992000000003</v>
      </c>
      <c r="E463">
        <v>195.75</v>
      </c>
      <c r="F463">
        <v>82.610648999999995</v>
      </c>
      <c r="G463">
        <v>77.881</v>
      </c>
      <c r="H463">
        <f t="shared" si="49"/>
        <v>5.7189739186921746E-5</v>
      </c>
      <c r="I463">
        <f t="shared" si="50"/>
        <v>2.5809546362506423E-2</v>
      </c>
      <c r="J463">
        <f t="shared" si="51"/>
        <v>1.8045711767578443E-3</v>
      </c>
      <c r="K463">
        <f t="shared" si="52"/>
        <v>-2.9034585354308995E-3</v>
      </c>
      <c r="L463">
        <f t="shared" si="53"/>
        <v>1.3584233648817985E-3</v>
      </c>
      <c r="M463" s="86">
        <f t="shared" si="54"/>
        <v>4.3675414595303647E-4</v>
      </c>
      <c r="N463" s="2">
        <f t="shared" si="55"/>
        <v>5.2252544215804176E-3</v>
      </c>
    </row>
    <row r="464" spans="1:14" x14ac:dyDescent="0.3">
      <c r="A464" s="42">
        <v>43066</v>
      </c>
      <c r="B464">
        <v>168.576065</v>
      </c>
      <c r="C464">
        <v>1195.829956</v>
      </c>
      <c r="D464">
        <v>81.020279000000002</v>
      </c>
      <c r="E464">
        <v>195.050003</v>
      </c>
      <c r="F464">
        <v>83.086983000000004</v>
      </c>
      <c r="G464">
        <v>77.903999999999996</v>
      </c>
      <c r="H464">
        <f t="shared" si="49"/>
        <v>-5.0294286325146872E-3</v>
      </c>
      <c r="I464">
        <f t="shared" si="50"/>
        <v>8.2883271500843493E-3</v>
      </c>
      <c r="J464">
        <f t="shared" si="51"/>
        <v>7.3266160884848811E-3</v>
      </c>
      <c r="K464">
        <f t="shared" si="52"/>
        <v>-3.5759744572158173E-3</v>
      </c>
      <c r="L464">
        <f t="shared" si="53"/>
        <v>5.7660120791450083E-3</v>
      </c>
      <c r="M464" s="86">
        <f t="shared" si="54"/>
        <v>2.9532235076586247E-4</v>
      </c>
      <c r="N464" s="2">
        <f t="shared" si="55"/>
        <v>2.5551104455967472E-3</v>
      </c>
    </row>
    <row r="465" spans="1:14" x14ac:dyDescent="0.3">
      <c r="A465" s="42">
        <v>43067</v>
      </c>
      <c r="B465">
        <v>167.588379</v>
      </c>
      <c r="C465">
        <v>1193.599976</v>
      </c>
      <c r="D465">
        <v>81.995956000000007</v>
      </c>
      <c r="E465">
        <v>199.179993</v>
      </c>
      <c r="F465">
        <v>83.49794</v>
      </c>
      <c r="G465">
        <v>77.926000000000002</v>
      </c>
      <c r="H465">
        <f t="shared" si="49"/>
        <v>-5.8589930901518936E-3</v>
      </c>
      <c r="I465">
        <f t="shared" si="50"/>
        <v>-1.8647969042850008E-3</v>
      </c>
      <c r="J465">
        <f t="shared" si="51"/>
        <v>1.2042380155220208E-2</v>
      </c>
      <c r="K465">
        <f t="shared" si="52"/>
        <v>2.1174006339287225E-2</v>
      </c>
      <c r="L465">
        <f t="shared" si="53"/>
        <v>4.9461056974471704E-3</v>
      </c>
      <c r="M465" s="86">
        <f t="shared" si="54"/>
        <v>2.8239884986657387E-4</v>
      </c>
      <c r="N465" s="2">
        <f t="shared" si="55"/>
        <v>6.0877404395035424E-3</v>
      </c>
    </row>
    <row r="466" spans="1:14" x14ac:dyDescent="0.3">
      <c r="A466" s="42">
        <v>43068</v>
      </c>
      <c r="B466">
        <v>164.112122</v>
      </c>
      <c r="C466">
        <v>1161.2700199999999</v>
      </c>
      <c r="D466">
        <v>80.508278000000004</v>
      </c>
      <c r="E466">
        <v>188.14999399999999</v>
      </c>
      <c r="F466">
        <v>83.479247999999998</v>
      </c>
      <c r="G466">
        <v>78.623999999999995</v>
      </c>
      <c r="H466">
        <f t="shared" si="49"/>
        <v>-2.0742828474998282E-2</v>
      </c>
      <c r="I466">
        <f t="shared" si="50"/>
        <v>-2.7086089686717652E-2</v>
      </c>
      <c r="J466">
        <f t="shared" si="51"/>
        <v>-1.8143309409064057E-2</v>
      </c>
      <c r="K466">
        <f t="shared" si="52"/>
        <v>-5.5377042813732825E-2</v>
      </c>
      <c r="L466">
        <f t="shared" si="53"/>
        <v>-2.2386181024348009E-4</v>
      </c>
      <c r="M466" s="86">
        <f t="shared" si="54"/>
        <v>8.9572158201369663E-3</v>
      </c>
      <c r="N466" s="2">
        <f t="shared" si="55"/>
        <v>-2.4314626438951263E-2</v>
      </c>
    </row>
    <row r="467" spans="1:14" x14ac:dyDescent="0.3">
      <c r="A467" s="42">
        <v>43069</v>
      </c>
      <c r="B467">
        <v>166.40701300000001</v>
      </c>
      <c r="C467">
        <v>1176.75</v>
      </c>
      <c r="D467">
        <v>81.310074</v>
      </c>
      <c r="E467">
        <v>187.58000200000001</v>
      </c>
      <c r="F467">
        <v>84.048980999999998</v>
      </c>
      <c r="G467">
        <v>79.096999999999994</v>
      </c>
      <c r="H467">
        <f t="shared" si="49"/>
        <v>1.3983677573799253E-2</v>
      </c>
      <c r="I467">
        <f t="shared" si="50"/>
        <v>1.333021582697887E-2</v>
      </c>
      <c r="J467">
        <f t="shared" si="51"/>
        <v>9.9591746329488733E-3</v>
      </c>
      <c r="K467">
        <f t="shared" si="52"/>
        <v>-3.0294553185050061E-3</v>
      </c>
      <c r="L467">
        <f t="shared" si="53"/>
        <v>6.824845858697714E-3</v>
      </c>
      <c r="M467" s="86">
        <f t="shared" si="54"/>
        <v>6.0159747659747536E-3</v>
      </c>
      <c r="N467" s="2">
        <f t="shared" si="55"/>
        <v>8.2136917147839408E-3</v>
      </c>
    </row>
    <row r="468" spans="1:14" x14ac:dyDescent="0.3">
      <c r="A468" s="42">
        <v>43070</v>
      </c>
      <c r="B468">
        <v>165.632339</v>
      </c>
      <c r="C468">
        <v>1162.349976</v>
      </c>
      <c r="D468">
        <v>81.397025999999997</v>
      </c>
      <c r="E468">
        <v>186.820007</v>
      </c>
      <c r="F468">
        <v>84.394569000000004</v>
      </c>
      <c r="G468">
        <v>79.346999999999994</v>
      </c>
      <c r="H468">
        <f t="shared" si="49"/>
        <v>-4.655296588972512E-3</v>
      </c>
      <c r="I468">
        <f t="shared" si="50"/>
        <v>-1.2237114085404743E-2</v>
      </c>
      <c r="J468">
        <f t="shared" si="51"/>
        <v>1.0693877858233972E-3</v>
      </c>
      <c r="K468">
        <f t="shared" si="52"/>
        <v>-4.0515779501911053E-3</v>
      </c>
      <c r="L468">
        <f t="shared" si="53"/>
        <v>4.1117452691069086E-3</v>
      </c>
      <c r="M468" s="86">
        <f t="shared" si="54"/>
        <v>3.1606761318381232E-3</v>
      </c>
      <c r="N468" s="2">
        <f t="shared" si="55"/>
        <v>-3.1525711139276115E-3</v>
      </c>
    </row>
    <row r="469" spans="1:14" x14ac:dyDescent="0.3">
      <c r="A469" s="42">
        <v>43073</v>
      </c>
      <c r="B469">
        <v>164.421921</v>
      </c>
      <c r="C469">
        <v>1133.9499510000001</v>
      </c>
      <c r="D469">
        <v>78.325080999999997</v>
      </c>
      <c r="E469">
        <v>184.03999300000001</v>
      </c>
      <c r="F469">
        <v>85.375252000000003</v>
      </c>
      <c r="G469">
        <v>79.263000000000005</v>
      </c>
      <c r="H469">
        <f t="shared" si="49"/>
        <v>-7.3078603327578692E-3</v>
      </c>
      <c r="I469">
        <f t="shared" si="50"/>
        <v>-2.4433282218263595E-2</v>
      </c>
      <c r="J469">
        <f t="shared" si="51"/>
        <v>-3.7740260927960678E-2</v>
      </c>
      <c r="K469">
        <f t="shared" si="52"/>
        <v>-1.4880708145996345E-2</v>
      </c>
      <c r="L469">
        <f t="shared" si="53"/>
        <v>1.1620214566176634E-2</v>
      </c>
      <c r="M469" s="86">
        <f t="shared" si="54"/>
        <v>-1.0586411584557573E-3</v>
      </c>
      <c r="N469" s="2">
        <f t="shared" si="55"/>
        <v>-1.4548379411760369E-2</v>
      </c>
    </row>
    <row r="470" spans="1:14" x14ac:dyDescent="0.3">
      <c r="A470" s="42">
        <v>43074</v>
      </c>
      <c r="B470">
        <v>164.26698300000001</v>
      </c>
      <c r="C470">
        <v>1141.5699460000001</v>
      </c>
      <c r="D470">
        <v>78.817734000000002</v>
      </c>
      <c r="E470">
        <v>184.21000699999999</v>
      </c>
      <c r="F470">
        <v>85.365905999999995</v>
      </c>
      <c r="G470">
        <v>78.981999999999999</v>
      </c>
      <c r="H470">
        <f t="shared" si="49"/>
        <v>-9.423196071282195E-4</v>
      </c>
      <c r="I470">
        <f t="shared" si="50"/>
        <v>6.7198688912858528E-3</v>
      </c>
      <c r="J470">
        <f t="shared" si="51"/>
        <v>6.2898498630343481E-3</v>
      </c>
      <c r="K470">
        <f t="shared" si="52"/>
        <v>9.2378834202618432E-4</v>
      </c>
      <c r="L470">
        <f t="shared" si="53"/>
        <v>-1.0946966223898054E-4</v>
      </c>
      <c r="M470" s="86">
        <f t="shared" si="54"/>
        <v>-3.5451597845149174E-3</v>
      </c>
      <c r="N470" s="2">
        <f t="shared" si="55"/>
        <v>2.5763435653958365E-3</v>
      </c>
    </row>
    <row r="471" spans="1:14" x14ac:dyDescent="0.3">
      <c r="A471" s="42">
        <v>43075</v>
      </c>
      <c r="B471">
        <v>163.65696700000001</v>
      </c>
      <c r="C471">
        <v>1152.349976</v>
      </c>
      <c r="D471">
        <v>79.967299999999994</v>
      </c>
      <c r="E471">
        <v>185.300003</v>
      </c>
      <c r="F471">
        <v>85.225800000000007</v>
      </c>
      <c r="G471">
        <v>79.272000000000006</v>
      </c>
      <c r="H471">
        <f t="shared" si="49"/>
        <v>-3.7135642772473739E-3</v>
      </c>
      <c r="I471">
        <f t="shared" si="50"/>
        <v>9.4431620574565271E-3</v>
      </c>
      <c r="J471">
        <f t="shared" si="51"/>
        <v>1.4585118623176772E-2</v>
      </c>
      <c r="K471">
        <f t="shared" si="52"/>
        <v>5.9171378241140481E-3</v>
      </c>
      <c r="L471">
        <f t="shared" si="53"/>
        <v>-1.6412407079705656E-3</v>
      </c>
      <c r="M471" s="86">
        <f t="shared" si="54"/>
        <v>3.6717226709884056E-3</v>
      </c>
      <c r="N471" s="2">
        <f t="shared" si="55"/>
        <v>4.9181227039058828E-3</v>
      </c>
    </row>
    <row r="472" spans="1:14" x14ac:dyDescent="0.3">
      <c r="A472" s="42">
        <v>43076</v>
      </c>
      <c r="B472">
        <v>163.95716899999999</v>
      </c>
      <c r="C472">
        <v>1159.790039</v>
      </c>
      <c r="D472">
        <v>79.687149000000005</v>
      </c>
      <c r="E472">
        <v>185.199997</v>
      </c>
      <c r="F472">
        <v>84.151718000000002</v>
      </c>
      <c r="G472">
        <v>79.733999999999995</v>
      </c>
      <c r="H472">
        <f t="shared" si="49"/>
        <v>1.8343368174480743E-3</v>
      </c>
      <c r="I472">
        <f t="shared" si="50"/>
        <v>6.4564265674094219E-3</v>
      </c>
      <c r="J472">
        <f t="shared" si="51"/>
        <v>-3.503319481838069E-3</v>
      </c>
      <c r="K472">
        <f t="shared" si="52"/>
        <v>-5.3969777863418372E-4</v>
      </c>
      <c r="L472">
        <f t="shared" si="53"/>
        <v>-1.2602779909370216E-2</v>
      </c>
      <c r="M472" s="86">
        <f t="shared" si="54"/>
        <v>5.8280351195881151E-3</v>
      </c>
      <c r="N472" s="2">
        <f t="shared" si="55"/>
        <v>-1.6710067569969947E-3</v>
      </c>
    </row>
    <row r="473" spans="1:14" x14ac:dyDescent="0.3">
      <c r="A473" s="42">
        <v>43077</v>
      </c>
      <c r="B473">
        <v>164.005539</v>
      </c>
      <c r="C473">
        <v>1162</v>
      </c>
      <c r="D473">
        <v>81.300422999999995</v>
      </c>
      <c r="E473">
        <v>188.53999300000001</v>
      </c>
      <c r="F473">
        <v>84.403899999999993</v>
      </c>
      <c r="G473">
        <v>79.180999999999997</v>
      </c>
      <c r="H473">
        <f t="shared" si="49"/>
        <v>2.9501607215482952E-4</v>
      </c>
      <c r="I473">
        <f t="shared" si="50"/>
        <v>1.905483687293525E-3</v>
      </c>
      <c r="J473">
        <f t="shared" si="51"/>
        <v>2.0245096232517867E-2</v>
      </c>
      <c r="K473">
        <f t="shared" si="52"/>
        <v>1.8034535929285212E-2</v>
      </c>
      <c r="L473">
        <f t="shared" si="53"/>
        <v>2.9967540294303981E-3</v>
      </c>
      <c r="M473" s="86">
        <f t="shared" si="54"/>
        <v>-6.9355607394586665E-3</v>
      </c>
      <c r="N473" s="2">
        <f t="shared" si="55"/>
        <v>8.6953771901363674E-3</v>
      </c>
    </row>
    <row r="474" spans="1:14" x14ac:dyDescent="0.3">
      <c r="A474" s="42">
        <v>43080</v>
      </c>
      <c r="B474">
        <v>167.20103499999999</v>
      </c>
      <c r="C474">
        <v>1168.920044</v>
      </c>
      <c r="D474">
        <v>82.334061000000005</v>
      </c>
      <c r="E474">
        <v>186.220001</v>
      </c>
      <c r="F474">
        <v>84.273148000000006</v>
      </c>
      <c r="G474">
        <v>78.61</v>
      </c>
      <c r="H474">
        <f t="shared" si="49"/>
        <v>1.9484073644610207E-2</v>
      </c>
      <c r="I474">
        <f t="shared" si="50"/>
        <v>5.9552874354560775E-3</v>
      </c>
      <c r="J474">
        <f t="shared" si="51"/>
        <v>1.2713808389410355E-2</v>
      </c>
      <c r="K474">
        <f t="shared" si="52"/>
        <v>-1.230503917542849E-2</v>
      </c>
      <c r="L474">
        <f t="shared" si="53"/>
        <v>-1.549122730110657E-3</v>
      </c>
      <c r="M474" s="86">
        <f t="shared" si="54"/>
        <v>-7.2113259494070289E-3</v>
      </c>
      <c r="N474" s="2">
        <f t="shared" si="55"/>
        <v>4.8598015127874986E-3</v>
      </c>
    </row>
    <row r="475" spans="1:14" x14ac:dyDescent="0.3">
      <c r="A475" s="42">
        <v>43081</v>
      </c>
      <c r="B475">
        <v>166.26174900000001</v>
      </c>
      <c r="C475">
        <v>1165.079956</v>
      </c>
      <c r="D475">
        <v>82.672165000000007</v>
      </c>
      <c r="E475">
        <v>185.729996</v>
      </c>
      <c r="F475">
        <v>83.918227999999999</v>
      </c>
      <c r="G475">
        <v>78.882000000000005</v>
      </c>
      <c r="H475">
        <f t="shared" si="49"/>
        <v>-5.6177044597838849E-3</v>
      </c>
      <c r="I475">
        <f t="shared" si="50"/>
        <v>-3.2851588264833651E-3</v>
      </c>
      <c r="J475">
        <f t="shared" si="51"/>
        <v>4.1064900223979142E-3</v>
      </c>
      <c r="K475">
        <f t="shared" si="52"/>
        <v>-2.6313231520173628E-3</v>
      </c>
      <c r="L475">
        <f t="shared" si="53"/>
        <v>-4.2115431596314286E-3</v>
      </c>
      <c r="M475" s="86">
        <f t="shared" si="54"/>
        <v>3.4601195776619458E-3</v>
      </c>
      <c r="N475" s="2">
        <f t="shared" si="55"/>
        <v>-2.3278479151036258E-3</v>
      </c>
    </row>
    <row r="476" spans="1:14" x14ac:dyDescent="0.3">
      <c r="A476" s="42">
        <v>43082</v>
      </c>
      <c r="B476">
        <v>166.813705</v>
      </c>
      <c r="C476">
        <v>1164.130005</v>
      </c>
      <c r="D476">
        <v>82.449982000000006</v>
      </c>
      <c r="E476">
        <v>187.86000100000001</v>
      </c>
      <c r="F476">
        <v>84.880225999999993</v>
      </c>
      <c r="G476">
        <v>78.600999999999999</v>
      </c>
      <c r="H476">
        <f t="shared" si="49"/>
        <v>3.3198014776085983E-3</v>
      </c>
      <c r="I476">
        <f t="shared" si="50"/>
        <v>-8.1535262460566741E-4</v>
      </c>
      <c r="J476">
        <f t="shared" si="51"/>
        <v>-2.6875188281327957E-3</v>
      </c>
      <c r="K476">
        <f t="shared" si="52"/>
        <v>1.1468287545755459E-2</v>
      </c>
      <c r="L476">
        <f t="shared" si="53"/>
        <v>1.1463516603329543E-2</v>
      </c>
      <c r="M476" s="86">
        <f t="shared" si="54"/>
        <v>-3.5622829035775704E-3</v>
      </c>
      <c r="N476" s="2">
        <f t="shared" si="55"/>
        <v>4.5497468347910266E-3</v>
      </c>
    </row>
    <row r="477" spans="1:14" x14ac:dyDescent="0.3">
      <c r="A477" s="42">
        <v>43083</v>
      </c>
      <c r="B477">
        <v>166.765289</v>
      </c>
      <c r="C477">
        <v>1174.26001</v>
      </c>
      <c r="D477">
        <v>81.812400999999994</v>
      </c>
      <c r="E477">
        <v>189.55999800000001</v>
      </c>
      <c r="F477">
        <v>84.992301999999995</v>
      </c>
      <c r="G477">
        <v>79.073999999999998</v>
      </c>
      <c r="H477">
        <f t="shared" si="49"/>
        <v>-2.9023994161632655E-4</v>
      </c>
      <c r="I477">
        <f t="shared" si="50"/>
        <v>8.7017815505923517E-3</v>
      </c>
      <c r="J477">
        <f t="shared" si="51"/>
        <v>-7.7329428646814189E-3</v>
      </c>
      <c r="K477">
        <f t="shared" si="52"/>
        <v>9.0492760084675827E-3</v>
      </c>
      <c r="L477">
        <f t="shared" si="53"/>
        <v>1.3204017623610221E-3</v>
      </c>
      <c r="M477" s="86">
        <f t="shared" si="54"/>
        <v>6.0177351433187741E-3</v>
      </c>
      <c r="N477" s="2">
        <f t="shared" si="55"/>
        <v>2.2096553030246423E-3</v>
      </c>
    </row>
    <row r="478" spans="1:14" x14ac:dyDescent="0.3">
      <c r="A478" s="42">
        <v>43084</v>
      </c>
      <c r="B478">
        <v>168.459869</v>
      </c>
      <c r="C478">
        <v>1179.1400149999999</v>
      </c>
      <c r="D478">
        <v>83.899017000000001</v>
      </c>
      <c r="E478">
        <v>190.11999499999999</v>
      </c>
      <c r="F478">
        <v>85.823554999999999</v>
      </c>
      <c r="G478">
        <v>78.388999999999996</v>
      </c>
      <c r="H478">
        <f t="shared" si="49"/>
        <v>1.0161467114418529E-2</v>
      </c>
      <c r="I478">
        <f t="shared" si="50"/>
        <v>4.1558129872786721E-3</v>
      </c>
      <c r="J478">
        <f t="shared" si="51"/>
        <v>2.5504886478029249E-2</v>
      </c>
      <c r="K478">
        <f t="shared" si="52"/>
        <v>2.9541939539373778E-3</v>
      </c>
      <c r="L478">
        <f t="shared" si="53"/>
        <v>9.7803328117881064E-3</v>
      </c>
      <c r="M478" s="86">
        <f t="shared" si="54"/>
        <v>-8.6627715810506899E-3</v>
      </c>
      <c r="N478" s="2">
        <f t="shared" si="55"/>
        <v>1.0511338669090388E-2</v>
      </c>
    </row>
    <row r="479" spans="1:14" x14ac:dyDescent="0.3">
      <c r="A479" s="42">
        <v>43087</v>
      </c>
      <c r="B479">
        <v>170.83227500000001</v>
      </c>
      <c r="C479">
        <v>1190.579956</v>
      </c>
      <c r="D479">
        <v>83.444984000000005</v>
      </c>
      <c r="E479">
        <v>190.41999799999999</v>
      </c>
      <c r="F479">
        <v>85.814209000000005</v>
      </c>
      <c r="G479">
        <v>78.552000000000007</v>
      </c>
      <c r="H479">
        <f t="shared" si="49"/>
        <v>1.4082914904795588E-2</v>
      </c>
      <c r="I479">
        <f t="shared" si="50"/>
        <v>9.7019360334405155E-3</v>
      </c>
      <c r="J479">
        <f t="shared" si="51"/>
        <v>-5.4116605442468468E-3</v>
      </c>
      <c r="K479">
        <f t="shared" si="52"/>
        <v>1.5779665889429663E-3</v>
      </c>
      <c r="L479">
        <f t="shared" si="53"/>
        <v>-1.0889784278912284E-4</v>
      </c>
      <c r="M479" s="86">
        <f t="shared" si="54"/>
        <v>2.0793733814694782E-3</v>
      </c>
      <c r="N479" s="2">
        <f t="shared" si="55"/>
        <v>3.9684518280286201E-3</v>
      </c>
    </row>
    <row r="480" spans="1:14" x14ac:dyDescent="0.3">
      <c r="A480" s="42">
        <v>43088</v>
      </c>
      <c r="B480">
        <v>169.01177999999999</v>
      </c>
      <c r="C480">
        <v>1187.380005</v>
      </c>
      <c r="D480">
        <v>82.913680999999997</v>
      </c>
      <c r="E480">
        <v>187.020004</v>
      </c>
      <c r="F480">
        <v>85.627419000000003</v>
      </c>
      <c r="G480">
        <v>78.590999999999994</v>
      </c>
      <c r="H480">
        <f t="shared" si="49"/>
        <v>-1.0656622116634706E-2</v>
      </c>
      <c r="I480">
        <f t="shared" si="50"/>
        <v>-2.6877245697558639E-3</v>
      </c>
      <c r="J480">
        <f t="shared" si="51"/>
        <v>-6.3671053013804671E-3</v>
      </c>
      <c r="K480">
        <f t="shared" si="52"/>
        <v>-1.7855235982094656E-2</v>
      </c>
      <c r="L480">
        <f t="shared" si="53"/>
        <v>-2.1766791557794583E-3</v>
      </c>
      <c r="M480" s="86">
        <f t="shared" si="54"/>
        <v>4.9648640391062302E-4</v>
      </c>
      <c r="N480" s="2">
        <f t="shared" si="55"/>
        <v>-7.9486734251290308E-3</v>
      </c>
    </row>
    <row r="481" spans="1:14" x14ac:dyDescent="0.3">
      <c r="A481" s="42">
        <v>43089</v>
      </c>
      <c r="B481">
        <v>168.82782</v>
      </c>
      <c r="C481">
        <v>1177.619995</v>
      </c>
      <c r="D481">
        <v>82.614211999999995</v>
      </c>
      <c r="E481">
        <v>188.820007</v>
      </c>
      <c r="F481">
        <v>85.487312000000003</v>
      </c>
      <c r="G481">
        <v>78.528000000000006</v>
      </c>
      <c r="H481">
        <f t="shared" si="49"/>
        <v>-1.0884448409453165E-3</v>
      </c>
      <c r="I481">
        <f t="shared" si="50"/>
        <v>-8.2197863859093407E-3</v>
      </c>
      <c r="J481">
        <f t="shared" si="51"/>
        <v>-3.6118164865940761E-3</v>
      </c>
      <c r="K481">
        <f t="shared" si="52"/>
        <v>9.62465491124684E-3</v>
      </c>
      <c r="L481">
        <f t="shared" si="53"/>
        <v>-1.6362399058180233E-3</v>
      </c>
      <c r="M481" s="86">
        <f t="shared" si="54"/>
        <v>-8.0161850593564378E-4</v>
      </c>
      <c r="N481" s="2">
        <f t="shared" si="55"/>
        <v>-9.8632654160398349E-4</v>
      </c>
    </row>
    <row r="482" spans="1:14" x14ac:dyDescent="0.3">
      <c r="A482" s="42">
        <v>43090</v>
      </c>
      <c r="B482">
        <v>169.46691899999999</v>
      </c>
      <c r="C482">
        <v>1174.76001</v>
      </c>
      <c r="D482">
        <v>82.594893999999996</v>
      </c>
      <c r="E482">
        <v>188.61999499999999</v>
      </c>
      <c r="F482">
        <v>85.618072999999995</v>
      </c>
      <c r="G482">
        <v>78.248999999999995</v>
      </c>
      <c r="H482">
        <f t="shared" si="49"/>
        <v>3.7855076254611794E-3</v>
      </c>
      <c r="I482">
        <f t="shared" si="50"/>
        <v>-2.4286145039512951E-3</v>
      </c>
      <c r="J482">
        <f t="shared" si="51"/>
        <v>-2.3383385899750995E-4</v>
      </c>
      <c r="K482">
        <f t="shared" si="52"/>
        <v>-1.0592733427873201E-3</v>
      </c>
      <c r="L482">
        <f t="shared" si="53"/>
        <v>1.5295954094333036E-3</v>
      </c>
      <c r="M482" s="86">
        <f t="shared" si="54"/>
        <v>-3.5528728606358312E-3</v>
      </c>
      <c r="N482" s="2">
        <f t="shared" si="55"/>
        <v>3.186762658316715E-4</v>
      </c>
    </row>
    <row r="483" spans="1:14" x14ac:dyDescent="0.3">
      <c r="A483" s="42">
        <v>43091</v>
      </c>
      <c r="B483">
        <v>169.46691899999999</v>
      </c>
      <c r="C483">
        <v>1168.3599850000001</v>
      </c>
      <c r="D483">
        <v>82.604538000000005</v>
      </c>
      <c r="E483">
        <v>189.94000199999999</v>
      </c>
      <c r="F483">
        <v>86.047698999999994</v>
      </c>
      <c r="G483">
        <v>77.954999999999998</v>
      </c>
      <c r="H483">
        <f t="shared" si="49"/>
        <v>0</v>
      </c>
      <c r="I483">
        <f t="shared" si="50"/>
        <v>-5.4479425121050163E-3</v>
      </c>
      <c r="J483">
        <f t="shared" si="51"/>
        <v>1.1676266574067697E-4</v>
      </c>
      <c r="K483">
        <f t="shared" si="52"/>
        <v>6.9982347311588252E-3</v>
      </c>
      <c r="L483">
        <f t="shared" si="53"/>
        <v>5.0179358743567956E-3</v>
      </c>
      <c r="M483" s="86">
        <f t="shared" si="54"/>
        <v>-3.7572365142046153E-3</v>
      </c>
      <c r="N483" s="2">
        <f t="shared" si="55"/>
        <v>1.3369981518302563E-3</v>
      </c>
    </row>
    <row r="484" spans="1:14" x14ac:dyDescent="0.3">
      <c r="A484" s="42">
        <v>43095</v>
      </c>
      <c r="B484">
        <v>165.16757200000001</v>
      </c>
      <c r="C484">
        <v>1176.76001</v>
      </c>
      <c r="D484">
        <v>82.498283000000001</v>
      </c>
      <c r="E484">
        <v>187.759995</v>
      </c>
      <c r="F484">
        <v>86.374595999999997</v>
      </c>
      <c r="G484">
        <v>77.144000000000005</v>
      </c>
      <c r="H484">
        <f t="shared" si="49"/>
        <v>-2.5369830438706348E-2</v>
      </c>
      <c r="I484">
        <f t="shared" si="50"/>
        <v>7.1895863499638031E-3</v>
      </c>
      <c r="J484">
        <f t="shared" si="51"/>
        <v>-1.286309476121087E-3</v>
      </c>
      <c r="K484">
        <f t="shared" si="52"/>
        <v>-1.1477345356666835E-2</v>
      </c>
      <c r="L484">
        <f t="shared" si="53"/>
        <v>3.7990208198362451E-3</v>
      </c>
      <c r="M484" s="86">
        <f t="shared" si="54"/>
        <v>-1.0403437880828592E-2</v>
      </c>
      <c r="N484" s="2">
        <f t="shared" si="55"/>
        <v>-5.4289756203388453E-3</v>
      </c>
    </row>
    <row r="485" spans="1:14" x14ac:dyDescent="0.3">
      <c r="A485" s="42">
        <v>43096</v>
      </c>
      <c r="B485">
        <v>165.19662500000001</v>
      </c>
      <c r="C485">
        <v>1182.26001</v>
      </c>
      <c r="D485">
        <v>82.797745000000006</v>
      </c>
      <c r="E485">
        <v>186.240005</v>
      </c>
      <c r="F485">
        <v>86.019690999999995</v>
      </c>
      <c r="G485">
        <v>77.363</v>
      </c>
      <c r="H485">
        <f t="shared" si="49"/>
        <v>1.759001458228414E-4</v>
      </c>
      <c r="I485">
        <f t="shared" si="50"/>
        <v>4.6738501931247647E-3</v>
      </c>
      <c r="J485">
        <f t="shared" si="51"/>
        <v>3.6299179705352831E-3</v>
      </c>
      <c r="K485">
        <f t="shared" si="52"/>
        <v>-8.0953879445938796E-3</v>
      </c>
      <c r="L485">
        <f t="shared" si="53"/>
        <v>-4.1089048914336136E-3</v>
      </c>
      <c r="M485" s="86">
        <f t="shared" si="54"/>
        <v>2.83884683189871E-3</v>
      </c>
      <c r="N485" s="2">
        <f t="shared" si="55"/>
        <v>-7.449249053089206E-4</v>
      </c>
    </row>
    <row r="486" spans="1:14" x14ac:dyDescent="0.3">
      <c r="A486" s="42">
        <v>43097</v>
      </c>
      <c r="B486">
        <v>165.661407</v>
      </c>
      <c r="C486">
        <v>1186.099976</v>
      </c>
      <c r="D486">
        <v>82.807411000000002</v>
      </c>
      <c r="E486">
        <v>192.71000699999999</v>
      </c>
      <c r="F486">
        <v>85.991660999999993</v>
      </c>
      <c r="G486">
        <v>77.372</v>
      </c>
      <c r="H486">
        <f t="shared" si="49"/>
        <v>2.8135078425481474E-3</v>
      </c>
      <c r="I486">
        <f t="shared" si="50"/>
        <v>3.2479877247983749E-3</v>
      </c>
      <c r="J486">
        <f t="shared" si="51"/>
        <v>1.1674230982976327E-4</v>
      </c>
      <c r="K486">
        <f t="shared" si="52"/>
        <v>3.4740130081074655E-2</v>
      </c>
      <c r="L486">
        <f t="shared" si="53"/>
        <v>-3.2585562298754491E-4</v>
      </c>
      <c r="M486" s="86">
        <f t="shared" si="54"/>
        <v>1.1633468195391002E-4</v>
      </c>
      <c r="N486" s="2">
        <f t="shared" si="55"/>
        <v>8.1185024670526809E-3</v>
      </c>
    </row>
    <row r="487" spans="1:14" x14ac:dyDescent="0.3">
      <c r="A487" s="42">
        <v>43098</v>
      </c>
      <c r="B487">
        <v>163.86999499999999</v>
      </c>
      <c r="C487">
        <v>1169.469971</v>
      </c>
      <c r="D487">
        <v>82.633544999999998</v>
      </c>
      <c r="E487">
        <v>191.96000699999999</v>
      </c>
      <c r="F487">
        <v>85.814209000000005</v>
      </c>
      <c r="G487">
        <v>77.927000000000007</v>
      </c>
      <c r="H487">
        <f t="shared" si="49"/>
        <v>-1.0813695431187592E-2</v>
      </c>
      <c r="I487">
        <f t="shared" si="50"/>
        <v>-1.4020744740323629E-2</v>
      </c>
      <c r="J487">
        <f t="shared" si="51"/>
        <v>-2.0996429896836632E-3</v>
      </c>
      <c r="K487">
        <f t="shared" si="52"/>
        <v>-3.8918580912095553E-3</v>
      </c>
      <c r="L487">
        <f t="shared" si="53"/>
        <v>-2.0635954456094084E-3</v>
      </c>
      <c r="M487" s="86">
        <f t="shared" si="54"/>
        <v>7.1731375691465498E-3</v>
      </c>
      <c r="N487" s="2">
        <f t="shared" si="55"/>
        <v>-6.5779073396027695E-3</v>
      </c>
    </row>
    <row r="488" spans="1:14" x14ac:dyDescent="0.3">
      <c r="A488" s="42">
        <v>43102</v>
      </c>
      <c r="B488">
        <v>166.80401599999999</v>
      </c>
      <c r="C488">
        <v>1189.01001</v>
      </c>
      <c r="D488">
        <v>83.029594000000003</v>
      </c>
      <c r="E488">
        <v>201.070007</v>
      </c>
      <c r="F488">
        <v>84.665420999999995</v>
      </c>
      <c r="G488">
        <v>78.159000000000006</v>
      </c>
      <c r="H488">
        <f t="shared" si="49"/>
        <v>1.790456514018934E-2</v>
      </c>
      <c r="I488">
        <f t="shared" si="50"/>
        <v>1.670845723665014E-2</v>
      </c>
      <c r="J488">
        <f t="shared" si="51"/>
        <v>4.7928356456207345E-3</v>
      </c>
      <c r="K488">
        <f t="shared" si="52"/>
        <v>4.7457801978513237E-2</v>
      </c>
      <c r="L488">
        <f t="shared" si="53"/>
        <v>-1.3386920573957749E-2</v>
      </c>
      <c r="M488" s="86">
        <f t="shared" si="54"/>
        <v>2.9771452769899944E-3</v>
      </c>
      <c r="N488" s="2">
        <f t="shared" si="55"/>
        <v>1.4695347885403144E-2</v>
      </c>
    </row>
    <row r="489" spans="1:14" x14ac:dyDescent="0.3">
      <c r="A489" s="42">
        <v>43103</v>
      </c>
      <c r="B489">
        <v>166.77496300000001</v>
      </c>
      <c r="C489">
        <v>1204.1999510000001</v>
      </c>
      <c r="D489">
        <v>83.415993</v>
      </c>
      <c r="E489">
        <v>205.050003</v>
      </c>
      <c r="F489">
        <v>84.562674999999999</v>
      </c>
      <c r="G489">
        <v>77.215999999999994</v>
      </c>
      <c r="H489">
        <f t="shared" si="49"/>
        <v>-1.741744635211675E-4</v>
      </c>
      <c r="I489">
        <f t="shared" si="50"/>
        <v>1.2775284372921377E-2</v>
      </c>
      <c r="J489">
        <f t="shared" si="51"/>
        <v>4.6537503242518232E-3</v>
      </c>
      <c r="K489">
        <f t="shared" si="52"/>
        <v>1.9794080973996285E-2</v>
      </c>
      <c r="L489">
        <f t="shared" si="53"/>
        <v>-1.2135532875930095E-3</v>
      </c>
      <c r="M489" s="86">
        <f t="shared" si="54"/>
        <v>-1.2065149247047838E-2</v>
      </c>
      <c r="N489" s="2">
        <f t="shared" si="55"/>
        <v>7.1670775840110617E-3</v>
      </c>
    </row>
    <row r="490" spans="1:14" x14ac:dyDescent="0.3">
      <c r="A490" s="42">
        <v>43104</v>
      </c>
      <c r="B490">
        <v>167.549622</v>
      </c>
      <c r="C490">
        <v>1209.589966</v>
      </c>
      <c r="D490">
        <v>84.150192000000004</v>
      </c>
      <c r="E490">
        <v>205.63000500000001</v>
      </c>
      <c r="F490">
        <v>85.160422999999994</v>
      </c>
      <c r="G490">
        <v>77.185000000000002</v>
      </c>
      <c r="H490">
        <f t="shared" si="49"/>
        <v>4.644935822890787E-3</v>
      </c>
      <c r="I490">
        <f t="shared" si="50"/>
        <v>4.4760133028770967E-3</v>
      </c>
      <c r="J490">
        <f t="shared" si="51"/>
        <v>8.8016574951041322E-3</v>
      </c>
      <c r="K490">
        <f t="shared" si="52"/>
        <v>2.8285881078480525E-3</v>
      </c>
      <c r="L490">
        <f t="shared" si="53"/>
        <v>7.0686978622660143E-3</v>
      </c>
      <c r="M490" s="86">
        <f t="shared" si="54"/>
        <v>-4.0147119767913004E-4</v>
      </c>
      <c r="N490" s="2">
        <f t="shared" si="55"/>
        <v>5.5639785181972167E-3</v>
      </c>
    </row>
    <row r="491" spans="1:14" x14ac:dyDescent="0.3">
      <c r="A491" s="42">
        <v>43105</v>
      </c>
      <c r="B491">
        <v>169.45721399999999</v>
      </c>
      <c r="C491">
        <v>1229.1400149999999</v>
      </c>
      <c r="D491">
        <v>85.193496999999994</v>
      </c>
      <c r="E491">
        <v>209.990005</v>
      </c>
      <c r="F491">
        <v>85.216469000000004</v>
      </c>
      <c r="G491">
        <v>77.281000000000006</v>
      </c>
      <c r="H491">
        <f t="shared" si="49"/>
        <v>1.1385236070541501E-2</v>
      </c>
      <c r="I491">
        <f t="shared" si="50"/>
        <v>1.6162542307332554E-2</v>
      </c>
      <c r="J491">
        <f t="shared" si="51"/>
        <v>1.2398129763031193E-2</v>
      </c>
      <c r="K491">
        <f t="shared" si="52"/>
        <v>2.1203131323174286E-2</v>
      </c>
      <c r="L491">
        <f t="shared" si="53"/>
        <v>6.5812261172081248E-4</v>
      </c>
      <c r="M491" s="86">
        <f t="shared" si="54"/>
        <v>1.2437649802423221E-3</v>
      </c>
      <c r="N491" s="2">
        <f t="shared" si="55"/>
        <v>1.236143241516007E-2</v>
      </c>
    </row>
    <row r="492" spans="1:14" x14ac:dyDescent="0.3">
      <c r="A492" s="42">
        <v>43108</v>
      </c>
      <c r="B492">
        <v>168.82782</v>
      </c>
      <c r="C492">
        <v>1246.869995</v>
      </c>
      <c r="D492">
        <v>85.280426000000006</v>
      </c>
      <c r="E492">
        <v>212.050003</v>
      </c>
      <c r="F492">
        <v>85.664787000000004</v>
      </c>
      <c r="G492">
        <v>77.504000000000005</v>
      </c>
      <c r="H492">
        <f t="shared" si="49"/>
        <v>-3.7141764882313638E-3</v>
      </c>
      <c r="I492">
        <f t="shared" si="50"/>
        <v>1.4424703275159477E-2</v>
      </c>
      <c r="J492">
        <f t="shared" si="51"/>
        <v>1.0203713083876817E-3</v>
      </c>
      <c r="K492">
        <f t="shared" si="52"/>
        <v>9.8099811941049636E-3</v>
      </c>
      <c r="L492">
        <f t="shared" si="53"/>
        <v>5.2609314286420437E-3</v>
      </c>
      <c r="M492" s="86">
        <f t="shared" si="54"/>
        <v>2.8855734268448774E-3</v>
      </c>
      <c r="N492" s="2">
        <f t="shared" si="55"/>
        <v>5.3603621436125607E-3</v>
      </c>
    </row>
    <row r="493" spans="1:14" x14ac:dyDescent="0.3">
      <c r="A493" s="42">
        <v>43109</v>
      </c>
      <c r="B493">
        <v>168.80845600000001</v>
      </c>
      <c r="C493">
        <v>1252.6999510000001</v>
      </c>
      <c r="D493">
        <v>85.222472999999994</v>
      </c>
      <c r="E493">
        <v>209.30999800000001</v>
      </c>
      <c r="F493">
        <v>85.039008999999993</v>
      </c>
      <c r="G493">
        <v>77.022000000000006</v>
      </c>
      <c r="H493">
        <f t="shared" si="49"/>
        <v>-1.1469673659232193E-4</v>
      </c>
      <c r="I493">
        <f t="shared" si="50"/>
        <v>4.6756727031514126E-3</v>
      </c>
      <c r="J493">
        <f t="shared" si="51"/>
        <v>-6.795580500502179E-4</v>
      </c>
      <c r="K493">
        <f t="shared" si="52"/>
        <v>-1.2921504179370356E-2</v>
      </c>
      <c r="L493">
        <f t="shared" si="53"/>
        <v>-7.3049618392211843E-3</v>
      </c>
      <c r="M493" s="86">
        <f t="shared" si="54"/>
        <v>-6.2190338563170838E-3</v>
      </c>
      <c r="N493" s="2">
        <f t="shared" si="55"/>
        <v>-3.2690096204165339E-3</v>
      </c>
    </row>
    <row r="494" spans="1:14" x14ac:dyDescent="0.3">
      <c r="A494" s="42">
        <v>43110</v>
      </c>
      <c r="B494">
        <v>168.76971399999999</v>
      </c>
      <c r="C494">
        <v>1254.329956</v>
      </c>
      <c r="D494">
        <v>84.836060000000003</v>
      </c>
      <c r="E494">
        <v>212.520004</v>
      </c>
      <c r="F494">
        <v>84.497298999999998</v>
      </c>
      <c r="G494">
        <v>77.061000000000007</v>
      </c>
      <c r="H494">
        <f t="shared" si="49"/>
        <v>-2.2950272111968949E-4</v>
      </c>
      <c r="I494">
        <f t="shared" si="50"/>
        <v>1.3011934731048638E-3</v>
      </c>
      <c r="J494">
        <f t="shared" si="51"/>
        <v>-4.5341678831590628E-3</v>
      </c>
      <c r="K494">
        <f t="shared" si="52"/>
        <v>1.5336133154996221E-2</v>
      </c>
      <c r="L494">
        <f t="shared" si="53"/>
        <v>-6.3701353810460661E-3</v>
      </c>
      <c r="M494" s="86">
        <f t="shared" si="54"/>
        <v>5.0634883539769774E-4</v>
      </c>
      <c r="N494" s="2">
        <f t="shared" si="55"/>
        <v>1.1007041285552531E-3</v>
      </c>
    </row>
    <row r="495" spans="1:14" x14ac:dyDescent="0.3">
      <c r="A495" s="42">
        <v>43111</v>
      </c>
      <c r="B495">
        <v>169.72837799999999</v>
      </c>
      <c r="C495">
        <v>1276.6800539999999</v>
      </c>
      <c r="D495">
        <v>85.087219000000005</v>
      </c>
      <c r="E495">
        <v>217.240005</v>
      </c>
      <c r="F495">
        <v>84.198432999999994</v>
      </c>
      <c r="G495">
        <v>76.438000000000002</v>
      </c>
      <c r="H495">
        <f t="shared" si="49"/>
        <v>5.6803082572030603E-3</v>
      </c>
      <c r="I495">
        <f t="shared" si="50"/>
        <v>1.7818356241186582E-2</v>
      </c>
      <c r="J495">
        <f t="shared" si="51"/>
        <v>2.9605217404014431E-3</v>
      </c>
      <c r="K495">
        <f t="shared" si="52"/>
        <v>2.2209678671001702E-2</v>
      </c>
      <c r="L495">
        <f t="shared" si="53"/>
        <v>-3.536988797712976E-3</v>
      </c>
      <c r="M495" s="86">
        <f t="shared" si="54"/>
        <v>-8.0845044834612131E-3</v>
      </c>
      <c r="N495" s="2">
        <f t="shared" si="55"/>
        <v>9.0263752224159621E-3</v>
      </c>
    </row>
    <row r="496" spans="1:14" x14ac:dyDescent="0.3">
      <c r="A496" s="42">
        <v>43112</v>
      </c>
      <c r="B496">
        <v>171.481064</v>
      </c>
      <c r="C496">
        <v>1305.1999510000001</v>
      </c>
      <c r="D496">
        <v>86.555572999999995</v>
      </c>
      <c r="E496">
        <v>221.229996</v>
      </c>
      <c r="F496">
        <v>83.694068999999999</v>
      </c>
      <c r="G496">
        <v>77.771000000000001</v>
      </c>
      <c r="H496">
        <f t="shared" si="49"/>
        <v>1.0326416953092025E-2</v>
      </c>
      <c r="I496">
        <f t="shared" si="50"/>
        <v>2.2339110657085687E-2</v>
      </c>
      <c r="J496">
        <f t="shared" si="51"/>
        <v>1.7257045385394378E-2</v>
      </c>
      <c r="K496">
        <f t="shared" si="52"/>
        <v>1.8366741429599966E-2</v>
      </c>
      <c r="L496">
        <f t="shared" si="53"/>
        <v>-5.9901827389114877E-3</v>
      </c>
      <c r="M496" s="86">
        <f t="shared" si="54"/>
        <v>1.7438970145739009E-2</v>
      </c>
      <c r="N496" s="2">
        <f t="shared" si="55"/>
        <v>1.2459826337252112E-2</v>
      </c>
    </row>
    <row r="497" spans="1:14" x14ac:dyDescent="0.3">
      <c r="A497" s="42">
        <v>43116</v>
      </c>
      <c r="B497">
        <v>170.60955799999999</v>
      </c>
      <c r="C497">
        <v>1304.8599850000001</v>
      </c>
      <c r="D497">
        <v>85.348044999999999</v>
      </c>
      <c r="E497">
        <v>221.529999</v>
      </c>
      <c r="F497">
        <v>84.263801999999998</v>
      </c>
      <c r="G497">
        <v>77.977999999999994</v>
      </c>
      <c r="H497">
        <f t="shared" si="49"/>
        <v>-5.0822287876637548E-3</v>
      </c>
      <c r="I497">
        <f t="shared" si="50"/>
        <v>-2.6047043576697465E-4</v>
      </c>
      <c r="J497">
        <f t="shared" si="51"/>
        <v>-1.395089834365716E-2</v>
      </c>
      <c r="K497">
        <f t="shared" si="52"/>
        <v>1.3560683696798683E-3</v>
      </c>
      <c r="L497">
        <f t="shared" si="53"/>
        <v>6.807328246879709E-3</v>
      </c>
      <c r="M497" s="86">
        <f t="shared" si="54"/>
        <v>2.6616605161306093E-3</v>
      </c>
      <c r="N497" s="2">
        <f t="shared" si="55"/>
        <v>-2.2260401901056624E-3</v>
      </c>
    </row>
    <row r="498" spans="1:14" x14ac:dyDescent="0.3">
      <c r="A498" s="42">
        <v>43117</v>
      </c>
      <c r="B498">
        <v>173.42739900000001</v>
      </c>
      <c r="C498">
        <v>1295</v>
      </c>
      <c r="D498">
        <v>87.077217000000005</v>
      </c>
      <c r="E498">
        <v>217.5</v>
      </c>
      <c r="F498">
        <v>85.179107999999999</v>
      </c>
      <c r="G498">
        <v>78.614000000000004</v>
      </c>
      <c r="H498">
        <f t="shared" si="49"/>
        <v>1.6516313816369043E-2</v>
      </c>
      <c r="I498">
        <f t="shared" si="50"/>
        <v>-7.5563547915832906E-3</v>
      </c>
      <c r="J498">
        <f t="shared" si="51"/>
        <v>2.0260241461887093E-2</v>
      </c>
      <c r="K498">
        <f t="shared" si="52"/>
        <v>-1.8191662610895436E-2</v>
      </c>
      <c r="L498">
        <f t="shared" si="53"/>
        <v>1.086238667464828E-2</v>
      </c>
      <c r="M498" s="86">
        <f t="shared" si="54"/>
        <v>8.1561466054529477E-3</v>
      </c>
      <c r="N498" s="2">
        <f t="shared" si="55"/>
        <v>4.3781849100851377E-3</v>
      </c>
    </row>
    <row r="499" spans="1:14" x14ac:dyDescent="0.3">
      <c r="A499" s="42">
        <v>43118</v>
      </c>
      <c r="B499">
        <v>173.58232100000001</v>
      </c>
      <c r="C499">
        <v>1293.3199460000001</v>
      </c>
      <c r="D499">
        <v>87.038596999999996</v>
      </c>
      <c r="E499">
        <v>220.33000200000001</v>
      </c>
      <c r="F499">
        <v>84.868155999999999</v>
      </c>
      <c r="G499">
        <v>78.483999999999995</v>
      </c>
      <c r="H499">
        <f t="shared" si="49"/>
        <v>8.9329598952238862E-4</v>
      </c>
      <c r="I499">
        <f t="shared" si="50"/>
        <v>-1.2973389961389401E-3</v>
      </c>
      <c r="J499">
        <f t="shared" si="51"/>
        <v>-4.4351440400315916E-4</v>
      </c>
      <c r="K499">
        <f t="shared" si="52"/>
        <v>1.3011503448275896E-2</v>
      </c>
      <c r="L499">
        <f t="shared" si="53"/>
        <v>-3.6505665215465785E-3</v>
      </c>
      <c r="M499" s="86">
        <f t="shared" si="54"/>
        <v>-1.6536494771924805E-3</v>
      </c>
      <c r="N499" s="2">
        <f t="shared" si="55"/>
        <v>1.7026759032219216E-3</v>
      </c>
    </row>
    <row r="500" spans="1:14" x14ac:dyDescent="0.3">
      <c r="A500" s="42">
        <v>43119</v>
      </c>
      <c r="B500">
        <v>172.80766299999999</v>
      </c>
      <c r="C500">
        <v>1294.579956</v>
      </c>
      <c r="D500">
        <v>86.941986</v>
      </c>
      <c r="E500">
        <v>220.46000699999999</v>
      </c>
      <c r="F500">
        <v>85.705734000000007</v>
      </c>
      <c r="G500">
        <v>78.566999999999993</v>
      </c>
      <c r="H500">
        <f t="shared" si="49"/>
        <v>-4.4627701458146559E-3</v>
      </c>
      <c r="I500">
        <f t="shared" si="50"/>
        <v>9.7424462051864588E-4</v>
      </c>
      <c r="J500">
        <f t="shared" si="51"/>
        <v>-1.1099788292772664E-3</v>
      </c>
      <c r="K500">
        <f t="shared" si="52"/>
        <v>5.9004674270362342E-4</v>
      </c>
      <c r="L500">
        <f t="shared" si="53"/>
        <v>9.8691669464340392E-3</v>
      </c>
      <c r="M500" s="86">
        <f t="shared" si="54"/>
        <v>1.0575403903980228E-3</v>
      </c>
      <c r="N500" s="2">
        <f t="shared" si="55"/>
        <v>1.1721418669128772E-3</v>
      </c>
    </row>
    <row r="501" spans="1:14" x14ac:dyDescent="0.3">
      <c r="A501" s="42">
        <v>43122</v>
      </c>
      <c r="B501">
        <v>171.39392100000001</v>
      </c>
      <c r="C501">
        <v>1327.3100589999999</v>
      </c>
      <c r="D501">
        <v>88.497275999999999</v>
      </c>
      <c r="E501">
        <v>227.58000200000001</v>
      </c>
      <c r="F501">
        <v>86.477431999999993</v>
      </c>
      <c r="G501">
        <v>79.012</v>
      </c>
      <c r="H501">
        <f t="shared" si="49"/>
        <v>-8.1810145190146163E-3</v>
      </c>
      <c r="I501">
        <f t="shared" si="50"/>
        <v>2.5282411370812132E-2</v>
      </c>
      <c r="J501">
        <f t="shared" si="51"/>
        <v>1.7888825313928294E-2</v>
      </c>
      <c r="K501">
        <f t="shared" si="52"/>
        <v>3.2296084432220928E-2</v>
      </c>
      <c r="L501">
        <f t="shared" si="53"/>
        <v>9.0040416665702477E-3</v>
      </c>
      <c r="M501" s="86">
        <f t="shared" si="54"/>
        <v>5.6639556047705453E-3</v>
      </c>
      <c r="N501" s="2">
        <f t="shared" si="55"/>
        <v>1.5258069652903397E-2</v>
      </c>
    </row>
    <row r="502" spans="1:14" x14ac:dyDescent="0.3">
      <c r="A502" s="42">
        <v>43123</v>
      </c>
      <c r="B502">
        <v>171.43263200000001</v>
      </c>
      <c r="C502">
        <v>1362.540039</v>
      </c>
      <c r="D502">
        <v>88.777434999999997</v>
      </c>
      <c r="E502">
        <v>250.28999300000001</v>
      </c>
      <c r="F502">
        <v>83.804726000000002</v>
      </c>
      <c r="G502">
        <v>78.914000000000001</v>
      </c>
      <c r="H502">
        <f t="shared" si="49"/>
        <v>2.2585981914729857E-4</v>
      </c>
      <c r="I502">
        <f t="shared" si="50"/>
        <v>2.6542389068114545E-2</v>
      </c>
      <c r="J502">
        <f t="shared" si="51"/>
        <v>3.1657358583556585E-3</v>
      </c>
      <c r="K502">
        <f t="shared" si="52"/>
        <v>9.9789044733376894E-2</v>
      </c>
      <c r="L502">
        <f t="shared" si="53"/>
        <v>-3.090639879315555E-2</v>
      </c>
      <c r="M502" s="86">
        <f t="shared" si="54"/>
        <v>-1.240317926390915E-3</v>
      </c>
      <c r="N502" s="2">
        <f t="shared" si="55"/>
        <v>1.9763326137167771E-2</v>
      </c>
    </row>
    <row r="503" spans="1:14" x14ac:dyDescent="0.3">
      <c r="A503" s="42">
        <v>43124</v>
      </c>
      <c r="B503">
        <v>168.70195000000001</v>
      </c>
      <c r="C503">
        <v>1357.51001</v>
      </c>
      <c r="D503">
        <v>88.700134000000006</v>
      </c>
      <c r="E503">
        <v>261.29998799999998</v>
      </c>
      <c r="F503">
        <v>83.108306999999996</v>
      </c>
      <c r="G503">
        <v>79.992999999999995</v>
      </c>
      <c r="H503">
        <f t="shared" si="49"/>
        <v>-1.592860103787009E-2</v>
      </c>
      <c r="I503">
        <f t="shared" si="50"/>
        <v>-3.6916559191109491E-3</v>
      </c>
      <c r="J503">
        <f t="shared" si="51"/>
        <v>-8.7072801776703066E-4</v>
      </c>
      <c r="K503">
        <f t="shared" si="52"/>
        <v>4.3988954044998411E-2</v>
      </c>
      <c r="L503">
        <f t="shared" si="53"/>
        <v>-8.3100206067138246E-3</v>
      </c>
      <c r="M503" s="86">
        <f t="shared" si="54"/>
        <v>1.3673112502217522E-2</v>
      </c>
      <c r="N503" s="2">
        <f t="shared" si="55"/>
        <v>3.0375896927073041E-3</v>
      </c>
    </row>
    <row r="504" spans="1:14" x14ac:dyDescent="0.3">
      <c r="A504" s="42">
        <v>43125</v>
      </c>
      <c r="B504">
        <v>165.69044500000001</v>
      </c>
      <c r="C504">
        <v>1377.9499510000001</v>
      </c>
      <c r="D504">
        <v>89.192824999999999</v>
      </c>
      <c r="E504">
        <v>269.70001200000002</v>
      </c>
      <c r="F504">
        <v>83.136550999999997</v>
      </c>
      <c r="G504">
        <v>79.108000000000004</v>
      </c>
      <c r="H504">
        <f t="shared" si="49"/>
        <v>-1.7851038473473482E-2</v>
      </c>
      <c r="I504">
        <f t="shared" si="50"/>
        <v>1.5056935749593544E-2</v>
      </c>
      <c r="J504">
        <f t="shared" si="51"/>
        <v>5.5545688352623404E-3</v>
      </c>
      <c r="K504">
        <f t="shared" si="52"/>
        <v>3.214705084487042E-2</v>
      </c>
      <c r="L504">
        <f t="shared" si="53"/>
        <v>3.3984569075629019E-4</v>
      </c>
      <c r="M504" s="86">
        <f t="shared" si="54"/>
        <v>-1.1063468053454564E-2</v>
      </c>
      <c r="N504" s="2">
        <f t="shared" si="55"/>
        <v>7.0494725294018229E-3</v>
      </c>
    </row>
    <row r="505" spans="1:14" x14ac:dyDescent="0.3">
      <c r="A505" s="42">
        <v>43126</v>
      </c>
      <c r="B505">
        <v>166.07775899999999</v>
      </c>
      <c r="C505">
        <v>1402.0500489999999</v>
      </c>
      <c r="D505">
        <v>90.864044000000007</v>
      </c>
      <c r="E505">
        <v>274.60000600000001</v>
      </c>
      <c r="F505">
        <v>82.562477000000001</v>
      </c>
      <c r="G505">
        <v>79.709000000000003</v>
      </c>
      <c r="H505">
        <f t="shared" si="49"/>
        <v>2.3375759537610937E-3</v>
      </c>
      <c r="I505">
        <f t="shared" si="50"/>
        <v>1.7489821007294255E-2</v>
      </c>
      <c r="J505">
        <f t="shared" si="51"/>
        <v>1.8737146177397204E-2</v>
      </c>
      <c r="K505">
        <f t="shared" si="52"/>
        <v>1.8168312131925275E-2</v>
      </c>
      <c r="L505">
        <f t="shared" si="53"/>
        <v>-6.9051938418758316E-3</v>
      </c>
      <c r="M505" s="86">
        <f t="shared" si="54"/>
        <v>7.5972088790008481E-3</v>
      </c>
      <c r="N505" s="2">
        <f t="shared" si="55"/>
        <v>9.9655322857004E-3</v>
      </c>
    </row>
    <row r="506" spans="1:14" x14ac:dyDescent="0.3">
      <c r="A506" s="42">
        <v>43129</v>
      </c>
      <c r="B506">
        <v>162.64021299999999</v>
      </c>
      <c r="C506">
        <v>1417.6800539999999</v>
      </c>
      <c r="D506">
        <v>90.728790000000004</v>
      </c>
      <c r="E506">
        <v>284.58999599999999</v>
      </c>
      <c r="F506">
        <v>81.743720999999994</v>
      </c>
      <c r="G506">
        <v>79.260999999999996</v>
      </c>
      <c r="H506">
        <f t="shared" si="49"/>
        <v>-2.0698412723644699E-2</v>
      </c>
      <c r="I506">
        <f t="shared" si="50"/>
        <v>1.1147965089511568E-2</v>
      </c>
      <c r="J506">
        <f t="shared" si="51"/>
        <v>-1.4885315912199913E-3</v>
      </c>
      <c r="K506">
        <f t="shared" si="52"/>
        <v>3.6380152154840001E-2</v>
      </c>
      <c r="L506">
        <f t="shared" si="53"/>
        <v>-9.9168051849995685E-3</v>
      </c>
      <c r="M506" s="86">
        <f t="shared" si="54"/>
        <v>-5.6204443663828109E-3</v>
      </c>
      <c r="N506" s="2">
        <f t="shared" si="55"/>
        <v>3.0848735488974615E-3</v>
      </c>
    </row>
    <row r="507" spans="1:14" x14ac:dyDescent="0.3">
      <c r="A507" s="42">
        <v>43130</v>
      </c>
      <c r="B507">
        <v>161.68158</v>
      </c>
      <c r="C507">
        <v>1437.8199460000001</v>
      </c>
      <c r="D507">
        <v>89.588881999999998</v>
      </c>
      <c r="E507">
        <v>278.79998799999998</v>
      </c>
      <c r="F507">
        <v>81.828415000000007</v>
      </c>
      <c r="G507">
        <v>79.745999999999995</v>
      </c>
      <c r="H507">
        <f t="shared" si="49"/>
        <v>-5.8941941990692786E-3</v>
      </c>
      <c r="I507">
        <f t="shared" si="50"/>
        <v>1.4206232177122911E-2</v>
      </c>
      <c r="J507">
        <f t="shared" si="51"/>
        <v>-1.2563906120648203E-2</v>
      </c>
      <c r="K507">
        <f t="shared" si="52"/>
        <v>-2.0345086199024368E-2</v>
      </c>
      <c r="L507">
        <f t="shared" si="53"/>
        <v>1.0360918118715583E-3</v>
      </c>
      <c r="M507" s="86">
        <f t="shared" si="54"/>
        <v>6.1190244887144932E-3</v>
      </c>
      <c r="N507" s="2">
        <f t="shared" si="55"/>
        <v>-4.7121725059494773E-3</v>
      </c>
    </row>
    <row r="508" spans="1:14" x14ac:dyDescent="0.3">
      <c r="A508" s="42">
        <v>43131</v>
      </c>
      <c r="B508">
        <v>162.127014</v>
      </c>
      <c r="C508">
        <v>1450.8900149999999</v>
      </c>
      <c r="D508">
        <v>91.781754000000006</v>
      </c>
      <c r="E508">
        <v>270.29998799999998</v>
      </c>
      <c r="F508">
        <v>81.254340999999997</v>
      </c>
      <c r="G508">
        <v>79.754999999999995</v>
      </c>
      <c r="H508">
        <f t="shared" si="49"/>
        <v>2.7550077133091221E-3</v>
      </c>
      <c r="I508">
        <f t="shared" si="50"/>
        <v>9.0901986972434685E-3</v>
      </c>
      <c r="J508">
        <f t="shared" si="51"/>
        <v>2.4477055088152663E-2</v>
      </c>
      <c r="K508">
        <f t="shared" si="52"/>
        <v>-3.0487806190292951E-2</v>
      </c>
      <c r="L508">
        <f t="shared" si="53"/>
        <v>-7.0155825455009745E-3</v>
      </c>
      <c r="M508" s="86">
        <f t="shared" si="54"/>
        <v>1.1285832518245858E-4</v>
      </c>
      <c r="N508" s="2">
        <f t="shared" si="55"/>
        <v>-2.3622544741773487E-4</v>
      </c>
    </row>
  </sheetData>
  <autoFilter ref="A2:N508" xr:uid="{4A0495D5-C0FA-4DCB-B322-65720F06A89E}"/>
  <mergeCells count="3">
    <mergeCell ref="B1:G1"/>
    <mergeCell ref="H1:M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CA6B-7015-434A-AE71-086B643ABA35}">
  <dimension ref="B1:K15"/>
  <sheetViews>
    <sheetView zoomScale="64" workbookViewId="0">
      <selection activeCell="H37" sqref="H37"/>
    </sheetView>
  </sheetViews>
  <sheetFormatPr defaultColWidth="8.77734375" defaultRowHeight="14.4" x14ac:dyDescent="0.3"/>
  <cols>
    <col min="2" max="2" width="16.33203125" bestFit="1" customWidth="1"/>
    <col min="3" max="3" width="24.44140625" bestFit="1" customWidth="1"/>
    <col min="4" max="4" width="14.6640625" bestFit="1" customWidth="1"/>
    <col min="5" max="5" width="23.44140625" bestFit="1" customWidth="1"/>
    <col min="6" max="7" width="14.6640625" bestFit="1" customWidth="1"/>
    <col min="8" max="8" width="21.44140625" customWidth="1"/>
    <col min="9" max="9" width="20.33203125" bestFit="1" customWidth="1"/>
    <col min="14" max="14" width="16.33203125" bestFit="1" customWidth="1"/>
    <col min="15" max="15" width="14.109375" bestFit="1" customWidth="1"/>
    <col min="16" max="16" width="20.109375" bestFit="1" customWidth="1"/>
    <col min="17" max="18" width="9.44140625" bestFit="1" customWidth="1"/>
    <col min="19" max="19" width="10.44140625" bestFit="1" customWidth="1"/>
    <col min="20" max="20" width="9.44140625" bestFit="1" customWidth="1"/>
    <col min="21" max="21" width="20.33203125" bestFit="1" customWidth="1"/>
  </cols>
  <sheetData>
    <row r="1" spans="2:11" ht="15" thickBot="1" x14ac:dyDescent="0.35">
      <c r="B1" s="212" t="s">
        <v>57</v>
      </c>
      <c r="C1" s="212"/>
      <c r="D1" s="212"/>
      <c r="E1" s="212"/>
      <c r="F1" s="212"/>
      <c r="G1" s="212"/>
      <c r="H1" s="212"/>
      <c r="I1" s="87"/>
    </row>
    <row r="2" spans="2:11" ht="15" thickBot="1" x14ac:dyDescent="0.35">
      <c r="B2" s="88" t="s">
        <v>33</v>
      </c>
      <c r="C2" s="89" t="s">
        <v>34</v>
      </c>
      <c r="D2" s="89" t="s">
        <v>35</v>
      </c>
      <c r="E2" s="89" t="s">
        <v>36</v>
      </c>
      <c r="F2" s="89" t="s">
        <v>37</v>
      </c>
      <c r="G2" s="89" t="s">
        <v>38</v>
      </c>
      <c r="H2" s="119" t="s">
        <v>44</v>
      </c>
      <c r="I2" s="74"/>
      <c r="K2" s="87"/>
    </row>
    <row r="3" spans="2:11" x14ac:dyDescent="0.3">
      <c r="B3" s="118" t="s">
        <v>34</v>
      </c>
      <c r="C3" s="91" cm="1">
        <f t="array" ref="C3:G7">MMULT(TRANSPOSE('Inputs + Graphs'!H5:L508),'Inputs + Graphs'!H5:L508)/(COUNT('Inputs + Graphs'!A5:A508))</f>
        <v>1.4572061199602795E-4</v>
      </c>
      <c r="D3" s="91">
        <v>7.2723656306737189E-5</v>
      </c>
      <c r="E3" s="91">
        <v>5.817478453461528E-5</v>
      </c>
      <c r="F3" s="91">
        <v>8.4699731953325475E-5</v>
      </c>
      <c r="G3" s="91">
        <v>1.6151320197410448E-5</v>
      </c>
      <c r="H3" s="120">
        <v>0.2</v>
      </c>
      <c r="K3" s="87"/>
    </row>
    <row r="4" spans="2:11" x14ac:dyDescent="0.3">
      <c r="B4" s="90" t="s">
        <v>35</v>
      </c>
      <c r="C4" s="91">
        <v>7.2723656306737189E-5</v>
      </c>
      <c r="D4" s="91">
        <v>2.1182375413177055E-4</v>
      </c>
      <c r="E4" s="91">
        <v>9.8933427149513415E-5</v>
      </c>
      <c r="F4" s="91">
        <v>1.2671025139539911E-4</v>
      </c>
      <c r="G4" s="91">
        <v>1.7005873923852278E-5</v>
      </c>
      <c r="H4" s="121">
        <v>0.2</v>
      </c>
      <c r="K4" s="87"/>
    </row>
    <row r="5" spans="2:11" x14ac:dyDescent="0.3">
      <c r="B5" s="90" t="s">
        <v>36</v>
      </c>
      <c r="C5" s="91">
        <v>5.817478453461528E-5</v>
      </c>
      <c r="D5" s="91">
        <v>9.8933427149513415E-5</v>
      </c>
      <c r="E5" s="91">
        <v>1.3086627857304209E-4</v>
      </c>
      <c r="F5" s="91">
        <v>1.0008280135054962E-4</v>
      </c>
      <c r="G5" s="91">
        <v>2.0937216337090962E-5</v>
      </c>
      <c r="H5" s="121">
        <v>0.2</v>
      </c>
      <c r="K5" s="87"/>
    </row>
    <row r="6" spans="2:11" x14ac:dyDescent="0.3">
      <c r="B6" s="90" t="s">
        <v>37</v>
      </c>
      <c r="C6" s="91">
        <v>8.4699731953325475E-5</v>
      </c>
      <c r="D6" s="91">
        <v>1.2671025139539911E-4</v>
      </c>
      <c r="E6" s="91">
        <v>1.0008280135054962E-4</v>
      </c>
      <c r="F6" s="91">
        <v>5.1667563168734997E-4</v>
      </c>
      <c r="G6" s="91">
        <v>1.9641133462540411E-5</v>
      </c>
      <c r="H6" s="121">
        <v>0.2</v>
      </c>
      <c r="K6" s="87"/>
    </row>
    <row r="7" spans="2:11" ht="15" thickBot="1" x14ac:dyDescent="0.35">
      <c r="B7" s="92" t="s">
        <v>38</v>
      </c>
      <c r="C7" s="91">
        <v>1.6151320197410448E-5</v>
      </c>
      <c r="D7" s="91">
        <v>1.7005873923852278E-5</v>
      </c>
      <c r="E7" s="91">
        <v>2.0937216337090962E-5</v>
      </c>
      <c r="F7" s="91">
        <v>1.9641133462540411E-5</v>
      </c>
      <c r="G7" s="91">
        <v>6.0712425109167565E-5</v>
      </c>
      <c r="H7" s="122">
        <v>0.2</v>
      </c>
      <c r="K7" s="87"/>
    </row>
    <row r="8" spans="2:11" ht="15" thickBot="1" x14ac:dyDescent="0.35">
      <c r="C8" s="93">
        <v>0.2</v>
      </c>
      <c r="D8" s="94">
        <v>0.2</v>
      </c>
      <c r="E8" s="94">
        <v>0.2</v>
      </c>
      <c r="F8" s="94">
        <v>0.2</v>
      </c>
      <c r="G8" s="94">
        <v>0.2</v>
      </c>
      <c r="H8" s="95"/>
      <c r="K8" s="87"/>
    </row>
    <row r="9" spans="2:11" ht="15" thickBot="1" x14ac:dyDescent="0.35">
      <c r="C9" s="96"/>
      <c r="D9" s="96"/>
      <c r="E9" s="96"/>
      <c r="F9" s="96"/>
      <c r="G9" s="96"/>
      <c r="H9" s="97"/>
    </row>
    <row r="10" spans="2:11" ht="15" thickBot="1" x14ac:dyDescent="0.35">
      <c r="B10" s="98" t="s">
        <v>46</v>
      </c>
      <c r="C10" s="99">
        <v>0.01</v>
      </c>
      <c r="D10" s="87"/>
      <c r="E10" s="87"/>
      <c r="F10" s="87"/>
      <c r="G10" s="87"/>
      <c r="H10" s="87"/>
      <c r="I10" s="87"/>
    </row>
    <row r="11" spans="2:11" x14ac:dyDescent="0.3">
      <c r="B11" s="100" t="s">
        <v>47</v>
      </c>
      <c r="C11" s="101" cm="1">
        <f t="array" ref="C11">MMULT(MMULT(C8:G8,_xlfn.ANCHORARRAY( C3)),H3:H7)</f>
        <v>9.1836763788777077E-5</v>
      </c>
      <c r="D11" s="87"/>
      <c r="E11" s="87"/>
      <c r="F11" s="87"/>
      <c r="G11" s="87"/>
      <c r="H11" s="102" t="s">
        <v>48</v>
      </c>
      <c r="I11" s="103">
        <v>10</v>
      </c>
      <c r="J11" s="87"/>
      <c r="K11" s="87"/>
    </row>
    <row r="12" spans="2:11" ht="15" thickBot="1" x14ac:dyDescent="0.35">
      <c r="B12" s="104" t="s">
        <v>49</v>
      </c>
      <c r="C12" s="105">
        <f>SQRT(C11)</f>
        <v>9.5831499930230189E-3</v>
      </c>
      <c r="D12" s="75" t="s">
        <v>96</v>
      </c>
      <c r="F12" s="87"/>
      <c r="G12" s="87"/>
      <c r="H12" s="106" t="s">
        <v>50</v>
      </c>
      <c r="I12" s="107">
        <f>SQRT(I11)</f>
        <v>3.1622776601683795</v>
      </c>
      <c r="J12" s="87"/>
      <c r="K12" s="87"/>
    </row>
    <row r="13" spans="2:11" x14ac:dyDescent="0.3">
      <c r="B13" s="108" t="s">
        <v>51</v>
      </c>
      <c r="C13" s="109">
        <f>C12*F13</f>
        <v>-2.2293740612883597E-2</v>
      </c>
      <c r="D13" s="213" t="s">
        <v>52</v>
      </c>
      <c r="E13" s="214"/>
      <c r="F13" s="110">
        <f>_xlfn.NORM.S.INV($C$10)</f>
        <v>-2.3263478740408408</v>
      </c>
      <c r="G13" s="87"/>
      <c r="H13" s="111" t="s">
        <v>53</v>
      </c>
      <c r="I13" s="112">
        <f>C13*I12</f>
        <v>-7.0498997901710311E-2</v>
      </c>
      <c r="J13" s="87"/>
      <c r="K13" s="87"/>
    </row>
    <row r="14" spans="2:11" ht="15" thickBot="1" x14ac:dyDescent="0.35">
      <c r="B14" s="113" t="s">
        <v>54</v>
      </c>
      <c r="C14" s="114">
        <f>C12*F14</f>
        <v>-2.554114763711178E-2</v>
      </c>
      <c r="D14" s="215" t="s">
        <v>55</v>
      </c>
      <c r="E14" s="216"/>
      <c r="F14" s="115">
        <f>-1/SQRT(2*PI())*EXP(-1*(_xlfn.NORM.S.INV($C$10))^2/2)/$C$10</f>
        <v>-2.665214220345808</v>
      </c>
      <c r="G14" s="87"/>
      <c r="H14" s="116" t="s">
        <v>56</v>
      </c>
      <c r="I14" s="117">
        <f>I12*C14</f>
        <v>-8.0768200587900976E-2</v>
      </c>
      <c r="J14" s="87"/>
      <c r="K14" s="87"/>
    </row>
    <row r="15" spans="2:11" x14ac:dyDescent="0.3">
      <c r="J15" s="87"/>
      <c r="K15" s="87"/>
    </row>
  </sheetData>
  <mergeCells count="3">
    <mergeCell ref="B1:H1"/>
    <mergeCell ref="D13:E13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F5B6-DE2D-4B6C-9172-1A3122FB13D0}">
  <dimension ref="A1:Q508"/>
  <sheetViews>
    <sheetView topLeftCell="D1" zoomScale="85" zoomScaleNormal="95" workbookViewId="0">
      <selection activeCell="N4" sqref="N4"/>
    </sheetView>
  </sheetViews>
  <sheetFormatPr defaultColWidth="8.77734375" defaultRowHeight="14.4" x14ac:dyDescent="0.3"/>
  <cols>
    <col min="1" max="1" width="20.33203125" bestFit="1" customWidth="1"/>
    <col min="3" max="3" width="17" customWidth="1"/>
    <col min="4" max="4" width="2.6640625" customWidth="1"/>
    <col min="5" max="5" width="2.77734375" customWidth="1"/>
    <col min="6" max="6" width="2.44140625" customWidth="1"/>
    <col min="7" max="7" width="3.109375" customWidth="1"/>
    <col min="8" max="8" width="4.109375" customWidth="1"/>
    <col min="9" max="9" width="19.33203125" bestFit="1" customWidth="1"/>
    <col min="10" max="10" width="11.6640625" bestFit="1" customWidth="1"/>
    <col min="11" max="11" width="24.33203125" bestFit="1" customWidth="1"/>
    <col min="12" max="12" width="11.6640625" bestFit="1" customWidth="1"/>
    <col min="13" max="13" width="11.109375" bestFit="1" customWidth="1"/>
    <col min="14" max="14" width="18" bestFit="1" customWidth="1"/>
    <col min="15" max="15" width="23" bestFit="1" customWidth="1"/>
    <col min="16" max="16" width="10.109375" bestFit="1" customWidth="1"/>
    <col min="17" max="17" width="10.44140625" bestFit="1" customWidth="1"/>
  </cols>
  <sheetData>
    <row r="1" spans="1:17" ht="15" thickBot="1" x14ac:dyDescent="0.35"/>
    <row r="2" spans="1:17" ht="15" thickBot="1" x14ac:dyDescent="0.35">
      <c r="A2" s="131" t="s">
        <v>44</v>
      </c>
      <c r="C2" s="123"/>
      <c r="D2" s="217" t="s">
        <v>58</v>
      </c>
      <c r="E2" s="217"/>
      <c r="F2" s="217"/>
      <c r="G2" s="217"/>
      <c r="H2" s="217"/>
      <c r="I2" s="124"/>
      <c r="J2" s="123"/>
      <c r="K2" s="124"/>
      <c r="L2" s="123"/>
      <c r="M2" s="125"/>
      <c r="O2" s="125"/>
      <c r="P2" s="126"/>
      <c r="Q2" s="124"/>
    </row>
    <row r="3" spans="1:17" x14ac:dyDescent="0.3">
      <c r="A3" s="132">
        <v>0.2</v>
      </c>
      <c r="C3" s="129" t="s">
        <v>7</v>
      </c>
      <c r="D3" s="127" t="s">
        <v>34</v>
      </c>
      <c r="E3" s="127" t="s">
        <v>35</v>
      </c>
      <c r="F3" s="127" t="s">
        <v>36</v>
      </c>
      <c r="G3" s="127" t="s">
        <v>37</v>
      </c>
      <c r="H3" s="127" t="s">
        <v>38</v>
      </c>
      <c r="I3" s="127" t="s">
        <v>61</v>
      </c>
      <c r="J3" s="127" t="s">
        <v>60</v>
      </c>
      <c r="K3" s="127" t="s">
        <v>59</v>
      </c>
      <c r="L3" s="127" t="s">
        <v>60</v>
      </c>
      <c r="M3" s="127" t="s">
        <v>62</v>
      </c>
      <c r="N3" s="127" t="s">
        <v>64</v>
      </c>
      <c r="O3" s="127" t="s">
        <v>63</v>
      </c>
      <c r="P3" s="128" t="s">
        <v>65</v>
      </c>
      <c r="Q3" s="127" t="s">
        <v>45</v>
      </c>
    </row>
    <row r="4" spans="1:17" x14ac:dyDescent="0.3">
      <c r="A4" s="133">
        <v>0.2</v>
      </c>
      <c r="C4" s="42">
        <v>43131</v>
      </c>
      <c r="I4" s="130" cm="1">
        <f t="array" ref="I4">SQRT(MMULT(MMULT(TRANSPOSE($A$3:$A$7),MMULT(TRANSPOSE(EXP(D5:H256)-1),EXP(D5:H256)-1)/COUNTA(H5:H256)),$A$3:$A$7))*NORMSINV($A$10)</f>
        <v>-1.9516402799787138E-2</v>
      </c>
      <c r="J4">
        <f>IF(Q4&lt;I4,1,0)</f>
        <v>0</v>
      </c>
      <c r="K4" s="130" cm="1">
        <f t="array" ref="K4">SQRT(MMULT(MMULT(TRANSPOSE($A$3:$A$7),MMULT(TRANSPOSE(EXP(D5:$H$506)-1),EXP(D5:$H$506)-1)/COUNTA($H5:H$506)),$A$3:$A$7))*NORMSINV($A$10)</f>
        <v>-2.2269874840033909E-2</v>
      </c>
      <c r="L4">
        <f>IF(Q4&lt;K4,1,0)</f>
        <v>0</v>
      </c>
      <c r="M4" s="130">
        <f>I4*SQRT(10)</f>
        <v>-6.1716284580614483E-2</v>
      </c>
      <c r="N4" s="137" cm="1">
        <f t="array" ref="N4">SQRT(MMULT(MMULT(TRANSPOSE($A$3:$A$7),MMULT(TRANSPOSE(EXP(D5:H256)-1),EXP(D5:H256)-1)/COUNTA(H5:H256)),$A$3:$A$7))*(-1/SQRT(2*PI())*EXP(-1*(NORMSINV($A$10))^2/2)/$A$10)</f>
        <v>-2.2359250244736291E-2</v>
      </c>
      <c r="O4" s="136" cm="1">
        <f t="array" ref="O4">SQRT(MMULT(MMULT(TRANSPOSE($A$3:$A$7),MMULT(TRANSPOSE(EXP(D5:$H$506)-1),EXP(D5:$H$506)-1)/COUNTA($H5:H$506)),$A$3:$A$7))*(-1/SQRT(2*PI())*EXP(-1*(NORMSINV($A$10))^2/2)/$A$10)</f>
        <v>-2.5513805467916744E-2</v>
      </c>
      <c r="P4" s="2">
        <f>N4*SQRT(10)</f>
        <v>-7.0706157547043944E-2</v>
      </c>
      <c r="Q4" s="130">
        <v>-2.3622544741773487E-4</v>
      </c>
    </row>
    <row r="5" spans="1:17" x14ac:dyDescent="0.3">
      <c r="A5" s="133">
        <v>0.2</v>
      </c>
      <c r="C5" s="42">
        <v>43130</v>
      </c>
      <c r="D5" s="130">
        <v>-5.9116335226361855E-3</v>
      </c>
      <c r="E5" s="130">
        <v>1.4106269279170877E-2</v>
      </c>
      <c r="F5" s="130">
        <v>-1.2643499359854113E-2</v>
      </c>
      <c r="G5" s="130">
        <v>-2.0554898103928958E-2</v>
      </c>
      <c r="H5" s="130">
        <v>1.035555439205743E-3</v>
      </c>
      <c r="I5" s="130" cm="1">
        <f t="array" ref="I5">SQRT(MMULT(MMULT(TRANSPOSE($A$3:$A$7),MMULT(TRANSPOSE(EXP(D6:H257)-1),EXP(D6:H257)-1)/COUNTA(H6:H257)),$A$3:$A$7))*NORMSINV($A$10)</f>
        <v>-1.9520520108828803E-2</v>
      </c>
      <c r="J5">
        <f t="shared" ref="J5:J68" si="0">IF(Q5&lt;I5,1,0)</f>
        <v>0</v>
      </c>
      <c r="K5" s="130" cm="1">
        <f t="array" ref="K5">SQRT(MMULT(MMULT(TRANSPOSE($A$3:$A$7),MMULT(TRANSPOSE(EXP(D6:$H$506)-1),EXP(D6:$H$506)-1)/COUNTA($H6:H$506)),$A$3:$A$7))*NORMSINV($A$10)</f>
        <v>-2.2286708647827426E-2</v>
      </c>
      <c r="L5">
        <f t="shared" ref="L5:L68" si="1">IF(Q5&lt;K5,1,0)</f>
        <v>0</v>
      </c>
      <c r="M5" s="130">
        <f t="shared" ref="M5:M68" si="2">I5*SQRT(10)</f>
        <v>-6.1729304655016949E-2</v>
      </c>
      <c r="N5" s="137" cm="1">
        <f t="array" ref="N5">SQRT(MMULT(MMULT(TRANSPOSE($A$3:$A$7),MMULT(TRANSPOSE(EXP(D6:H257)-1),EXP(D6:H257)-1)/COUNTA(H6:H257)),$A$3:$A$7))*(-1/SQRT(2*PI())*EXP(-1*(NORMSINV($A$10))^2/2)/$A$10)</f>
        <v>-2.2363967299622988E-2</v>
      </c>
      <c r="O5" s="136" cm="1">
        <f t="array" ref="O5">SQRT(MMULT(MMULT(TRANSPOSE($A$3:$A$7),MMULT(TRANSPOSE(EXP(D6:$H$506)-1),EXP(D6:$H$506)-1)/COUNTA($H6:H$506)),$A$3:$A$7))*(-1/SQRT(2*PI())*EXP(-1*(NORMSINV($A$10))^2/2)/$A$10)</f>
        <v>-2.5533091364241405E-2</v>
      </c>
      <c r="P5" s="2">
        <f t="shared" ref="P5:P68" si="3">N5*SQRT(10)</f>
        <v>-7.0721074184333932E-2</v>
      </c>
      <c r="Q5" s="130">
        <v>-4.7121725059494773E-3</v>
      </c>
    </row>
    <row r="6" spans="1:17" x14ac:dyDescent="0.3">
      <c r="A6" s="133">
        <v>0.2</v>
      </c>
      <c r="C6" s="42">
        <v>43129</v>
      </c>
      <c r="D6" s="130">
        <v>-2.091562742921757E-2</v>
      </c>
      <c r="E6" s="130">
        <v>1.1086284511963607E-2</v>
      </c>
      <c r="F6" s="130">
        <v>-1.4896405549906951E-3</v>
      </c>
      <c r="G6" s="130">
        <v>3.5734018764855734E-2</v>
      </c>
      <c r="H6" s="130">
        <v>-9.9663042175911851E-3</v>
      </c>
      <c r="I6" s="130" cm="1">
        <f t="array" ref="I6">SQRT(MMULT(MMULT(TRANSPOSE($A$3:$A$7),MMULT(TRANSPOSE(EXP(D7:H258)-1),EXP(D7:H258)-1)/COUNTA(H7:H258)),$A$3:$A$7))*NORMSINV($A$10)</f>
        <v>-1.9561900792648194E-2</v>
      </c>
      <c r="J6">
        <f t="shared" si="0"/>
        <v>0</v>
      </c>
      <c r="K6" s="130" cm="1">
        <f t="array" ref="K6">SQRT(MMULT(MMULT(TRANSPOSE($A$3:$A$7),MMULT(TRANSPOSE(EXP(D7:$H$506)-1),EXP(D7:$H$506)-1)/COUNTA($H7:H$506)),$A$3:$A$7))*NORMSINV($A$10)</f>
        <v>-2.2306675528381226E-2</v>
      </c>
      <c r="L6">
        <f t="shared" si="1"/>
        <v>0</v>
      </c>
      <c r="M6" s="130">
        <f t="shared" si="2"/>
        <v>-6.18601618670215E-2</v>
      </c>
      <c r="N6" s="137" cm="1">
        <f t="array" ref="N6">SQRT(MMULT(MMULT(TRANSPOSE($A$3:$A$7),MMULT(TRANSPOSE(EXP(D7:H258)-1),EXP(D7:H258)-1)/COUNTA(H7:H258)),$A$3:$A$7))*(-1/SQRT(2*PI())*EXP(-1*(NORMSINV($A$10))^2/2)/$A$10)</f>
        <v>-2.2411375680886064E-2</v>
      </c>
      <c r="O6" s="136" cm="1">
        <f t="array" ref="O6">SQRT(MMULT(MMULT(TRANSPOSE($A$3:$A$7),MMULT(TRANSPOSE(EXP(D7:$H$506)-1),EXP(D7:$H$506)-1)/COUNTA($H7:H$506)),$A$3:$A$7))*(-1/SQRT(2*PI())*EXP(-1*(NORMSINV($A$10))^2/2)/$A$10)</f>
        <v>-2.5555966710865942E-2</v>
      </c>
      <c r="P6" s="2">
        <f t="shared" si="3"/>
        <v>-7.0870992649306908E-2</v>
      </c>
      <c r="Q6" s="130">
        <v>3.0848735488974615E-3</v>
      </c>
    </row>
    <row r="7" spans="1:17" ht="15" thickBot="1" x14ac:dyDescent="0.35">
      <c r="A7" s="134">
        <v>0.2</v>
      </c>
      <c r="C7" s="42">
        <v>43126</v>
      </c>
      <c r="D7" s="130">
        <v>2.3348480733493921E-3</v>
      </c>
      <c r="E7" s="130">
        <v>1.7338634360538271E-2</v>
      </c>
      <c r="F7" s="130">
        <v>1.8563768244156693E-2</v>
      </c>
      <c r="G7" s="130">
        <v>1.8005240544268712E-2</v>
      </c>
      <c r="H7" s="130">
        <v>-6.9291450148819605E-3</v>
      </c>
      <c r="I7" s="130" cm="1">
        <f t="array" ref="I7">SQRT(MMULT(MMULT(TRANSPOSE($A$3:$A$7),MMULT(TRANSPOSE(EXP(D8:H259)-1),EXP(D8:H259)-1)/COUNTA(H8:H259)),$A$3:$A$7))*NORMSINV($A$10)</f>
        <v>-1.9507444085841662E-2</v>
      </c>
      <c r="J7">
        <f t="shared" si="0"/>
        <v>0</v>
      </c>
      <c r="K7" s="130" cm="1">
        <f t="array" ref="K7">SQRT(MMULT(MMULT(TRANSPOSE($A$3:$A$7),MMULT(TRANSPOSE(EXP(D8:$H$506)-1),EXP(D8:$H$506)-1)/COUNTA($H8:H$506)),$A$3:$A$7))*NORMSINV($A$10)</f>
        <v>-2.2304884185434613E-2</v>
      </c>
      <c r="L7">
        <f t="shared" si="1"/>
        <v>0</v>
      </c>
      <c r="M7" s="130">
        <f t="shared" si="2"/>
        <v>-6.1687954639640864E-2</v>
      </c>
      <c r="N7" s="137" cm="1">
        <f t="array" ref="N7">SQRT(MMULT(MMULT(TRANSPOSE($A$3:$A$7),MMULT(TRANSPOSE(EXP(D8:H259)-1),EXP(D8:H259)-1)/COUNTA(H8:H259)),$A$3:$A$7))*(-1/SQRT(2*PI())*EXP(-1*(NORMSINV($A$10))^2/2)/$A$10)</f>
        <v>-2.2348986564024596E-2</v>
      </c>
      <c r="O7" s="136" cm="1">
        <f t="array" ref="O7">SQRT(MMULT(MMULT(TRANSPOSE($A$3:$A$7),MMULT(TRANSPOSE(EXP(D8:$H$506)-1),EXP(D8:$H$506)-1)/COUNTA($H8:H$506)),$A$3:$A$7))*(-1/SQRT(2*PI())*EXP(-1*(NORMSINV($A$10))^2/2)/$A$10)</f>
        <v>-2.5553914432808949E-2</v>
      </c>
      <c r="P7" s="2">
        <f t="shared" si="3"/>
        <v>-7.0673700938818251E-2</v>
      </c>
      <c r="Q7" s="130">
        <v>9.9655322857004E-3</v>
      </c>
    </row>
    <row r="8" spans="1:17" ht="15" thickBot="1" x14ac:dyDescent="0.35">
      <c r="C8" s="42">
        <v>43125</v>
      </c>
      <c r="D8" s="130">
        <v>-1.8012290149530284E-2</v>
      </c>
      <c r="E8" s="130">
        <v>1.4944705255097225E-2</v>
      </c>
      <c r="F8" s="130">
        <v>5.5391991063339892E-3</v>
      </c>
      <c r="G8" s="130">
        <v>3.1641148037224814E-2</v>
      </c>
      <c r="H8" s="130">
        <v>3.397879562895864E-4</v>
      </c>
      <c r="I8" s="130" cm="1">
        <f t="array" ref="I8">SQRT(MMULT(MMULT(TRANSPOSE($A$3:$A$7),MMULT(TRANSPOSE(EXP(D9:H260)-1),EXP(D9:H260)-1)/COUNTA(H9:H260)),$A$3:$A$7))*NORMSINV($A$10)</f>
        <v>-1.9492119712348183E-2</v>
      </c>
      <c r="J8">
        <f t="shared" si="0"/>
        <v>0</v>
      </c>
      <c r="K8" s="130" cm="1">
        <f t="array" ref="K8">SQRT(MMULT(MMULT(TRANSPOSE($A$3:$A$7),MMULT(TRANSPOSE(EXP(D9:$H$506)-1),EXP(D9:$H$506)-1)/COUNTA($H9:H$506)),$A$3:$A$7))*NORMSINV($A$10)</f>
        <v>-2.2315170203803438E-2</v>
      </c>
      <c r="L8">
        <f t="shared" si="1"/>
        <v>0</v>
      </c>
      <c r="M8" s="130">
        <f t="shared" si="2"/>
        <v>-6.163949471568636E-2</v>
      </c>
      <c r="N8" s="137" cm="1">
        <f t="array" ref="N8">SQRT(MMULT(MMULT(TRANSPOSE($A$3:$A$7),MMULT(TRANSPOSE(EXP(D9:H260)-1),EXP(D9:H260)-1)/COUNTA(H9:H260)),$A$3:$A$7))*(-1/SQRT(2*PI())*EXP(-1*(NORMSINV($A$10))^2/2)/$A$10)</f>
        <v>-2.233142997302268E-2</v>
      </c>
      <c r="O8" s="136" cm="1">
        <f t="array" ref="O8">SQRT(MMULT(MMULT(TRANSPOSE($A$3:$A$7),MMULT(TRANSPOSE(EXP(D9:$H$506)-1),EXP(D9:$H$506)-1)/COUNTA($H9:H$506)),$A$3:$A$7))*(-1/SQRT(2*PI())*EXP(-1*(NORMSINV($A$10))^2/2)/$A$10)</f>
        <v>-2.5565698759105651E-2</v>
      </c>
      <c r="P8" s="2">
        <f t="shared" si="3"/>
        <v>-7.0618182123304174E-2</v>
      </c>
      <c r="Q8" s="130">
        <v>7.0494725294018229E-3</v>
      </c>
    </row>
    <row r="9" spans="1:17" ht="15" thickBot="1" x14ac:dyDescent="0.35">
      <c r="A9" s="98" t="s">
        <v>46</v>
      </c>
      <c r="C9" s="42">
        <v>43124</v>
      </c>
      <c r="D9" s="130">
        <v>-1.6056824641363616E-2</v>
      </c>
      <c r="E9" s="130">
        <v>-3.6984868977541019E-3</v>
      </c>
      <c r="F9" s="130">
        <v>-8.7110732160376205E-4</v>
      </c>
      <c r="G9" s="130">
        <v>4.3048908987805848E-2</v>
      </c>
      <c r="H9" s="130">
        <v>-8.3447413149549399E-3</v>
      </c>
      <c r="I9" s="130" cm="1">
        <f t="array" ref="I9">SQRT(MMULT(MMULT(TRANSPOSE($A$3:$A$7),MMULT(TRANSPOSE(EXP(D10:H261)-1),EXP(D10:H261)-1)/COUNTA(H10:H261)),$A$3:$A$7))*NORMSINV($A$10)</f>
        <v>-1.9529084794242483E-2</v>
      </c>
      <c r="J9">
        <f t="shared" si="0"/>
        <v>0</v>
      </c>
      <c r="K9" s="130" cm="1">
        <f t="array" ref="K9">SQRT(MMULT(MMULT(TRANSPOSE($A$3:$A$7),MMULT(TRANSPOSE(EXP(D10:$H$506)-1),EXP(D10:$H$506)-1)/COUNTA($H10:H$506)),$A$3:$A$7))*NORMSINV($A$10)</f>
        <v>-2.2335359704459424E-2</v>
      </c>
      <c r="L9">
        <f t="shared" si="1"/>
        <v>0</v>
      </c>
      <c r="M9" s="130">
        <f t="shared" si="2"/>
        <v>-6.1756388568367002E-2</v>
      </c>
      <c r="N9" s="137" cm="1">
        <f t="array" ref="N9">SQRT(MMULT(MMULT(TRANSPOSE($A$3:$A$7),MMULT(TRANSPOSE(EXP(D10:H261)-1),EXP(D10:H261)-1)/COUNTA(H10:H261)),$A$3:$A$7))*(-1/SQRT(2*PI())*EXP(-1*(NORMSINV($A$10))^2/2)/$A$10)</f>
        <v>-2.2373779555825962E-2</v>
      </c>
      <c r="O9" s="136" cm="1">
        <f t="array" ref="O9">SQRT(MMULT(MMULT(TRANSPOSE($A$3:$A$7),MMULT(TRANSPOSE(EXP(D10:$H$506)-1),EXP(D10:$H$506)-1)/COUNTA($H10:H$506)),$A$3:$A$7))*(-1/SQRT(2*PI())*EXP(-1*(NORMSINV($A$10))^2/2)/$A$10)</f>
        <v>-2.5588829153682682E-2</v>
      </c>
      <c r="P9" s="2">
        <f t="shared" si="3"/>
        <v>-7.0752103262920446E-2</v>
      </c>
      <c r="Q9" s="130">
        <v>3.0375896927073041E-3</v>
      </c>
    </row>
    <row r="10" spans="1:17" ht="15" thickBot="1" x14ac:dyDescent="0.35">
      <c r="A10" s="99">
        <v>0.01</v>
      </c>
      <c r="C10" s="42">
        <v>43123</v>
      </c>
      <c r="D10" s="130">
        <v>2.2583431665832278E-4</v>
      </c>
      <c r="E10" s="130">
        <v>2.6196251381298767E-2</v>
      </c>
      <c r="F10" s="130">
        <v>3.1607354670924628E-3</v>
      </c>
      <c r="G10" s="130">
        <v>9.5118383897553865E-2</v>
      </c>
      <c r="H10" s="130">
        <v>-3.139407608373436E-2</v>
      </c>
      <c r="I10" s="130" cm="1">
        <f t="array" ref="I10">SQRT(MMULT(MMULT(TRANSPOSE($A$3:$A$7),MMULT(TRANSPOSE(EXP(D11:H262)-1),EXP(D11:H262)-1)/COUNTA(H11:H262)),$A$3:$A$7))*NORMSINV($A$10)</f>
        <v>-1.9313189871536258E-2</v>
      </c>
      <c r="J10">
        <f t="shared" si="0"/>
        <v>0</v>
      </c>
      <c r="K10" s="130" cm="1">
        <f t="array" ref="K10">SQRT(MMULT(MMULT(TRANSPOSE($A$3:$A$7),MMULT(TRANSPOSE(EXP(D11:$H$506)-1),EXP(D11:$H$506)-1)/COUNTA($H11:H$506)),$A$3:$A$7))*NORMSINV($A$10)</f>
        <v>-2.2262352267434032E-2</v>
      </c>
      <c r="L10">
        <f t="shared" si="1"/>
        <v>0</v>
      </c>
      <c r="M10" s="130">
        <f t="shared" si="2"/>
        <v>-6.1073668877349323E-2</v>
      </c>
      <c r="N10" s="137" cm="1">
        <f t="array" ref="N10">SQRT(MMULT(MMULT(TRANSPOSE($A$3:$A$7),MMULT(TRANSPOSE(EXP(D11:H262)-1),EXP(D11:H262)-1)/COUNTA(H11:H262)),$A$3:$A$7))*(-1/SQRT(2*PI())*EXP(-1*(NORMSINV($A$10))^2/2)/$A$10)</f>
        <v>-2.2126436402844455E-2</v>
      </c>
      <c r="O10" s="136" cm="1">
        <f t="array" ref="O10">SQRT(MMULT(MMULT(TRANSPOSE($A$3:$A$7),MMULT(TRANSPOSE(EXP(D11:$H$506)-1),EXP(D11:$H$506)-1)/COUNTA($H11:H$506)),$A$3:$A$7))*(-1/SQRT(2*PI())*EXP(-1*(NORMSINV($A$10))^2/2)/$A$10)</f>
        <v>-2.5505187123390331E-2</v>
      </c>
      <c r="P10" s="2">
        <f t="shared" si="3"/>
        <v>-6.9969935535851416E-2</v>
      </c>
      <c r="Q10" s="130">
        <v>1.9763326137167771E-2</v>
      </c>
    </row>
    <row r="11" spans="1:17" x14ac:dyDescent="0.3">
      <c r="C11" s="42">
        <v>43122</v>
      </c>
      <c r="D11" s="130">
        <v>-8.2146626612501928E-3</v>
      </c>
      <c r="E11" s="130">
        <v>2.4968097929397901E-2</v>
      </c>
      <c r="F11" s="130">
        <v>1.7730703239187778E-2</v>
      </c>
      <c r="G11" s="130">
        <v>3.1785529430020415E-2</v>
      </c>
      <c r="H11" s="130">
        <v>8.963746979475419E-3</v>
      </c>
      <c r="I11" s="130" cm="1">
        <f t="array" ref="I11">SQRT(MMULT(MMULT(TRANSPOSE($A$3:$A$7),MMULT(TRANSPOSE(EXP(D12:H263)-1),EXP(D12:H263)-1)/COUNTA(H12:H263)),$A$3:$A$7))*NORMSINV($A$10)</f>
        <v>-1.9222511730955693E-2</v>
      </c>
      <c r="J11">
        <f t="shared" si="0"/>
        <v>0</v>
      </c>
      <c r="K11" s="130" cm="1">
        <f t="array" ref="K11">SQRT(MMULT(MMULT(TRANSPOSE($A$3:$A$7),MMULT(TRANSPOSE(EXP(D12:$H$506)-1),EXP(D12:$H$506)-1)/COUNTA($H12:H$506)),$A$3:$A$7))*NORMSINV($A$10)</f>
        <v>-2.2227645852681863E-2</v>
      </c>
      <c r="L11">
        <f t="shared" si="1"/>
        <v>0</v>
      </c>
      <c r="M11" s="130">
        <f t="shared" si="2"/>
        <v>-6.0786919419125798E-2</v>
      </c>
      <c r="N11" s="137" cm="1">
        <f t="array" ref="N11">SQRT(MMULT(MMULT(TRANSPOSE($A$3:$A$7),MMULT(TRANSPOSE(EXP(D12:H263)-1),EXP(D12:H263)-1)/COUNTA(H12:H263)),$A$3:$A$7))*(-1/SQRT(2*PI())*EXP(-1*(NORMSINV($A$10))^2/2)/$A$10)</f>
        <v>-2.2022549674446414E-2</v>
      </c>
      <c r="O11" s="136" cm="1">
        <f t="array" ref="O11">SQRT(MMULT(MMULT(TRANSPOSE($A$3:$A$7),MMULT(TRANSPOSE(EXP(D12:$H$506)-1),EXP(D12:$H$506)-1)/COUNTA($H12:H$506)),$A$3:$A$7))*(-1/SQRT(2*PI())*EXP(-1*(NORMSINV($A$10))^2/2)/$A$10)</f>
        <v>-2.5465425215394161E-2</v>
      </c>
      <c r="P11" s="2">
        <f t="shared" si="3"/>
        <v>-6.9641416855450319E-2</v>
      </c>
      <c r="Q11" s="130">
        <v>1.5258069652903397E-2</v>
      </c>
    </row>
    <row r="12" spans="1:17" x14ac:dyDescent="0.3">
      <c r="C12" s="42">
        <v>43119</v>
      </c>
      <c r="D12" s="130">
        <v>-4.4727580313376472E-3</v>
      </c>
      <c r="E12" s="130">
        <v>9.7377035223878512E-4</v>
      </c>
      <c r="F12" s="130">
        <v>-1.1105953120086778E-3</v>
      </c>
      <c r="G12" s="130">
        <v>5.8987273356993892E-4</v>
      </c>
      <c r="H12" s="130">
        <v>9.8207847856407269E-3</v>
      </c>
      <c r="I12" s="130" cm="1">
        <f t="array" ref="I12">SQRT(MMULT(MMULT(TRANSPOSE($A$3:$A$7),MMULT(TRANSPOSE(EXP(D13:H264)-1),EXP(D13:H264)-1)/COUNTA(H13:H264)),$A$3:$A$7))*NORMSINV($A$10)</f>
        <v>-1.9245944914132836E-2</v>
      </c>
      <c r="J12">
        <f t="shared" si="0"/>
        <v>0</v>
      </c>
      <c r="K12" s="130" cm="1">
        <f t="array" ref="K12">SQRT(MMULT(MMULT(TRANSPOSE($A$3:$A$7),MMULT(TRANSPOSE(EXP(D13:$H$506)-1),EXP(D13:$H$506)-1)/COUNTA($H13:H$506)),$A$3:$A$7))*NORMSINV($A$10)</f>
        <v>-2.2249793857208298E-2</v>
      </c>
      <c r="L12">
        <f t="shared" si="1"/>
        <v>0</v>
      </c>
      <c r="M12" s="130">
        <f t="shared" si="2"/>
        <v>-6.0861021650793511E-2</v>
      </c>
      <c r="N12" s="137" cm="1">
        <f t="array" ref="N12">SQRT(MMULT(MMULT(TRANSPOSE($A$3:$A$7),MMULT(TRANSPOSE(EXP(D13:H264)-1),EXP(D13:H264)-1)/COUNTA(H13:H264)),$A$3:$A$7))*(-1/SQRT(2*PI())*EXP(-1*(NORMSINV($A$10))^2/2)/$A$10)</f>
        <v>-2.2049396241001919E-2</v>
      </c>
      <c r="O12" s="136" cm="1">
        <f t="array" ref="O12">SQRT(MMULT(MMULT(TRANSPOSE($A$3:$A$7),MMULT(TRANSPOSE(EXP(D13:$H$506)-1),EXP(D13:$H$506)-1)/COUNTA($H13:H$506)),$A$3:$A$7))*(-1/SQRT(2*PI())*EXP(-1*(NORMSINV($A$10))^2/2)/$A$10)</f>
        <v>-2.549079939836775E-2</v>
      </c>
      <c r="P12" s="2">
        <f t="shared" si="3"/>
        <v>-6.9726313153121014E-2</v>
      </c>
      <c r="Q12" s="130">
        <v>1.1721418669128772E-3</v>
      </c>
    </row>
    <row r="13" spans="1:17" x14ac:dyDescent="0.3">
      <c r="C13" s="42">
        <v>43118</v>
      </c>
      <c r="D13" s="130">
        <v>8.9289723811105369E-4</v>
      </c>
      <c r="E13" s="130">
        <v>-1.29818126892875E-3</v>
      </c>
      <c r="F13" s="130">
        <v>-4.4361278560660247E-4</v>
      </c>
      <c r="G13" s="130">
        <v>1.2927581024651734E-2</v>
      </c>
      <c r="H13" s="130">
        <v>-3.6572461006309149E-3</v>
      </c>
      <c r="I13" s="130" cm="1">
        <f t="array" ref="I13">SQRT(MMULT(MMULT(TRANSPOSE($A$3:$A$7),MMULT(TRANSPOSE(EXP(D14:H265)-1),EXP(D14:H265)-1)/COUNTA(H14:H265)),$A$3:$A$7))*NORMSINV($A$10)</f>
        <v>-1.924469557246895E-2</v>
      </c>
      <c r="J13">
        <f t="shared" si="0"/>
        <v>0</v>
      </c>
      <c r="K13" s="130" cm="1">
        <f t="array" ref="K13">SQRT(MMULT(MMULT(TRANSPOSE($A$3:$A$7),MMULT(TRANSPOSE(EXP(D14:$H$506)-1),EXP(D14:$H$506)-1)/COUNTA($H14:H$506)),$A$3:$A$7))*NORMSINV($A$10)</f>
        <v>-2.2271633680542951E-2</v>
      </c>
      <c r="L13">
        <f t="shared" si="1"/>
        <v>0</v>
      </c>
      <c r="M13" s="130">
        <f t="shared" si="2"/>
        <v>-6.0857070885559882E-2</v>
      </c>
      <c r="N13" s="137" cm="1">
        <f t="array" ref="N13">SQRT(MMULT(MMULT(TRANSPOSE($A$3:$A$7),MMULT(TRANSPOSE(EXP(D14:H265)-1),EXP(D14:H265)-1)/COUNTA(H14:H265)),$A$3:$A$7))*(-1/SQRT(2*PI())*EXP(-1*(NORMSINV($A$10))^2/2)/$A$10)</f>
        <v>-2.2047964914584311E-2</v>
      </c>
      <c r="O13" s="136" cm="1">
        <f t="array" ref="O13">SQRT(MMULT(MMULT(TRANSPOSE($A$3:$A$7),MMULT(TRANSPOSE(EXP(D14:$H$506)-1),EXP(D14:$H$506)-1)/COUNTA($H14:H$506)),$A$3:$A$7))*(-1/SQRT(2*PI())*EXP(-1*(NORMSINV($A$10))^2/2)/$A$10)</f>
        <v>-2.5515820509084203E-2</v>
      </c>
      <c r="P13" s="2">
        <f t="shared" si="3"/>
        <v>-6.9721786901566205E-2</v>
      </c>
      <c r="Q13" s="130">
        <v>1.7026759032219216E-3</v>
      </c>
    </row>
    <row r="14" spans="1:17" x14ac:dyDescent="0.3">
      <c r="C14" s="42">
        <v>43117</v>
      </c>
      <c r="D14" s="130">
        <v>1.638140296522168E-2</v>
      </c>
      <c r="E14" s="130">
        <v>-7.5850486793050806E-3</v>
      </c>
      <c r="F14" s="130">
        <v>2.0057733441964317E-2</v>
      </c>
      <c r="G14" s="130">
        <v>-1.8359165451783992E-2</v>
      </c>
      <c r="H14" s="130">
        <v>1.0803814724889463E-2</v>
      </c>
      <c r="I14" s="130" cm="1">
        <f t="array" ref="I14">SQRT(MMULT(MMULT(TRANSPOSE($A$3:$A$7),MMULT(TRANSPOSE(EXP(D15:H266)-1),EXP(D15:H266)-1)/COUNTA(H15:H266)),$A$3:$A$7))*NORMSINV($A$10)</f>
        <v>-1.9234449099817127E-2</v>
      </c>
      <c r="J14">
        <f t="shared" si="0"/>
        <v>0</v>
      </c>
      <c r="K14" s="130" cm="1">
        <f t="array" ref="K14">SQRT(MMULT(MMULT(TRANSPOSE($A$3:$A$7),MMULT(TRANSPOSE(EXP(D15:$H$506)-1),EXP(D15:$H$506)-1)/COUNTA($H15:H$506)),$A$3:$A$7))*NORMSINV($A$10)</f>
        <v>-2.2289526680230758E-2</v>
      </c>
      <c r="L14">
        <f t="shared" si="1"/>
        <v>0</v>
      </c>
      <c r="M14" s="130">
        <f t="shared" si="2"/>
        <v>-6.0824668693997497E-2</v>
      </c>
      <c r="N14" s="137" cm="1">
        <f t="array" ref="N14">SQRT(MMULT(MMULT(TRANSPOSE($A$3:$A$7),MMULT(TRANSPOSE(EXP(D15:H266)-1),EXP(D15:H266)-1)/COUNTA(H15:H266)),$A$3:$A$7))*(-1/SQRT(2*PI())*EXP(-1*(NORMSINV($A$10))^2/2)/$A$10)</f>
        <v>-2.2036225894412498E-2</v>
      </c>
      <c r="O14" s="136" cm="1">
        <f t="array" ref="O14">SQRT(MMULT(MMULT(TRANSPOSE($A$3:$A$7),MMULT(TRANSPOSE(EXP(D15:$H$506)-1),EXP(D15:$H$506)-1)/COUNTA($H15:H$506)),$A$3:$A$7))*(-1/SQRT(2*PI())*EXP(-1*(NORMSINV($A$10))^2/2)/$A$10)</f>
        <v>-2.5536319883981969E-2</v>
      </c>
      <c r="P14" s="2">
        <f t="shared" si="3"/>
        <v>-6.968466486032461E-2</v>
      </c>
      <c r="Q14" s="130">
        <v>4.3781849100851377E-3</v>
      </c>
    </row>
    <row r="15" spans="1:17" x14ac:dyDescent="0.3">
      <c r="A15" s="138"/>
      <c r="C15" s="42">
        <v>43116</v>
      </c>
      <c r="D15" s="130">
        <v>-5.0951872362343152E-3</v>
      </c>
      <c r="E15" s="130">
        <v>-2.6050436408256618E-4</v>
      </c>
      <c r="F15" s="130">
        <v>-1.4049126779318397E-2</v>
      </c>
      <c r="G15" s="130">
        <v>1.3551497393581074E-3</v>
      </c>
      <c r="H15" s="130">
        <v>6.7842630039041353E-3</v>
      </c>
      <c r="I15" s="130" cm="1">
        <f t="array" ref="I15">SQRT(MMULT(MMULT(TRANSPOSE($A$3:$A$7),MMULT(TRANSPOSE(EXP(D16:H267)-1),EXP(D16:H267)-1)/COUNTA(H16:H267)),$A$3:$A$7))*NORMSINV($A$10)</f>
        <v>-1.9269181862881058E-2</v>
      </c>
      <c r="J15">
        <f t="shared" si="0"/>
        <v>0</v>
      </c>
      <c r="K15" s="130" cm="1">
        <f t="array" ref="K15">SQRT(MMULT(MMULT(TRANSPOSE($A$3:$A$7),MMULT(TRANSPOSE(EXP(D16:$H$506)-1),EXP(D16:$H$506)-1)/COUNTA($H16:H$506)),$A$3:$A$7))*NORMSINV($A$10)</f>
        <v>-2.2310989250720933E-2</v>
      </c>
      <c r="L15">
        <f t="shared" si="1"/>
        <v>0</v>
      </c>
      <c r="M15" s="130">
        <f t="shared" si="2"/>
        <v>-6.0934503334710489E-2</v>
      </c>
      <c r="N15" s="137" cm="1">
        <f t="array" ref="N15">SQRT(MMULT(MMULT(TRANSPOSE($A$3:$A$7),MMULT(TRANSPOSE(EXP(D16:H267)-1),EXP(D16:H267)-1)/COUNTA(H16:H267)),$A$3:$A$7))*(-1/SQRT(2*PI())*EXP(-1*(NORMSINV($A$10))^2/2)/$A$10)</f>
        <v>-2.2076017988734611E-2</v>
      </c>
      <c r="O15" s="136" cm="1">
        <f t="array" ref="O15">SQRT(MMULT(MMULT(TRANSPOSE($A$3:$A$7),MMULT(TRANSPOSE(EXP(D16:$H$506)-1),EXP(D16:$H$506)-1)/COUNTA($H16:H$506)),$A$3:$A$7))*(-1/SQRT(2*PI())*EXP(-1*(NORMSINV($A$10))^2/2)/$A$10)</f>
        <v>-2.5560908789499456E-2</v>
      </c>
      <c r="P15" s="2">
        <f t="shared" si="3"/>
        <v>-6.9810498511250749E-2</v>
      </c>
      <c r="Q15" s="130">
        <v>-2.2260401901056624E-3</v>
      </c>
    </row>
    <row r="16" spans="1:17" x14ac:dyDescent="0.3">
      <c r="C16" s="42">
        <v>43112</v>
      </c>
      <c r="D16" s="130">
        <v>1.0273463742183729E-2</v>
      </c>
      <c r="E16" s="130">
        <v>2.2093247563543267E-2</v>
      </c>
      <c r="F16" s="130">
        <v>1.7109833789066713E-2</v>
      </c>
      <c r="G16" s="130">
        <v>1.8200110058501306E-2</v>
      </c>
      <c r="H16" s="130">
        <v>-6.0081958541257606E-3</v>
      </c>
      <c r="I16" s="130" cm="1">
        <f t="array" ref="I16">SQRT(MMULT(MMULT(TRANSPOSE($A$3:$A$7),MMULT(TRANSPOSE(EXP(D17:H268)-1),EXP(D17:H268)-1)/COUNTA(H17:H268)),$A$3:$A$7))*NORMSINV($A$10)</f>
        <v>-1.9182850038970869E-2</v>
      </c>
      <c r="J16">
        <f t="shared" si="0"/>
        <v>0</v>
      </c>
      <c r="K16" s="130" cm="1">
        <f t="array" ref="K16">SQRT(MMULT(MMULT(TRANSPOSE($A$3:$A$7),MMULT(TRANSPOSE(EXP(D17:$H$506)-1),EXP(D17:$H$506)-1)/COUNTA($H17:H$506)),$A$3:$A$7))*NORMSINV($A$10)</f>
        <v>-2.2295323782248227E-2</v>
      </c>
      <c r="L16">
        <f t="shared" si="1"/>
        <v>0</v>
      </c>
      <c r="M16" s="130">
        <f t="shared" si="2"/>
        <v>-6.0661498136597707E-2</v>
      </c>
      <c r="N16" s="137" cm="1">
        <f t="array" ref="N16">SQRT(MMULT(MMULT(TRANSPOSE($A$3:$A$7),MMULT(TRANSPOSE(EXP(D17:H268)-1),EXP(D17:H268)-1)/COUNTA(H17:H268)),$A$3:$A$7))*(-1/SQRT(2*PI())*EXP(-1*(NORMSINV($A$10))^2/2)/$A$10)</f>
        <v>-2.1977110681138282E-2</v>
      </c>
      <c r="O16" s="136" cm="1">
        <f t="array" ref="O16">SQRT(MMULT(MMULT(TRANSPOSE($A$3:$A$7),MMULT(TRANSPOSE(EXP(D17:$H$506)-1),EXP(D17:$H$506)-1)/COUNTA($H17:H$506)),$A$3:$A$7))*(-1/SQRT(2*PI())*EXP(-1*(NORMSINV($A$10))^2/2)/$A$10)</f>
        <v>-2.5542961418081905E-2</v>
      </c>
      <c r="P16" s="2">
        <f t="shared" si="3"/>
        <v>-6.9497726142011468E-2</v>
      </c>
      <c r="Q16" s="130">
        <v>1.2459826337252112E-2</v>
      </c>
    </row>
    <row r="17" spans="3:17" x14ac:dyDescent="0.3">
      <c r="C17" s="42">
        <v>43111</v>
      </c>
      <c r="D17" s="130">
        <v>5.6642361405826328E-3</v>
      </c>
      <c r="E17" s="130">
        <v>1.7661470224333582E-2</v>
      </c>
      <c r="F17" s="130">
        <v>2.9561480261048891E-3</v>
      </c>
      <c r="G17" s="130">
        <v>2.1966635778163199E-2</v>
      </c>
      <c r="H17" s="130">
        <v>-3.5432587314133835E-3</v>
      </c>
      <c r="I17" s="130" cm="1">
        <f t="array" ref="I17">SQRT(MMULT(MMULT(TRANSPOSE($A$3:$A$7),MMULT(TRANSPOSE(EXP(D18:H269)-1),EXP(D18:H269)-1)/COUNTA(H18:H269)),$A$3:$A$7))*NORMSINV($A$10)</f>
        <v>-1.9152596272951111E-2</v>
      </c>
      <c r="J17">
        <f t="shared" si="0"/>
        <v>0</v>
      </c>
      <c r="K17" s="130" cm="1">
        <f t="array" ref="K17">SQRT(MMULT(MMULT(TRANSPOSE($A$3:$A$7),MMULT(TRANSPOSE(EXP(D18:$H$506)-1),EXP(D18:$H$506)-1)/COUNTA($H18:H$506)),$A$3:$A$7))*NORMSINV($A$10)</f>
        <v>-2.2297898519000797E-2</v>
      </c>
      <c r="L17">
        <f t="shared" si="1"/>
        <v>0</v>
      </c>
      <c r="M17" s="130">
        <f t="shared" si="2"/>
        <v>-6.0565827328177467E-2</v>
      </c>
      <c r="N17" s="137" cm="1">
        <f t="array" ref="N17">SQRT(MMULT(MMULT(TRANSPOSE($A$3:$A$7),MMULT(TRANSPOSE(EXP(D18:H269)-1),EXP(D18:H269)-1)/COUNTA(H18:H269)),$A$3:$A$7))*(-1/SQRT(2*PI())*EXP(-1*(NORMSINV($A$10))^2/2)/$A$10)</f>
        <v>-2.1942450014814627E-2</v>
      </c>
      <c r="O17" s="136" cm="1">
        <f t="array" ref="O17">SQRT(MMULT(MMULT(TRANSPOSE($A$3:$A$7),MMULT(TRANSPOSE(EXP(D18:$H$506)-1),EXP(D18:$H$506)-1)/COUNTA($H18:H$506)),$A$3:$A$7))*(-1/SQRT(2*PI())*EXP(-1*(NORMSINV($A$10))^2/2)/$A$10)</f>
        <v>-2.554591120262753E-2</v>
      </c>
      <c r="P17" s="2">
        <f t="shared" si="3"/>
        <v>-6.9388119491209627E-2</v>
      </c>
      <c r="Q17" s="130">
        <v>9.0263752224159621E-3</v>
      </c>
    </row>
    <row r="18" spans="3:17" x14ac:dyDescent="0.3">
      <c r="C18" s="42">
        <v>43110</v>
      </c>
      <c r="D18" s="130">
        <v>-2.2952906089926834E-4</v>
      </c>
      <c r="E18" s="130">
        <v>1.3003476545138911E-3</v>
      </c>
      <c r="F18" s="130">
        <v>-4.544478400571394E-3</v>
      </c>
      <c r="G18" s="130">
        <v>1.5219723340450516E-2</v>
      </c>
      <c r="H18" s="130">
        <v>-6.3905112709754866E-3</v>
      </c>
      <c r="I18" s="130" cm="1">
        <f t="array" ref="I18">SQRT(MMULT(MMULT(TRANSPOSE($A$3:$A$7),MMULT(TRANSPOSE(EXP(D19:H270)-1),EXP(D19:H270)-1)/COUNTA(H19:H270)),$A$3:$A$7))*NORMSINV($A$10)</f>
        <v>-1.916041430654248E-2</v>
      </c>
      <c r="J18">
        <f t="shared" si="0"/>
        <v>0</v>
      </c>
      <c r="K18" s="130" cm="1">
        <f t="array" ref="K18">SQRT(MMULT(MMULT(TRANSPOSE($A$3:$A$7),MMULT(TRANSPOSE(EXP(D19:$H$506)-1),EXP(D19:$H$506)-1)/COUNTA($H19:H$506)),$A$3:$A$7))*NORMSINV($A$10)</f>
        <v>-2.2320432056190647E-2</v>
      </c>
      <c r="L18">
        <f t="shared" si="1"/>
        <v>0</v>
      </c>
      <c r="M18" s="130">
        <f t="shared" si="2"/>
        <v>-6.0590550121149896E-2</v>
      </c>
      <c r="N18" s="137" cm="1">
        <f t="array" ref="N18">SQRT(MMULT(MMULT(TRANSPOSE($A$3:$A$7),MMULT(TRANSPOSE(EXP(D19:H270)-1),EXP(D19:H270)-1)/COUNTA(H19:H270)),$A$3:$A$7))*(-1/SQRT(2*PI())*EXP(-1*(NORMSINV($A$10))^2/2)/$A$10)</f>
        <v>-2.1951406858516022E-2</v>
      </c>
      <c r="O18" s="136" cm="1">
        <f t="array" ref="O18">SQRT(MMULT(MMULT(TRANSPOSE($A$3:$A$7),MMULT(TRANSPOSE(EXP(D19:$H$506)-1),EXP(D19:$H$506)-1)/COUNTA($H19:H$506)),$A$3:$A$7))*(-1/SQRT(2*PI())*EXP(-1*(NORMSINV($A$10))^2/2)/$A$10)</f>
        <v>-2.5571727076694882E-2</v>
      </c>
      <c r="P18" s="2">
        <f t="shared" si="3"/>
        <v>-6.9416443517952162E-2</v>
      </c>
      <c r="Q18" s="130">
        <v>1.1007041285552531E-3</v>
      </c>
    </row>
    <row r="19" spans="3:17" x14ac:dyDescent="0.3">
      <c r="C19" s="42">
        <v>43109</v>
      </c>
      <c r="D19" s="130">
        <v>-1.1470331476606188E-4</v>
      </c>
      <c r="E19" s="130">
        <v>4.6647756995506868E-3</v>
      </c>
      <c r="F19" s="130">
        <v>-6.7978905428174574E-4</v>
      </c>
      <c r="G19" s="130">
        <v>-1.3005713004156623E-2</v>
      </c>
      <c r="H19" s="130">
        <v>-7.3317737259608572E-3</v>
      </c>
      <c r="I19" s="130" cm="1">
        <f t="array" ref="I19">SQRT(MMULT(MMULT(TRANSPOSE($A$3:$A$7),MMULT(TRANSPOSE(EXP(D20:H271)-1),EXP(D20:H271)-1)/COUNTA(H20:H271)),$A$3:$A$7))*NORMSINV($A$10)</f>
        <v>-1.9154455693085593E-2</v>
      </c>
      <c r="J19">
        <f t="shared" si="0"/>
        <v>0</v>
      </c>
      <c r="K19" s="130" cm="1">
        <f t="array" ref="K19">SQRT(MMULT(MMULT(TRANSPOSE($A$3:$A$7),MMULT(TRANSPOSE(EXP(D20:$H$506)-1),EXP(D20:$H$506)-1)/COUNTA($H20:H$506)),$A$3:$A$7))*NORMSINV($A$10)</f>
        <v>-2.2340678891968817E-2</v>
      </c>
      <c r="L19">
        <f t="shared" si="1"/>
        <v>0</v>
      </c>
      <c r="M19" s="130">
        <f t="shared" si="2"/>
        <v>-6.0571707330929606E-2</v>
      </c>
      <c r="N19" s="137" cm="1">
        <f t="array" ref="N19">SQRT(MMULT(MMULT(TRANSPOSE($A$3:$A$7),MMULT(TRANSPOSE(EXP(D20:H271)-1),EXP(D20:H271)-1)/COUNTA(H20:H271)),$A$3:$A$7))*(-1/SQRT(2*PI())*EXP(-1*(NORMSINV($A$10))^2/2)/$A$10)</f>
        <v>-2.1944580286490378E-2</v>
      </c>
      <c r="O19" s="136" cm="1">
        <f t="array" ref="O19">SQRT(MMULT(MMULT(TRANSPOSE($A$3:$A$7),MMULT(TRANSPOSE(EXP(D20:$H$506)-1),EXP(D20:$H$506)-1)/COUNTA($H20:H$506)),$A$3:$A$7))*(-1/SQRT(2*PI())*EXP(-1*(NORMSINV($A$10))^2/2)/$A$10)</f>
        <v>-2.5594923158087153E-2</v>
      </c>
      <c r="P19" s="2">
        <f t="shared" si="3"/>
        <v>-6.9394856001739946E-2</v>
      </c>
      <c r="Q19" s="130">
        <v>-3.2690096204165339E-3</v>
      </c>
    </row>
    <row r="20" spans="3:17" x14ac:dyDescent="0.3">
      <c r="C20" s="42">
        <v>43108</v>
      </c>
      <c r="D20" s="130">
        <v>-3.7210911685962777E-3</v>
      </c>
      <c r="E20" s="130">
        <v>1.4321657002056539E-2</v>
      </c>
      <c r="F20" s="130">
        <v>1.0198510834357915E-3</v>
      </c>
      <c r="G20" s="130">
        <v>9.7621757215222617E-3</v>
      </c>
      <c r="H20" s="130">
        <v>5.2471410744867773E-3</v>
      </c>
      <c r="I20" s="130" cm="1">
        <f t="array" ref="I20">SQRT(MMULT(MMULT(TRANSPOSE($A$3:$A$7),MMULT(TRANSPOSE(EXP(D21:H272)-1),EXP(D21:H272)-1)/COUNTA(H21:H272)),$A$3:$A$7))*NORMSINV($A$10)</f>
        <v>-1.9163904278976535E-2</v>
      </c>
      <c r="J20">
        <f t="shared" si="0"/>
        <v>0</v>
      </c>
      <c r="K20" s="130" cm="1">
        <f t="array" ref="K20">SQRT(MMULT(MMULT(TRANSPOSE($A$3:$A$7),MMULT(TRANSPOSE(EXP(D21:$H$506)-1),EXP(D21:$H$506)-1)/COUNTA($H21:H$506)),$A$3:$A$7))*NORMSINV($A$10)</f>
        <v>-2.2356496508919847E-2</v>
      </c>
      <c r="L20">
        <f t="shared" si="1"/>
        <v>0</v>
      </c>
      <c r="M20" s="130">
        <f t="shared" si="2"/>
        <v>-6.0601586383012718E-2</v>
      </c>
      <c r="N20" s="137" cm="1">
        <f t="array" ref="N20">SQRT(MMULT(MMULT(TRANSPOSE($A$3:$A$7),MMULT(TRANSPOSE(EXP(D21:H272)-1),EXP(D21:H272)-1)/COUNTA(H21:H272)),$A$3:$A$7))*(-1/SQRT(2*PI())*EXP(-1*(NORMSINV($A$10))^2/2)/$A$10)</f>
        <v>-2.1955405196109317E-2</v>
      </c>
      <c r="O20" s="136" cm="1">
        <f t="array" ref="O20">SQRT(MMULT(MMULT(TRANSPOSE($A$3:$A$7),MMULT(TRANSPOSE(EXP(D21:$H$506)-1),EXP(D21:$H$506)-1)/COUNTA($H21:H$506)),$A$3:$A$7))*(-1/SQRT(2*PI())*EXP(-1*(NORMSINV($A$10))^2/2)/$A$10)</f>
        <v>-2.561304484061808E-2</v>
      </c>
      <c r="P20" s="2">
        <f t="shared" si="3"/>
        <v>-6.942908737160125E-2</v>
      </c>
      <c r="Q20" s="130">
        <v>5.3603621436125607E-3</v>
      </c>
    </row>
    <row r="21" spans="3:17" x14ac:dyDescent="0.3">
      <c r="C21" s="42">
        <v>43105</v>
      </c>
      <c r="D21" s="130">
        <v>1.1320912039444761E-2</v>
      </c>
      <c r="E21" s="130">
        <v>1.6033318946398256E-2</v>
      </c>
      <c r="F21" s="130">
        <v>1.2321902357049679E-2</v>
      </c>
      <c r="G21" s="130">
        <v>2.0981472697739097E-2</v>
      </c>
      <c r="H21" s="130">
        <v>6.5790614400445375E-4</v>
      </c>
      <c r="I21" s="130" cm="1">
        <f t="array" ref="I21">SQRT(MMULT(MMULT(TRANSPOSE($A$3:$A$7),MMULT(TRANSPOSE(EXP(D22:H273)-1),EXP(D22:H273)-1)/COUNTA(H22:H273)),$A$3:$A$7))*NORMSINV($A$10)</f>
        <v>-1.9161656768538239E-2</v>
      </c>
      <c r="J21">
        <f t="shared" si="0"/>
        <v>0</v>
      </c>
      <c r="K21" s="130" cm="1">
        <f t="array" ref="K21">SQRT(MMULT(MMULT(TRANSPOSE($A$3:$A$7),MMULT(TRANSPOSE(EXP(D22:$H$506)-1),EXP(D22:$H$506)-1)/COUNTA($H22:H$506)),$A$3:$A$7))*NORMSINV($A$10)</f>
        <v>-2.2341405431639812E-2</v>
      </c>
      <c r="L21">
        <f t="shared" si="1"/>
        <v>0</v>
      </c>
      <c r="M21" s="130">
        <f t="shared" si="2"/>
        <v>-6.0594479130962692E-2</v>
      </c>
      <c r="N21" s="137" cm="1">
        <f t="array" ref="N21">SQRT(MMULT(MMULT(TRANSPOSE($A$3:$A$7),MMULT(TRANSPOSE(EXP(D22:H273)-1),EXP(D22:H273)-1)/COUNTA(H22:H273)),$A$3:$A$7))*(-1/SQRT(2*PI())*EXP(-1*(NORMSINV($A$10))^2/2)/$A$10)</f>
        <v>-2.1952830303141952E-2</v>
      </c>
      <c r="O21" s="136" cm="1">
        <f t="array" ref="O21">SQRT(MMULT(MMULT(TRANSPOSE($A$3:$A$7),MMULT(TRANSPOSE(EXP(D22:$H$506)-1),EXP(D22:$H$506)-1)/COUNTA($H22:H$506)),$A$3:$A$7))*(-1/SQRT(2*PI())*EXP(-1*(NORMSINV($A$10))^2/2)/$A$10)</f>
        <v>-2.5595755528810545E-2</v>
      </c>
      <c r="P21" s="2">
        <f t="shared" si="3"/>
        <v>-6.942094484509323E-2</v>
      </c>
      <c r="Q21" s="130">
        <v>1.236143241516007E-2</v>
      </c>
    </row>
    <row r="22" spans="3:17" x14ac:dyDescent="0.3">
      <c r="C22" s="42">
        <v>43104</v>
      </c>
      <c r="D22" s="130">
        <v>4.6341813980414742E-3</v>
      </c>
      <c r="E22" s="130">
        <v>4.4660257471980502E-3</v>
      </c>
      <c r="F22" s="130">
        <v>8.763148703606987E-3</v>
      </c>
      <c r="G22" s="130">
        <v>2.8245951802988562E-3</v>
      </c>
      <c r="H22" s="130">
        <v>7.0438317295509053E-3</v>
      </c>
      <c r="I22" s="130" cm="1">
        <f t="array" ref="I22">SQRT(MMULT(MMULT(TRANSPOSE($A$3:$A$7),MMULT(TRANSPOSE(EXP(D23:H274)-1),EXP(D23:H274)-1)/COUNTA(H23:H274)),$A$3:$A$7))*NORMSINV($A$10)</f>
        <v>-1.9151317865131943E-2</v>
      </c>
      <c r="J22">
        <f t="shared" si="0"/>
        <v>0</v>
      </c>
      <c r="K22" s="130" cm="1">
        <f t="array" ref="K22">SQRT(MMULT(MMULT(TRANSPOSE($A$3:$A$7),MMULT(TRANSPOSE(EXP(D23:$H$506)-1),EXP(D23:$H$506)-1)/COUNTA($H23:H$506)),$A$3:$A$7))*NORMSINV($A$10)</f>
        <v>-2.2356733123707659E-2</v>
      </c>
      <c r="L22">
        <f t="shared" si="1"/>
        <v>0</v>
      </c>
      <c r="M22" s="130">
        <f t="shared" si="2"/>
        <v>-6.0561784647690325E-2</v>
      </c>
      <c r="N22" s="137" cm="1">
        <f t="array" ref="N22">SQRT(MMULT(MMULT(TRANSPOSE($A$3:$A$7),MMULT(TRANSPOSE(EXP(D23:H274)-1),EXP(D23:H274)-1)/COUNTA(H23:H274)),$A$3:$A$7))*(-1/SQRT(2*PI())*EXP(-1*(NORMSINV($A$10))^2/2)/$A$10)</f>
        <v>-2.194098538833418E-2</v>
      </c>
      <c r="O22" s="136" cm="1">
        <f t="array" ref="O22">SQRT(MMULT(MMULT(TRANSPOSE($A$3:$A$7),MMULT(TRANSPOSE(EXP(D23:$H$506)-1),EXP(D23:$H$506)-1)/COUNTA($H23:H$506)),$A$3:$A$7))*(-1/SQRT(2*PI())*EXP(-1*(NORMSINV($A$10))^2/2)/$A$10)</f>
        <v>-2.5613315921785368E-2</v>
      </c>
      <c r="P22" s="2">
        <f t="shared" si="3"/>
        <v>-6.9383487935610014E-2</v>
      </c>
      <c r="Q22" s="130">
        <v>5.5639785181972167E-3</v>
      </c>
    </row>
    <row r="23" spans="3:17" x14ac:dyDescent="0.3">
      <c r="C23" s="42">
        <v>43103</v>
      </c>
      <c r="D23" s="130">
        <v>-1.7418963365458973E-4</v>
      </c>
      <c r="E23" s="130">
        <v>1.2694368844727202E-2</v>
      </c>
      <c r="F23" s="130">
        <v>4.6429551074176458E-3</v>
      </c>
      <c r="G23" s="130">
        <v>1.9600725517344347E-2</v>
      </c>
      <c r="H23" s="130">
        <v>-1.214290239664638E-3</v>
      </c>
      <c r="I23" s="130" cm="1">
        <f t="array" ref="I23">SQRT(MMULT(MMULT(TRANSPOSE($A$3:$A$7),MMULT(TRANSPOSE(EXP(D24:H275)-1),EXP(D24:H275)-1)/COUNTA(H24:H275)),$A$3:$A$7))*NORMSINV($A$10)</f>
        <v>-1.9170441159592364E-2</v>
      </c>
      <c r="J23">
        <f t="shared" si="0"/>
        <v>0</v>
      </c>
      <c r="K23" s="130" cm="1">
        <f t="array" ref="K23">SQRT(MMULT(MMULT(TRANSPOSE($A$3:$A$7),MMULT(TRANSPOSE(EXP(D24:$H$506)-1),EXP(D24:$H$506)-1)/COUNTA($H24:H$506)),$A$3:$A$7))*NORMSINV($A$10)</f>
        <v>-2.2367002321185183E-2</v>
      </c>
      <c r="L23">
        <f t="shared" si="1"/>
        <v>0</v>
      </c>
      <c r="M23" s="130">
        <f t="shared" si="2"/>
        <v>-6.0622257814551335E-2</v>
      </c>
      <c r="N23" s="137" cm="1">
        <f t="array" ref="N23">SQRT(MMULT(MMULT(TRANSPOSE($A$3:$A$7),MMULT(TRANSPOSE(EXP(D24:H275)-1),EXP(D24:H275)-1)/COUNTA(H24:H275)),$A$3:$A$7))*(-1/SQRT(2*PI())*EXP(-1*(NORMSINV($A$10))^2/2)/$A$10)</f>
        <v>-2.1962894268302009E-2</v>
      </c>
      <c r="O23" s="136" cm="1">
        <f t="array" ref="O23">SQRT(MMULT(MMULT(TRANSPOSE($A$3:$A$7),MMULT(TRANSPOSE(EXP(D24:$H$506)-1),EXP(D24:$H$506)-1)/COUNTA($H24:H$506)),$A$3:$A$7))*(-1/SQRT(2*PI())*EXP(-1*(NORMSINV($A$10))^2/2)/$A$10)</f>
        <v>-2.5625080976983714E-2</v>
      </c>
      <c r="P23" s="2">
        <f t="shared" si="3"/>
        <v>-6.9452769897291586E-2</v>
      </c>
      <c r="Q23" s="130">
        <v>7.1670775840110617E-3</v>
      </c>
    </row>
    <row r="24" spans="3:17" x14ac:dyDescent="0.3">
      <c r="C24" s="42">
        <v>43102</v>
      </c>
      <c r="D24" s="130">
        <v>1.7746166327274354E-2</v>
      </c>
      <c r="E24" s="130">
        <v>1.6570406585075699E-2</v>
      </c>
      <c r="F24" s="130">
        <v>4.7813865766213421E-3</v>
      </c>
      <c r="G24" s="130">
        <v>4.6366087495327252E-2</v>
      </c>
      <c r="H24" s="130">
        <v>-1.3477333199582504E-2</v>
      </c>
      <c r="I24" s="130" cm="1">
        <f t="array" ref="I24">SQRT(MMULT(MMULT(TRANSPOSE($A$3:$A$7),MMULT(TRANSPOSE(EXP(D25:H276)-1),EXP(D25:H276)-1)/COUNTA(H25:H276)),$A$3:$A$7))*NORMSINV($A$10)</f>
        <v>-1.911781880383746E-2</v>
      </c>
      <c r="J24">
        <f t="shared" si="0"/>
        <v>0</v>
      </c>
      <c r="K24" s="130" cm="1">
        <f t="array" ref="K24">SQRT(MMULT(MMULT(TRANSPOSE($A$3:$A$7),MMULT(TRANSPOSE(EXP(D25:$H$506)-1),EXP(D25:$H$506)-1)/COUNTA($H25:H$506)),$A$3:$A$7))*NORMSINV($A$10)</f>
        <v>-2.2335979977588464E-2</v>
      </c>
      <c r="L24">
        <f t="shared" si="1"/>
        <v>0</v>
      </c>
      <c r="M24" s="130">
        <f t="shared" si="2"/>
        <v>-6.045585131452217E-2</v>
      </c>
      <c r="N24" s="137" cm="1">
        <f t="array" ref="N24">SQRT(MMULT(MMULT(TRANSPOSE($A$3:$A$7),MMULT(TRANSPOSE(EXP(D25:H276)-1),EXP(D25:H276)-1)/COUNTA(H25:H276)),$A$3:$A$7))*(-1/SQRT(2*PI())*EXP(-1*(NORMSINV($A$10))^2/2)/$A$10)</f>
        <v>-2.1902606702357521E-2</v>
      </c>
      <c r="O24" s="136" cm="1">
        <f t="array" ref="O24">SQRT(MMULT(MMULT(TRANSPOSE($A$3:$A$7),MMULT(TRANSPOSE(EXP(D25:$H$506)-1),EXP(D25:$H$506)-1)/COUNTA($H25:H$506)),$A$3:$A$7))*(-1/SQRT(2*PI())*EXP(-1*(NORMSINV($A$10))^2/2)/$A$10)</f>
        <v>-2.5589539778599305E-2</v>
      </c>
      <c r="P24" s="2">
        <f t="shared" si="3"/>
        <v>-6.9262123874319403E-2</v>
      </c>
      <c r="Q24" s="130">
        <v>1.4695347885403144E-2</v>
      </c>
    </row>
    <row r="25" spans="3:17" x14ac:dyDescent="0.3">
      <c r="C25" s="42">
        <v>43098</v>
      </c>
      <c r="D25" s="130">
        <v>-1.0872588387438386E-2</v>
      </c>
      <c r="E25" s="130">
        <v>-1.4119963891219722E-2</v>
      </c>
      <c r="F25" s="130">
        <v>-2.1018503303184923E-3</v>
      </c>
      <c r="G25" s="130">
        <v>-3.8994510778642068E-3</v>
      </c>
      <c r="H25" s="130">
        <v>-2.0657275924549725E-3</v>
      </c>
      <c r="I25" s="130" cm="1">
        <f t="array" ref="I25">SQRT(MMULT(MMULT(TRANSPOSE($A$3:$A$7),MMULT(TRANSPOSE(EXP(D26:H277)-1),EXP(D26:H277)-1)/COUNTA(H26:H277)),$A$3:$A$7))*NORMSINV($A$10)</f>
        <v>-1.9096655467275611E-2</v>
      </c>
      <c r="J25">
        <f t="shared" si="0"/>
        <v>0</v>
      </c>
      <c r="K25" s="130" cm="1">
        <f t="array" ref="K25">SQRT(MMULT(MMULT(TRANSPOSE($A$3:$A$7),MMULT(TRANSPOSE(EXP(D26:$H$506)-1),EXP(D26:$H$506)-1)/COUNTA($H26:H$506)),$A$3:$A$7))*NORMSINV($A$10)</f>
        <v>-2.2348296907869891E-2</v>
      </c>
      <c r="L25">
        <f t="shared" si="1"/>
        <v>0</v>
      </c>
      <c r="M25" s="130">
        <f t="shared" si="2"/>
        <v>-6.0388926968098014E-2</v>
      </c>
      <c r="N25" s="137" cm="1">
        <f t="array" ref="N25">SQRT(MMULT(MMULT(TRANSPOSE($A$3:$A$7),MMULT(TRANSPOSE(EXP(D26:H277)-1),EXP(D26:H277)-1)/COUNTA(H26:H277)),$A$3:$A$7))*(-1/SQRT(2*PI())*EXP(-1*(NORMSINV($A$10))^2/2)/$A$10)</f>
        <v>-2.1878360618534883E-2</v>
      </c>
      <c r="O25" s="136" cm="1">
        <f t="array" ref="O25">SQRT(MMULT(MMULT(TRANSPOSE($A$3:$A$7),MMULT(TRANSPOSE(EXP(D26:$H$506)-1),EXP(D26:$H$506)-1)/COUNTA($H26:H$506)),$A$3:$A$7))*(-1/SQRT(2*PI())*EXP(-1*(NORMSINV($A$10))^2/2)/$A$10)</f>
        <v>-2.5603650848617411E-2</v>
      </c>
      <c r="P25" s="2">
        <f t="shared" si="3"/>
        <v>-6.9185451025100514E-2</v>
      </c>
      <c r="Q25" s="130">
        <v>-6.5779073396027695E-3</v>
      </c>
    </row>
    <row r="26" spans="3:17" x14ac:dyDescent="0.3">
      <c r="C26" s="42">
        <v>43097</v>
      </c>
      <c r="D26" s="130">
        <v>2.8095573374747841E-3</v>
      </c>
      <c r="E26" s="130">
        <v>3.24272440638452E-3</v>
      </c>
      <c r="F26" s="130">
        <v>1.1673549597668408E-4</v>
      </c>
      <c r="G26" s="130">
        <v>3.4150313143686974E-2</v>
      </c>
      <c r="H26" s="130">
        <v>-3.2590872546724929E-4</v>
      </c>
      <c r="I26" s="130" cm="1">
        <f t="array" ref="I26">SQRT(MMULT(MMULT(TRANSPOSE($A$3:$A$7),MMULT(TRANSPOSE(EXP(D27:H278)-1),EXP(D27:H278)-1)/COUNTA(H27:H278)),$A$3:$A$7))*NORMSINV($A$10)</f>
        <v>-1.9084579225359371E-2</v>
      </c>
      <c r="J26">
        <f t="shared" si="0"/>
        <v>0</v>
      </c>
      <c r="K26" s="130" cm="1">
        <f t="array" ref="K26">SQRT(MMULT(MMULT(TRANSPOSE($A$3:$A$7),MMULT(TRANSPOSE(EXP(D27:$H$506)-1),EXP(D27:$H$506)-1)/COUNTA($H27:H$506)),$A$3:$A$7))*NORMSINV($A$10)</f>
        <v>-2.2354949480614613E-2</v>
      </c>
      <c r="L26">
        <f t="shared" si="1"/>
        <v>0</v>
      </c>
      <c r="M26" s="130">
        <f t="shared" si="2"/>
        <v>-6.0350738538067494E-2</v>
      </c>
      <c r="N26" s="137" cm="1">
        <f t="array" ref="N26">SQRT(MMULT(MMULT(TRANSPOSE($A$3:$A$7),MMULT(TRANSPOSE(EXP(D27:H278)-1),EXP(D27:H278)-1)/COUNTA(H27:H278)),$A$3:$A$7))*(-1/SQRT(2*PI())*EXP(-1*(NORMSINV($A$10))^2/2)/$A$10)</f>
        <v>-2.1864525296637134E-2</v>
      </c>
      <c r="O26" s="136" cm="1">
        <f t="array" ref="O26">SQRT(MMULT(MMULT(TRANSPOSE($A$3:$A$7),MMULT(TRANSPOSE(EXP(D27:$H$506)-1),EXP(D27:$H$506)-1)/COUNTA($H27:H$506)),$A$3:$A$7))*(-1/SQRT(2*PI())*EXP(-1*(NORMSINV($A$10))^2/2)/$A$10)</f>
        <v>-2.5611272465177415E-2</v>
      </c>
      <c r="P26" s="2">
        <f t="shared" si="3"/>
        <v>-6.9141699895742023E-2</v>
      </c>
      <c r="Q26" s="130">
        <v>8.1185024670526809E-3</v>
      </c>
    </row>
    <row r="27" spans="3:17" x14ac:dyDescent="0.3">
      <c r="C27" s="42">
        <v>43096</v>
      </c>
      <c r="D27" s="130">
        <v>1.7588467720608267E-4</v>
      </c>
      <c r="E27" s="130">
        <v>4.6629616696809151E-3</v>
      </c>
      <c r="F27" s="130">
        <v>3.6233457179888806E-3</v>
      </c>
      <c r="G27" s="130">
        <v>-8.128333522875961E-3</v>
      </c>
      <c r="H27" s="130">
        <v>-4.1173696363150372E-3</v>
      </c>
      <c r="I27" s="130" cm="1">
        <f t="array" ref="I27">SQRT(MMULT(MMULT(TRANSPOSE($A$3:$A$7),MMULT(TRANSPOSE(EXP(D28:H279)-1),EXP(D28:H279)-1)/COUNTA(H28:H279)),$A$3:$A$7))*NORMSINV($A$10)</f>
        <v>-1.9118354881410921E-2</v>
      </c>
      <c r="J27">
        <f t="shared" si="0"/>
        <v>0</v>
      </c>
      <c r="K27" s="130" cm="1">
        <f t="array" ref="K27">SQRT(MMULT(MMULT(TRANSPOSE($A$3:$A$7),MMULT(TRANSPOSE(EXP(D28:$H$506)-1),EXP(D28:$H$506)-1)/COUNTA($H28:H$506)),$A$3:$A$7))*NORMSINV($A$10)</f>
        <v>-2.2378132252207642E-2</v>
      </c>
      <c r="L27">
        <f t="shared" si="1"/>
        <v>0</v>
      </c>
      <c r="M27" s="130">
        <f t="shared" si="2"/>
        <v>-6.045754654065684E-2</v>
      </c>
      <c r="N27" s="137" cm="1">
        <f t="array" ref="N27">SQRT(MMULT(MMULT(TRANSPOSE($A$3:$A$7),MMULT(TRANSPOSE(EXP(D28:H279)-1),EXP(D28:H279)-1)/COUNTA(H28:H279)),$A$3:$A$7))*(-1/SQRT(2*PI())*EXP(-1*(NORMSINV($A$10))^2/2)/$A$10)</f>
        <v>-2.1903220867413371E-2</v>
      </c>
      <c r="O27" s="136" cm="1">
        <f t="array" ref="O27">SQRT(MMULT(MMULT(TRANSPOSE($A$3:$A$7),MMULT(TRANSPOSE(EXP(D28:$H$506)-1),EXP(D28:$H$506)-1)/COUNTA($H28:H$506)),$A$3:$A$7))*(-1/SQRT(2*PI())*EXP(-1*(NORMSINV($A$10))^2/2)/$A$10)</f>
        <v>-2.5637832144065616E-2</v>
      </c>
      <c r="P27" s="2">
        <f t="shared" si="3"/>
        <v>-6.9264066034755184E-2</v>
      </c>
      <c r="Q27" s="130">
        <v>-7.449249053089206E-4</v>
      </c>
    </row>
    <row r="28" spans="3:17" x14ac:dyDescent="0.3">
      <c r="C28" s="42">
        <v>43095</v>
      </c>
      <c r="D28" s="130">
        <v>-2.5697193212233342E-2</v>
      </c>
      <c r="E28" s="130">
        <v>7.1638644868099186E-3</v>
      </c>
      <c r="F28" s="130">
        <v>-1.287137482279528E-3</v>
      </c>
      <c r="G28" s="130">
        <v>-1.1543718431419591E-2</v>
      </c>
      <c r="H28" s="130">
        <v>3.7918227648554349E-3</v>
      </c>
      <c r="I28" s="130" cm="1">
        <f t="array" ref="I28">SQRT(MMULT(MMULT(TRANSPOSE($A$3:$A$7),MMULT(TRANSPOSE(EXP(D29:H280)-1),EXP(D29:H280)-1)/COUNTA(H29:H280)),$A$3:$A$7))*NORMSINV($A$10)</f>
        <v>-1.9102253748464186E-2</v>
      </c>
      <c r="J28">
        <f t="shared" si="0"/>
        <v>0</v>
      </c>
      <c r="K28" s="130" cm="1">
        <f t="array" ref="K28">SQRT(MMULT(MMULT(TRANSPOSE($A$3:$A$7),MMULT(TRANSPOSE(EXP(D29:$H$506)-1),EXP(D29:$H$506)-1)/COUNTA($H29:H$506)),$A$3:$A$7))*NORMSINV($A$10)</f>
        <v>-2.2394078702103897E-2</v>
      </c>
      <c r="L28">
        <f t="shared" si="1"/>
        <v>0</v>
      </c>
      <c r="M28" s="130">
        <f t="shared" si="2"/>
        <v>-6.040663028763598E-2</v>
      </c>
      <c r="N28" s="137" cm="1">
        <f t="array" ref="N28">SQRT(MMULT(MMULT(TRANSPOSE($A$3:$A$7),MMULT(TRANSPOSE(EXP(D29:H280)-1),EXP(D29:H280)-1)/COUNTA(H29:H280)),$A$3:$A$7))*(-1/SQRT(2*PI())*EXP(-1*(NORMSINV($A$10))^2/2)/$A$10)</f>
        <v>-2.1884774370665331E-2</v>
      </c>
      <c r="O28" s="136" cm="1">
        <f t="array" ref="O28">SQRT(MMULT(MMULT(TRANSPOSE($A$3:$A$7),MMULT(TRANSPOSE(EXP(D29:$H$506)-1),EXP(D29:$H$506)-1)/COUNTA($H29:H$506)),$A$3:$A$7))*(-1/SQRT(2*PI())*EXP(-1*(NORMSINV($A$10))^2/2)/$A$10)</f>
        <v>-2.5656101425930885E-2</v>
      </c>
      <c r="P28" s="2">
        <f t="shared" si="3"/>
        <v>-6.920573309018048E-2</v>
      </c>
      <c r="Q28" s="130">
        <v>-5.4289756203388453E-3</v>
      </c>
    </row>
    <row r="29" spans="3:17" x14ac:dyDescent="0.3">
      <c r="C29" s="42">
        <v>43091</v>
      </c>
      <c r="D29" s="130">
        <v>0</v>
      </c>
      <c r="E29" s="130">
        <v>-5.4628366705557659E-3</v>
      </c>
      <c r="F29" s="130">
        <v>1.1675584951109309E-4</v>
      </c>
      <c r="G29" s="130">
        <v>6.9738607370325254E-3</v>
      </c>
      <c r="H29" s="130">
        <v>5.0053879929406403E-3</v>
      </c>
      <c r="I29" s="130" cm="1">
        <f t="array" ref="I29">SQRT(MMULT(MMULT(TRANSPOSE($A$3:$A$7),MMULT(TRANSPOSE(EXP(D30:H281)-1),EXP(D30:H281)-1)/COUNTA(H30:H281)),$A$3:$A$7))*NORMSINV($A$10)</f>
        <v>-1.9107720797682005E-2</v>
      </c>
      <c r="J29">
        <f t="shared" si="0"/>
        <v>0</v>
      </c>
      <c r="K29" s="130" cm="1">
        <f t="array" ref="K29">SQRT(MMULT(MMULT(TRANSPOSE($A$3:$A$7),MMULT(TRANSPOSE(EXP(D30:$H$506)-1),EXP(D30:$H$506)-1)/COUNTA($H30:H$506)),$A$3:$A$7))*NORMSINV($A$10)</f>
        <v>-2.2417087934592919E-2</v>
      </c>
      <c r="L29">
        <f t="shared" si="1"/>
        <v>0</v>
      </c>
      <c r="M29" s="130">
        <f t="shared" si="2"/>
        <v>-6.0423918615244536E-2</v>
      </c>
      <c r="N29" s="137" cm="1">
        <f t="array" ref="N29">SQRT(MMULT(MMULT(TRANSPOSE($A$3:$A$7),MMULT(TRANSPOSE(EXP(D30:H281)-1),EXP(D30:H281)-1)/COUNTA(H30:H281)),$A$3:$A$7))*(-1/SQRT(2*PI())*EXP(-1*(NORMSINV($A$10))^2/2)/$A$10)</f>
        <v>-2.1891037774982993E-2</v>
      </c>
      <c r="O29" s="136" cm="1">
        <f t="array" ref="O29">SQRT(MMULT(MMULT(TRANSPOSE($A$3:$A$7),MMULT(TRANSPOSE(EXP(D30:$H$506)-1),EXP(D30:$H$506)-1)/COUNTA($H30:H$506)),$A$3:$A$7))*(-1/SQRT(2*PI())*EXP(-1*(NORMSINV($A$10))^2/2)/$A$10)</f>
        <v>-2.5682462287224803E-2</v>
      </c>
      <c r="P29" s="2">
        <f t="shared" si="3"/>
        <v>-6.9225539713730827E-2</v>
      </c>
      <c r="Q29" s="130">
        <v>1.3369981518302563E-3</v>
      </c>
    </row>
    <row r="30" spans="3:17" x14ac:dyDescent="0.3">
      <c r="C30" s="42">
        <v>43090</v>
      </c>
      <c r="D30" s="130">
        <v>3.7783606224810803E-3</v>
      </c>
      <c r="E30" s="130">
        <v>-2.431568371662144E-3</v>
      </c>
      <c r="F30" s="130">
        <v>-2.3386120239698803E-4</v>
      </c>
      <c r="G30" s="130">
        <v>-1.0598347692991382E-3</v>
      </c>
      <c r="H30" s="130">
        <v>1.5284267699202368E-3</v>
      </c>
      <c r="I30" s="130" cm="1">
        <f t="array" ref="I30">SQRT(MMULT(MMULT(TRANSPOSE($A$3:$A$7),MMULT(TRANSPOSE(EXP(D31:H282)-1),EXP(D31:H282)-1)/COUNTA(H31:H282)),$A$3:$A$7))*NORMSINV($A$10)</f>
        <v>-1.9109009252973146E-2</v>
      </c>
      <c r="J30">
        <f t="shared" si="0"/>
        <v>0</v>
      </c>
      <c r="K30" s="130" cm="1">
        <f t="array" ref="K30">SQRT(MMULT(MMULT(TRANSPOSE($A$3:$A$7),MMULT(TRANSPOSE(EXP(D31:$H$506)-1),EXP(D31:$H$506)-1)/COUNTA($H31:H$506)),$A$3:$A$7))*NORMSINV($A$10)</f>
        <v>-2.2440597215241803E-2</v>
      </c>
      <c r="L30">
        <f t="shared" si="1"/>
        <v>0</v>
      </c>
      <c r="M30" s="130">
        <f t="shared" si="2"/>
        <v>-6.0427993068627832E-2</v>
      </c>
      <c r="N30" s="137" cm="1">
        <f t="array" ref="N30">SQRT(MMULT(MMULT(TRANSPOSE($A$3:$A$7),MMULT(TRANSPOSE(EXP(D31:H282)-1),EXP(D31:H282)-1)/COUNTA(H31:H282)),$A$3:$A$7))*(-1/SQRT(2*PI())*EXP(-1*(NORMSINV($A$10))^2/2)/$A$10)</f>
        <v>-2.1892513912495595E-2</v>
      </c>
      <c r="O30" s="136" cm="1">
        <f t="array" ref="O30">SQRT(MMULT(MMULT(TRANSPOSE($A$3:$A$7),MMULT(TRANSPOSE(EXP(D31:$H$506)-1),EXP(D31:$H$506)-1)/COUNTA($H31:H$506)),$A$3:$A$7))*(-1/SQRT(2*PI())*EXP(-1*(NORMSINV($A$10))^2/2)/$A$10)</f>
        <v>-2.5709396035953735E-2</v>
      </c>
      <c r="P30" s="2">
        <f t="shared" si="3"/>
        <v>-6.9230207670410271E-2</v>
      </c>
      <c r="Q30" s="130">
        <v>3.186762658316715E-4</v>
      </c>
    </row>
    <row r="31" spans="3:17" x14ac:dyDescent="0.3">
      <c r="C31" s="42">
        <v>43089</v>
      </c>
      <c r="D31" s="130">
        <v>-1.0890376272136451E-3</v>
      </c>
      <c r="E31" s="130">
        <v>-8.2537551018171586E-3</v>
      </c>
      <c r="F31" s="130">
        <v>-3.6183548440730626E-3</v>
      </c>
      <c r="G31" s="130">
        <v>9.5786329813265653E-3</v>
      </c>
      <c r="H31" s="130">
        <v>-1.6375800083517605E-3</v>
      </c>
      <c r="I31" s="130" cm="1">
        <f t="array" ref="I31">SQRT(MMULT(MMULT(TRANSPOSE($A$3:$A$7),MMULT(TRANSPOSE(EXP(D32:H283)-1),EXP(D32:H283)-1)/COUNTA(H32:H283)),$A$3:$A$7))*NORMSINV($A$10)</f>
        <v>-1.9108810013857683E-2</v>
      </c>
      <c r="J31">
        <f t="shared" si="0"/>
        <v>0</v>
      </c>
      <c r="K31" s="130" cm="1">
        <f t="array" ref="K31">SQRT(MMULT(MMULT(TRANSPOSE($A$3:$A$7),MMULT(TRANSPOSE(EXP(D32:$H$506)-1),EXP(D32:$H$506)-1)/COUNTA($H32:H$506)),$A$3:$A$7))*NORMSINV($A$10)</f>
        <v>-2.2463959771841648E-2</v>
      </c>
      <c r="L31">
        <f t="shared" si="1"/>
        <v>0</v>
      </c>
      <c r="M31" s="130">
        <f t="shared" si="2"/>
        <v>-6.0427363019223974E-2</v>
      </c>
      <c r="N31" s="137" cm="1">
        <f t="array" ref="N31">SQRT(MMULT(MMULT(TRANSPOSE($A$3:$A$7),MMULT(TRANSPOSE(EXP(D32:H283)-1),EXP(D32:H283)-1)/COUNTA(H32:H283)),$A$3:$A$7))*(-1/SQRT(2*PI())*EXP(-1*(NORMSINV($A$10))^2/2)/$A$10)</f>
        <v>-2.1892285651310024E-2</v>
      </c>
      <c r="O31" s="136" cm="1">
        <f t="array" ref="O31">SQRT(MMULT(MMULT(TRANSPOSE($A$3:$A$7),MMULT(TRANSPOSE(EXP(D32:$H$506)-1),EXP(D32:$H$506)-1)/COUNTA($H32:H$506)),$A$3:$A$7))*(-1/SQRT(2*PI())*EXP(-1*(NORMSINV($A$10))^2/2)/$A$10)</f>
        <v>-2.5736161688145461E-2</v>
      </c>
      <c r="P31" s="2">
        <f t="shared" si="3"/>
        <v>-6.9229485845162447E-2</v>
      </c>
      <c r="Q31" s="130">
        <v>-9.8632654160398349E-4</v>
      </c>
    </row>
    <row r="32" spans="3:17" x14ac:dyDescent="0.3">
      <c r="C32" s="42">
        <v>43088</v>
      </c>
      <c r="D32" s="130">
        <v>-1.071381056744819E-2</v>
      </c>
      <c r="E32" s="130">
        <v>-2.6913429864298052E-3</v>
      </c>
      <c r="F32" s="130">
        <v>-6.3874617701972867E-3</v>
      </c>
      <c r="G32" s="130">
        <v>-1.8016563959059543E-2</v>
      </c>
      <c r="H32" s="130">
        <v>-2.179051565127568E-3</v>
      </c>
      <c r="I32" s="130" cm="1">
        <f t="array" ref="I32">SQRT(MMULT(MMULT(TRANSPOSE($A$3:$A$7),MMULT(TRANSPOSE(EXP(D33:H284)-1),EXP(D33:H284)-1)/COUNTA(H33:H284)),$A$3:$A$7))*NORMSINV($A$10)</f>
        <v>-1.9125264227955147E-2</v>
      </c>
      <c r="J32">
        <f t="shared" si="0"/>
        <v>0</v>
      </c>
      <c r="K32" s="130" cm="1">
        <f t="array" ref="K32">SQRT(MMULT(MMULT(TRANSPOSE($A$3:$A$7),MMULT(TRANSPOSE(EXP(D33:$H$506)-1),EXP(D33:$H$506)-1)/COUNTA($H33:H$506)),$A$3:$A$7))*NORMSINV($A$10)</f>
        <v>-2.2471598388662115E-2</v>
      </c>
      <c r="L32">
        <f t="shared" si="1"/>
        <v>0</v>
      </c>
      <c r="M32" s="130">
        <f t="shared" si="2"/>
        <v>-6.0479395812880012E-2</v>
      </c>
      <c r="N32" s="137" cm="1">
        <f t="array" ref="N32">SQRT(MMULT(MMULT(TRANSPOSE($A$3:$A$7),MMULT(TRANSPOSE(EXP(D33:H284)-1),EXP(D33:H284)-1)/COUNTA(H33:H284)),$A$3:$A$7))*(-1/SQRT(2*PI())*EXP(-1*(NORMSINV($A$10))^2/2)/$A$10)</f>
        <v>-2.191113666060512E-2</v>
      </c>
      <c r="O32" s="136" cm="1">
        <f t="array" ref="O32">SQRT(MMULT(MMULT(TRANSPOSE($A$3:$A$7),MMULT(TRANSPOSE(EXP(D33:$H$506)-1),EXP(D33:$H$506)-1)/COUNTA($H33:H$506)),$A$3:$A$7))*(-1/SQRT(2*PI())*EXP(-1*(NORMSINV($A$10))^2/2)/$A$10)</f>
        <v>-2.5744912980418155E-2</v>
      </c>
      <c r="P32" s="2">
        <f t="shared" si="3"/>
        <v>-6.9289097970727964E-2</v>
      </c>
      <c r="Q32" s="130">
        <v>-7.9486734251290308E-3</v>
      </c>
    </row>
    <row r="33" spans="3:17" x14ac:dyDescent="0.3">
      <c r="C33" s="42">
        <v>43087</v>
      </c>
      <c r="D33" s="130">
        <v>1.3984671949069757E-2</v>
      </c>
      <c r="E33" s="130">
        <v>9.6551744606275473E-3</v>
      </c>
      <c r="F33" s="130">
        <v>-5.4263566232770708E-3</v>
      </c>
      <c r="G33" s="130">
        <v>1.5767229078180822E-3</v>
      </c>
      <c r="H33" s="130">
        <v>-1.0890377258969393E-4</v>
      </c>
      <c r="I33" s="130" cm="1">
        <f t="array" ref="I33">SQRT(MMULT(MMULT(TRANSPOSE($A$3:$A$7),MMULT(TRANSPOSE(EXP(D34:H285)-1),EXP(D34:H285)-1)/COUNTA(H34:H285)),$A$3:$A$7))*NORMSINV($A$10)</f>
        <v>-1.9120614335616959E-2</v>
      </c>
      <c r="J33">
        <f t="shared" si="0"/>
        <v>0</v>
      </c>
      <c r="K33" s="130" cm="1">
        <f t="array" ref="K33">SQRT(MMULT(MMULT(TRANSPOSE($A$3:$A$7),MMULT(TRANSPOSE(EXP(D34:$H$506)-1),EXP(D34:$H$506)-1)/COUNTA($H34:H$506)),$A$3:$A$7))*NORMSINV($A$10)</f>
        <v>-2.2491334773453643E-2</v>
      </c>
      <c r="L33">
        <f t="shared" si="1"/>
        <v>0</v>
      </c>
      <c r="M33" s="130">
        <f t="shared" si="2"/>
        <v>-6.0464691562216774E-2</v>
      </c>
      <c r="N33" s="137" cm="1">
        <f t="array" ref="N33">SQRT(MMULT(MMULT(TRANSPOSE($A$3:$A$7),MMULT(TRANSPOSE(EXP(D34:H285)-1),EXP(D34:H285)-1)/COUNTA(H34:H285)),$A$3:$A$7))*(-1/SQRT(2*PI())*EXP(-1*(NORMSINV($A$10))^2/2)/$A$10)</f>
        <v>-2.1905809443931678E-2</v>
      </c>
      <c r="O33" s="136" cm="1">
        <f t="array" ref="O33">SQRT(MMULT(MMULT(TRANSPOSE($A$3:$A$7),MMULT(TRANSPOSE(EXP(D34:$H$506)-1),EXP(D34:$H$506)-1)/COUNTA($H34:H$506)),$A$3:$A$7))*(-1/SQRT(2*PI())*EXP(-1*(NORMSINV($A$10))^2/2)/$A$10)</f>
        <v>-2.5767524256225856E-2</v>
      </c>
      <c r="P33" s="2">
        <f t="shared" si="3"/>
        <v>-6.9272251832450657E-2</v>
      </c>
      <c r="Q33" s="130">
        <v>3.9684518280286201E-3</v>
      </c>
    </row>
    <row r="34" spans="3:17" x14ac:dyDescent="0.3">
      <c r="C34" s="42">
        <v>43084</v>
      </c>
      <c r="D34" s="130">
        <v>1.0110186505689804E-2</v>
      </c>
      <c r="E34" s="130">
        <v>4.1472014468760159E-3</v>
      </c>
      <c r="F34" s="130">
        <v>2.5185063490207805E-2</v>
      </c>
      <c r="G34" s="130">
        <v>2.9498388979904838E-3</v>
      </c>
      <c r="H34" s="130">
        <v>9.7328149327389896E-3</v>
      </c>
      <c r="I34" s="130" cm="1">
        <f t="array" ref="I34">SQRT(MMULT(MMULT(TRANSPOSE($A$3:$A$7),MMULT(TRANSPOSE(EXP(D35:H286)-1),EXP(D35:H286)-1)/COUNTA(H35:H286)),$A$3:$A$7))*NORMSINV($A$10)</f>
        <v>-1.9060724495890607E-2</v>
      </c>
      <c r="J34">
        <f t="shared" si="0"/>
        <v>0</v>
      </c>
      <c r="K34" s="130" cm="1">
        <f t="array" ref="K34">SQRT(MMULT(MMULT(TRANSPOSE($A$3:$A$7),MMULT(TRANSPOSE(EXP(D35:$H$506)-1),EXP(D35:$H$506)-1)/COUNTA($H35:H$506)),$A$3:$A$7))*NORMSINV($A$10)</f>
        <v>-2.2486996971254648E-2</v>
      </c>
      <c r="L34">
        <f t="shared" si="1"/>
        <v>0</v>
      </c>
      <c r="M34" s="130">
        <f t="shared" si="2"/>
        <v>-6.0275303259979068E-2</v>
      </c>
      <c r="N34" s="137" cm="1">
        <f t="array" ref="N34">SQRT(MMULT(MMULT(TRANSPOSE($A$3:$A$7),MMULT(TRANSPOSE(EXP(D35:H286)-1),EXP(D35:H286)-1)/COUNTA(H35:H286)),$A$3:$A$7))*(-1/SQRT(2*PI())*EXP(-1*(NORMSINV($A$10))^2/2)/$A$10)</f>
        <v>-2.1837195779451805E-2</v>
      </c>
      <c r="O34" s="136" cm="1">
        <f t="array" ref="O34">SQRT(MMULT(MMULT(TRANSPOSE($A$3:$A$7),MMULT(TRANSPOSE(EXP(D35:$H$506)-1),EXP(D35:$H$506)-1)/COUNTA($H35:H$506)),$A$3:$A$7))*(-1/SQRT(2*PI())*EXP(-1*(NORMSINV($A$10))^2/2)/$A$10)</f>
        <v>-2.576255459015191E-2</v>
      </c>
      <c r="P34" s="2">
        <f t="shared" si="3"/>
        <v>-6.9055276374083666E-2</v>
      </c>
      <c r="Q34" s="130">
        <v>1.0511338669090388E-2</v>
      </c>
    </row>
    <row r="35" spans="3:17" x14ac:dyDescent="0.3">
      <c r="C35" s="42">
        <v>43083</v>
      </c>
      <c r="D35" s="130">
        <v>-2.902820693798576E-4</v>
      </c>
      <c r="E35" s="130">
        <v>8.6641392618776406E-3</v>
      </c>
      <c r="F35" s="130">
        <v>-7.7629971061014998E-3</v>
      </c>
      <c r="G35" s="130">
        <v>9.0085766591560153E-3</v>
      </c>
      <c r="H35" s="130">
        <v>1.3195307985510321E-3</v>
      </c>
      <c r="I35" s="130" cm="1">
        <f t="array" ref="I35">SQRT(MMULT(MMULT(TRANSPOSE($A$3:$A$7),MMULT(TRANSPOSE(EXP(D36:H287)-1),EXP(D36:H287)-1)/COUNTA(H36:H287)),$A$3:$A$7))*NORMSINV($A$10)</f>
        <v>-1.9071111289037306E-2</v>
      </c>
      <c r="J35">
        <f t="shared" si="0"/>
        <v>0</v>
      </c>
      <c r="K35" s="130" cm="1">
        <f t="array" ref="K35">SQRT(MMULT(MMULT(TRANSPOSE($A$3:$A$7),MMULT(TRANSPOSE(EXP(D36:$H$506)-1),EXP(D36:$H$506)-1)/COUNTA($H36:H$506)),$A$3:$A$7))*NORMSINV($A$10)</f>
        <v>-2.2509609718822536E-2</v>
      </c>
      <c r="L35">
        <f t="shared" si="1"/>
        <v>0</v>
      </c>
      <c r="M35" s="130">
        <f t="shared" si="2"/>
        <v>-6.0308149183907658E-2</v>
      </c>
      <c r="N35" s="137" cm="1">
        <f t="array" ref="N35">SQRT(MMULT(MMULT(TRANSPOSE($A$3:$A$7),MMULT(TRANSPOSE(EXP(D36:H287)-1),EXP(D36:H287)-1)/COUNTA(H36:H287)),$A$3:$A$7))*(-1/SQRT(2*PI())*EXP(-1*(NORMSINV($A$10))^2/2)/$A$10)</f>
        <v>-2.184909555983602E-2</v>
      </c>
      <c r="O35" s="136" cm="1">
        <f t="array" ref="O35">SQRT(MMULT(MMULT(TRANSPOSE($A$3:$A$7),MMULT(TRANSPOSE(EXP(D36:$H$506)-1),EXP(D36:$H$506)-1)/COUNTA($H36:H$506)),$A$3:$A$7))*(-1/SQRT(2*PI())*EXP(-1*(NORMSINV($A$10))^2/2)/$A$10)</f>
        <v>-2.5788461212738988E-2</v>
      </c>
      <c r="P35" s="2">
        <f t="shared" si="3"/>
        <v>-6.9092906783753585E-2</v>
      </c>
      <c r="Q35" s="130">
        <v>2.2096553030246423E-3</v>
      </c>
    </row>
    <row r="36" spans="3:17" x14ac:dyDescent="0.3">
      <c r="C36" s="42">
        <v>43082</v>
      </c>
      <c r="D36" s="130">
        <v>3.3143031023321768E-3</v>
      </c>
      <c r="E36" s="130">
        <v>-8.1568520534953904E-4</v>
      </c>
      <c r="F36" s="130">
        <v>-2.6911366903609422E-3</v>
      </c>
      <c r="G36" s="130">
        <v>1.1403025226871318E-2</v>
      </c>
      <c r="H36" s="130">
        <v>1.1398308367493027E-2</v>
      </c>
      <c r="I36" s="130" cm="1">
        <f t="array" ref="I36">SQRT(MMULT(MMULT(TRANSPOSE($A$3:$A$7),MMULT(TRANSPOSE(EXP(D37:H288)-1),EXP(D37:H288)-1)/COUNTA(H37:H288)),$A$3:$A$7))*NORMSINV($A$10)</f>
        <v>-1.9131865480283197E-2</v>
      </c>
      <c r="J36">
        <f t="shared" si="0"/>
        <v>0</v>
      </c>
      <c r="K36" s="130" cm="1">
        <f t="array" ref="K36">SQRT(MMULT(MMULT(TRANSPOSE($A$3:$A$7),MMULT(TRANSPOSE(EXP(D37:$H$506)-1),EXP(D37:$H$506)-1)/COUNTA($H37:H$506)),$A$3:$A$7))*NORMSINV($A$10)</f>
        <v>-2.2528253854238355E-2</v>
      </c>
      <c r="L36">
        <f t="shared" si="1"/>
        <v>0</v>
      </c>
      <c r="M36" s="130">
        <f t="shared" si="2"/>
        <v>-6.0500270805646135E-2</v>
      </c>
      <c r="N36" s="137" cm="1">
        <f t="array" ref="N36">SQRT(MMULT(MMULT(TRANSPOSE($A$3:$A$7),MMULT(TRANSPOSE(EXP(D37:H288)-1),EXP(D37:H288)-1)/COUNTA(H37:H288)),$A$3:$A$7))*(-1/SQRT(2*PI())*EXP(-1*(NORMSINV($A$10))^2/2)/$A$10)</f>
        <v>-2.1918699481184595E-2</v>
      </c>
      <c r="O36" s="136" cm="1">
        <f t="array" ref="O36">SQRT(MMULT(MMULT(TRANSPOSE($A$3:$A$7),MMULT(TRANSPOSE(EXP(D37:$H$506)-1),EXP(D37:$H$506)-1)/COUNTA($H37:H$506)),$A$3:$A$7))*(-1/SQRT(2*PI())*EXP(-1*(NORMSINV($A$10))^2/2)/$A$10)</f>
        <v>-2.5809821137190006E-2</v>
      </c>
      <c r="P36" s="2">
        <f t="shared" si="3"/>
        <v>-6.9313013709294297E-2</v>
      </c>
      <c r="Q36" s="130">
        <v>4.5497468347910266E-3</v>
      </c>
    </row>
    <row r="37" spans="3:17" x14ac:dyDescent="0.3">
      <c r="C37" s="42">
        <v>43081</v>
      </c>
      <c r="D37" s="130">
        <v>-5.6335431072289674E-3</v>
      </c>
      <c r="E37" s="130">
        <v>-3.2905668080413946E-3</v>
      </c>
      <c r="F37" s="130">
        <v>4.0980814043230047E-3</v>
      </c>
      <c r="G37" s="130">
        <v>-2.6347911677652202E-3</v>
      </c>
      <c r="H37" s="130">
        <v>-4.2204366866227232E-3</v>
      </c>
      <c r="I37" s="130" cm="1">
        <f t="array" ref="I37">SQRT(MMULT(MMULT(TRANSPOSE($A$3:$A$7),MMULT(TRANSPOSE(EXP(D38:H289)-1),EXP(D38:H289)-1)/COUNTA(H38:H289)),$A$3:$A$7))*NORMSINV($A$10)</f>
        <v>-1.9129382127009043E-2</v>
      </c>
      <c r="J37">
        <f t="shared" si="0"/>
        <v>0</v>
      </c>
      <c r="K37" s="130" cm="1">
        <f t="array" ref="K37">SQRT(MMULT(MMULT(TRANSPOSE($A$3:$A$7),MMULT(TRANSPOSE(EXP(D38:$H$506)-1),EXP(D38:$H$506)-1)/COUNTA($H38:H$506)),$A$3:$A$7))*NORMSINV($A$10)</f>
        <v>-2.2550872024160527E-2</v>
      </c>
      <c r="L37">
        <f t="shared" si="1"/>
        <v>0</v>
      </c>
      <c r="M37" s="130">
        <f t="shared" si="2"/>
        <v>-6.0492417753064971E-2</v>
      </c>
      <c r="N37" s="137" cm="1">
        <f t="array" ref="N37">SQRT(MMULT(MMULT(TRANSPOSE($A$3:$A$7),MMULT(TRANSPOSE(EXP(D38:H289)-1),EXP(D38:H289)-1)/COUNTA(H38:H289)),$A$3:$A$7))*(-1/SQRT(2*PI())*EXP(-1*(NORMSINV($A$10))^2/2)/$A$10)</f>
        <v>-2.1915854391447897E-2</v>
      </c>
      <c r="O37" s="136" cm="1">
        <f t="array" ref="O37">SQRT(MMULT(MMULT(TRANSPOSE($A$3:$A$7),MMULT(TRANSPOSE(EXP(D38:$H$506)-1),EXP(D38:$H$506)-1)/COUNTA($H38:H$506)),$A$3:$A$7))*(-1/SQRT(2*PI())*EXP(-1*(NORMSINV($A$10))^2/2)/$A$10)</f>
        <v>-2.5835733971975999E-2</v>
      </c>
      <c r="P37" s="2">
        <f t="shared" si="3"/>
        <v>-6.9304016745578761E-2</v>
      </c>
      <c r="Q37" s="130">
        <v>-2.3278479151036258E-3</v>
      </c>
    </row>
    <row r="38" spans="3:17" x14ac:dyDescent="0.3">
      <c r="C38" s="42">
        <v>43080</v>
      </c>
      <c r="D38" s="130">
        <v>1.929668917872919E-2</v>
      </c>
      <c r="E38" s="130">
        <v>5.9376248005909502E-3</v>
      </c>
      <c r="F38" s="130">
        <v>1.2633666485233203E-2</v>
      </c>
      <c r="G38" s="130">
        <v>-1.2381373010227412E-2</v>
      </c>
      <c r="H38" s="130">
        <v>-1.5503238613538677E-3</v>
      </c>
      <c r="I38" s="130" cm="1">
        <f t="array" ref="I38">SQRT(MMULT(MMULT(TRANSPOSE($A$3:$A$7),MMULT(TRANSPOSE(EXP(D39:H290)-1),EXP(D39:H290)-1)/COUNTA(H39:H290)),$A$3:$A$7))*NORMSINV($A$10)</f>
        <v>-1.9154385665365935E-2</v>
      </c>
      <c r="J38">
        <f t="shared" si="0"/>
        <v>0</v>
      </c>
      <c r="K38" s="130" cm="1">
        <f t="array" ref="K38">SQRT(MMULT(MMULT(TRANSPOSE($A$3:$A$7),MMULT(TRANSPOSE(EXP(D39:$H$506)-1),EXP(D39:$H$506)-1)/COUNTA($H39:H$506)),$A$3:$A$7))*NORMSINV($A$10)</f>
        <v>-2.2568902167599107E-2</v>
      </c>
      <c r="L38">
        <f t="shared" si="1"/>
        <v>0</v>
      </c>
      <c r="M38" s="130">
        <f t="shared" si="2"/>
        <v>-6.0571485883836138E-2</v>
      </c>
      <c r="N38" s="137" cm="1">
        <f t="array" ref="N38">SQRT(MMULT(MMULT(TRANSPOSE($A$3:$A$7),MMULT(TRANSPOSE(EXP(D39:H290)-1),EXP(D39:H290)-1)/COUNTA(H39:H290)),$A$3:$A$7))*(-1/SQRT(2*PI())*EXP(-1*(NORMSINV($A$10))^2/2)/$A$10)</f>
        <v>-2.1944500058216555E-2</v>
      </c>
      <c r="O38" s="136" cm="1">
        <f t="array" ref="O38">SQRT(MMULT(MMULT(TRANSPOSE($A$3:$A$7),MMULT(TRANSPOSE(EXP(D39:$H$506)-1),EXP(D39:$H$506)-1)/COUNTA($H39:H$506)),$A$3:$A$7))*(-1/SQRT(2*PI())*EXP(-1*(NORMSINV($A$10))^2/2)/$A$10)</f>
        <v>-2.5856390467603158E-2</v>
      </c>
      <c r="P38" s="2">
        <f t="shared" si="3"/>
        <v>-6.9394602297661923E-2</v>
      </c>
      <c r="Q38" s="130">
        <v>4.8598015127874986E-3</v>
      </c>
    </row>
    <row r="39" spans="3:17" x14ac:dyDescent="0.3">
      <c r="C39" s="42">
        <v>43077</v>
      </c>
      <c r="D39" s="130">
        <v>2.9497256347042343E-4</v>
      </c>
      <c r="E39" s="130">
        <v>1.9036705561481749E-3</v>
      </c>
      <c r="F39" s="130">
        <v>2.0042888855096745E-2</v>
      </c>
      <c r="G39" s="130">
        <v>1.7873842827228925E-2</v>
      </c>
      <c r="H39" s="130">
        <v>2.9922727127775733E-3</v>
      </c>
      <c r="I39" s="130" cm="1">
        <f t="array" ref="I39">SQRT(MMULT(MMULT(TRANSPOSE($A$3:$A$7),MMULT(TRANSPOSE(EXP(D40:H291)-1),EXP(D40:H291)-1)/COUNTA(H40:H291)),$A$3:$A$7))*NORMSINV($A$10)</f>
        <v>-1.9126314485110107E-2</v>
      </c>
      <c r="J39">
        <f t="shared" si="0"/>
        <v>0</v>
      </c>
      <c r="K39" s="130" cm="1">
        <f t="array" ref="K39">SQRT(MMULT(MMULT(TRANSPOSE($A$3:$A$7),MMULT(TRANSPOSE(EXP(D40:$H$506)-1),EXP(D40:$H$506)-1)/COUNTA($H40:H$506)),$A$3:$A$7))*NORMSINV($A$10)</f>
        <v>-2.2573653437993065E-2</v>
      </c>
      <c r="L39">
        <f t="shared" si="1"/>
        <v>0</v>
      </c>
      <c r="M39" s="130">
        <f t="shared" si="2"/>
        <v>-6.0482717017618572E-2</v>
      </c>
      <c r="N39" s="137" cm="1">
        <f t="array" ref="N39">SQRT(MMULT(MMULT(TRANSPOSE($A$3:$A$7),MMULT(TRANSPOSE(EXP(D40:H291)-1),EXP(D40:H291)-1)/COUNTA(H40:H291)),$A$3:$A$7))*(-1/SQRT(2*PI())*EXP(-1*(NORMSINV($A$10))^2/2)/$A$10)</f>
        <v>-2.1912339902964376E-2</v>
      </c>
      <c r="O39" s="136" cm="1">
        <f t="array" ref="O39">SQRT(MMULT(MMULT(TRANSPOSE($A$3:$A$7),MMULT(TRANSPOSE(EXP(D40:$H$506)-1),EXP(D40:$H$506)-1)/COUNTA($H40:H$506)),$A$3:$A$7))*(-1/SQRT(2*PI())*EXP(-1*(NORMSINV($A$10))^2/2)/$A$10)</f>
        <v>-2.5861833829518198E-2</v>
      </c>
      <c r="P39" s="2">
        <f t="shared" si="3"/>
        <v>-6.929290295716041E-2</v>
      </c>
      <c r="Q39" s="130">
        <v>8.6953771901363674E-3</v>
      </c>
    </row>
    <row r="40" spans="3:17" x14ac:dyDescent="0.3">
      <c r="C40" s="42">
        <v>43076</v>
      </c>
      <c r="D40" s="130">
        <v>1.8326564762288285E-3</v>
      </c>
      <c r="E40" s="130">
        <v>6.4356731262147551E-3</v>
      </c>
      <c r="F40" s="130">
        <v>-3.5094704756668317E-3</v>
      </c>
      <c r="G40" s="130">
        <v>-5.3984346790143497E-4</v>
      </c>
      <c r="H40" s="130">
        <v>-1.2682868544536237E-2</v>
      </c>
      <c r="I40" s="130" cm="1">
        <f t="array" ref="I40">SQRT(MMULT(MMULT(TRANSPOSE($A$3:$A$7),MMULT(TRANSPOSE(EXP(D41:H292)-1),EXP(D41:H292)-1)/COUNTA(H41:H292)),$A$3:$A$7))*NORMSINV($A$10)</f>
        <v>-1.9213294248644583E-2</v>
      </c>
      <c r="J40">
        <f t="shared" si="0"/>
        <v>0</v>
      </c>
      <c r="K40" s="130" cm="1">
        <f t="array" ref="K40">SQRT(MMULT(MMULT(TRANSPOSE($A$3:$A$7),MMULT(TRANSPOSE(EXP(D41:$H$506)-1),EXP(D41:$H$506)-1)/COUNTA($H41:H$506)),$A$3:$A$7))*NORMSINV($A$10)</f>
        <v>-2.259714360385465E-2</v>
      </c>
      <c r="L40">
        <f t="shared" si="1"/>
        <v>0</v>
      </c>
      <c r="M40" s="130">
        <f t="shared" si="2"/>
        <v>-6.0757771180730377E-2</v>
      </c>
      <c r="N40" s="137" cm="1">
        <f t="array" ref="N40">SQRT(MMULT(MMULT(TRANSPOSE($A$3:$A$7),MMULT(TRANSPOSE(EXP(D41:H292)-1),EXP(D41:H292)-1)/COUNTA(H41:H292)),$A$3:$A$7))*(-1/SQRT(2*PI())*EXP(-1*(NORMSINV($A$10))^2/2)/$A$10)</f>
        <v>-2.2011989531999322E-2</v>
      </c>
      <c r="O40" s="136" cm="1">
        <f t="array" ref="O40">SQRT(MMULT(MMULT(TRANSPOSE($A$3:$A$7),MMULT(TRANSPOSE(EXP(D41:$H$506)-1),EXP(D41:$H$506)-1)/COUNTA($H41:H$506)),$A$3:$A$7))*(-1/SQRT(2*PI())*EXP(-1*(NORMSINV($A$10))^2/2)/$A$10)</f>
        <v>-2.5888745679113517E-2</v>
      </c>
      <c r="P40" s="2">
        <f t="shared" si="3"/>
        <v>-6.9608022752901677E-2</v>
      </c>
      <c r="Q40" s="130">
        <v>-1.6710067569969947E-3</v>
      </c>
    </row>
    <row r="41" spans="3:17" x14ac:dyDescent="0.3">
      <c r="C41" s="42">
        <v>43075</v>
      </c>
      <c r="D41" s="130">
        <v>-3.7204766754644161E-3</v>
      </c>
      <c r="E41" s="130">
        <v>9.3988541222372827E-3</v>
      </c>
      <c r="F41" s="130">
        <v>1.447977880769807E-2</v>
      </c>
      <c r="G41" s="130">
        <v>5.8997003170426316E-3</v>
      </c>
      <c r="H41" s="130">
        <v>-1.6425890189718602E-3</v>
      </c>
      <c r="I41" s="130" cm="1">
        <f t="array" ref="I41">SQRT(MMULT(MMULT(TRANSPOSE($A$3:$A$7),MMULT(TRANSPOSE(EXP(D42:H293)-1),EXP(D42:H293)-1)/COUNTA(H42:H293)),$A$3:$A$7))*NORMSINV($A$10)</f>
        <v>-1.9266617022706826E-2</v>
      </c>
      <c r="J41">
        <f t="shared" si="0"/>
        <v>0</v>
      </c>
      <c r="K41" s="130" cm="1">
        <f t="array" ref="K41">SQRT(MMULT(MMULT(TRANSPOSE($A$3:$A$7),MMULT(TRANSPOSE(EXP(D42:$H$506)-1),EXP(D42:$H$506)-1)/COUNTA($H42:H$506)),$A$3:$A$7))*NORMSINV($A$10)</f>
        <v>-2.2615205486674689E-2</v>
      </c>
      <c r="L41">
        <f t="shared" si="1"/>
        <v>0</v>
      </c>
      <c r="M41" s="130">
        <f t="shared" si="2"/>
        <v>-6.0926392597925615E-2</v>
      </c>
      <c r="N41" s="137" cm="1">
        <f t="array" ref="N41">SQRT(MMULT(MMULT(TRANSPOSE($A$3:$A$7),MMULT(TRANSPOSE(EXP(D42:H293)-1),EXP(D42:H293)-1)/COUNTA(H42:H293)),$A$3:$A$7))*(-1/SQRT(2*PI())*EXP(-1*(NORMSINV($A$10))^2/2)/$A$10)</f>
        <v>-2.2073079542347659E-2</v>
      </c>
      <c r="O41" s="136" cm="1">
        <f t="array" ref="O41">SQRT(MMULT(MMULT(TRANSPOSE($A$3:$A$7),MMULT(TRANSPOSE(EXP(D42:$H$506)-1),EXP(D42:$H$506)-1)/COUNTA($H42:H$506)),$A$3:$A$7))*(-1/SQRT(2*PI())*EXP(-1*(NORMSINV($A$10))^2/2)/$A$10)</f>
        <v>-2.59094385374239E-2</v>
      </c>
      <c r="P41" s="2">
        <f t="shared" si="3"/>
        <v>-6.9801206327885681E-2</v>
      </c>
      <c r="Q41" s="130">
        <v>4.9181227039058828E-3</v>
      </c>
    </row>
    <row r="42" spans="3:17" x14ac:dyDescent="0.3">
      <c r="C42" s="42">
        <v>43074</v>
      </c>
      <c r="D42" s="130">
        <v>-9.4276386936246483E-4</v>
      </c>
      <c r="E42" s="130">
        <v>6.6973912141681516E-3</v>
      </c>
      <c r="F42" s="130">
        <v>6.2701513148409275E-3</v>
      </c>
      <c r="G42" s="130">
        <v>9.2336191217608785E-4</v>
      </c>
      <c r="H42" s="130">
        <v>-1.0947565447980629E-4</v>
      </c>
      <c r="I42" s="130" cm="1">
        <f t="array" ref="I42">SQRT(MMULT(MMULT(TRANSPOSE($A$3:$A$7),MMULT(TRANSPOSE(EXP(D43:H294)-1),EXP(D43:H294)-1)/COUNTA(H43:H294)),$A$3:$A$7))*NORMSINV($A$10)</f>
        <v>-1.9280863380889551E-2</v>
      </c>
      <c r="J42">
        <f t="shared" si="0"/>
        <v>0</v>
      </c>
      <c r="K42" s="130" cm="1">
        <f t="array" ref="K42">SQRT(MMULT(MMULT(TRANSPOSE($A$3:$A$7),MMULT(TRANSPOSE(EXP(D43:$H$506)-1),EXP(D43:$H$506)-1)/COUNTA($H43:H$506)),$A$3:$A$7))*NORMSINV($A$10)</f>
        <v>-2.263785235692594E-2</v>
      </c>
      <c r="L42">
        <f t="shared" si="1"/>
        <v>0</v>
      </c>
      <c r="M42" s="130">
        <f t="shared" si="2"/>
        <v>-6.0971443538145605E-2</v>
      </c>
      <c r="N42" s="137" cm="1">
        <f t="array" ref="N42">SQRT(MMULT(MMULT(TRANSPOSE($A$3:$A$7),MMULT(TRANSPOSE(EXP(D43:H294)-1),EXP(D43:H294)-1)/COUNTA(H43:H294)),$A$3:$A$7))*(-1/SQRT(2*PI())*EXP(-1*(NORMSINV($A$10))^2/2)/$A$10)</f>
        <v>-2.208940108945608E-2</v>
      </c>
      <c r="O42" s="136" cm="1">
        <f t="array" ref="O42">SQRT(MMULT(MMULT(TRANSPOSE($A$3:$A$7),MMULT(TRANSPOSE(EXP(D43:$H$506)-1),EXP(D43:$H$506)-1)/COUNTA($H43:H$506)),$A$3:$A$7))*(-1/SQRT(2*PI())*EXP(-1*(NORMSINV($A$10))^2/2)/$A$10)</f>
        <v>-2.5935384253158632E-2</v>
      </c>
      <c r="P42" s="2">
        <f t="shared" si="3"/>
        <v>-6.985281959168603E-2</v>
      </c>
      <c r="Q42" s="130">
        <v>2.5763435653958365E-3</v>
      </c>
    </row>
    <row r="43" spans="3:17" x14ac:dyDescent="0.3">
      <c r="C43" s="42">
        <v>43073</v>
      </c>
      <c r="D43" s="130">
        <v>-7.3346935529539107E-3</v>
      </c>
      <c r="E43" s="130">
        <v>-2.4736727837154856E-2</v>
      </c>
      <c r="F43" s="130">
        <v>-3.8470865724226602E-2</v>
      </c>
      <c r="G43" s="130">
        <v>-1.4992536661866186E-2</v>
      </c>
      <c r="H43" s="130">
        <v>1.1553218380110145E-2</v>
      </c>
      <c r="I43" s="130" cm="1">
        <f t="array" ref="I43">SQRT(MMULT(MMULT(TRANSPOSE($A$3:$A$7),MMULT(TRANSPOSE(EXP(D44:H295)-1),EXP(D44:H295)-1)/COUNTA(H44:H295)),$A$3:$A$7))*NORMSINV($A$10)</f>
        <v>-1.9193887095909582E-2</v>
      </c>
      <c r="J43">
        <f t="shared" si="0"/>
        <v>0</v>
      </c>
      <c r="K43" s="130" cm="1">
        <f t="array" ref="K43">SQRT(MMULT(MMULT(TRANSPOSE($A$3:$A$7),MMULT(TRANSPOSE(EXP(D44:$H$506)-1),EXP(D44:$H$506)-1)/COUNTA($H44:H$506)),$A$3:$A$7))*NORMSINV($A$10)</f>
        <v>-2.2607636391966755E-2</v>
      </c>
      <c r="L43">
        <f t="shared" si="1"/>
        <v>0</v>
      </c>
      <c r="M43" s="130">
        <f t="shared" si="2"/>
        <v>-6.0696400375189009E-2</v>
      </c>
      <c r="N43" s="137" cm="1">
        <f t="array" ref="N43">SQRT(MMULT(MMULT(TRANSPOSE($A$3:$A$7),MMULT(TRANSPOSE(EXP(D44:H295)-1),EXP(D44:H295)-1)/COUNTA(H44:H295)),$A$3:$A$7))*(-1/SQRT(2*PI())*EXP(-1*(NORMSINV($A$10))^2/2)/$A$10)</f>
        <v>-2.1989755445677616E-2</v>
      </c>
      <c r="O43" s="136" cm="1">
        <f t="array" ref="O43">SQRT(MMULT(MMULT(TRANSPOSE($A$3:$A$7),MMULT(TRANSPOSE(EXP(D44:$H$506)-1),EXP(D44:$H$506)-1)/COUNTA($H44:H$506)),$A$3:$A$7))*(-1/SQRT(2*PI())*EXP(-1*(NORMSINV($A$10))^2/2)/$A$10)</f>
        <v>-2.590076689416889E-2</v>
      </c>
      <c r="P43" s="2">
        <f t="shared" si="3"/>
        <v>-6.9537712398432289E-2</v>
      </c>
      <c r="Q43" s="130">
        <v>-1.4548379411760369E-2</v>
      </c>
    </row>
    <row r="44" spans="3:17" x14ac:dyDescent="0.3">
      <c r="C44" s="42">
        <v>43070</v>
      </c>
      <c r="D44" s="130">
        <v>-4.6661662295246729E-3</v>
      </c>
      <c r="E44" s="130">
        <v>-1.2312604051008539E-2</v>
      </c>
      <c r="F44" s="130">
        <v>1.0688163980256784E-3</v>
      </c>
      <c r="G44" s="130">
        <v>-4.0598078289861908E-3</v>
      </c>
      <c r="H44" s="130">
        <v>4.1033151449758601E-3</v>
      </c>
      <c r="I44" s="130" cm="1">
        <f t="array" ref="I44">SQRT(MMULT(MMULT(TRANSPOSE($A$3:$A$7),MMULT(TRANSPOSE(EXP(D45:H296)-1),EXP(D45:H296)-1)/COUNTA(H45:H296)),$A$3:$A$7))*NORMSINV($A$10)</f>
        <v>-1.9226886082764794E-2</v>
      </c>
      <c r="J44">
        <f t="shared" si="0"/>
        <v>0</v>
      </c>
      <c r="K44" s="130" cm="1">
        <f t="array" ref="K44">SQRT(MMULT(MMULT(TRANSPOSE($A$3:$A$7),MMULT(TRANSPOSE(EXP(D45:$H$506)-1),EXP(D45:$H$506)-1)/COUNTA($H45:H$506)),$A$3:$A$7))*NORMSINV($A$10)</f>
        <v>-2.2629518091173341E-2</v>
      </c>
      <c r="L44">
        <f t="shared" si="1"/>
        <v>0</v>
      </c>
      <c r="M44" s="130">
        <f t="shared" si="2"/>
        <v>-6.0800752334129432E-2</v>
      </c>
      <c r="N44" s="137" cm="1">
        <f t="array" ref="N44">SQRT(MMULT(MMULT(TRANSPOSE($A$3:$A$7),MMULT(TRANSPOSE(EXP(D45:H296)-1),EXP(D45:H296)-1)/COUNTA(H45:H296)),$A$3:$A$7))*(-1/SQRT(2*PI())*EXP(-1*(NORMSINV($A$10))^2/2)/$A$10)</f>
        <v>-2.2027561214111872E-2</v>
      </c>
      <c r="O44" s="136" cm="1">
        <f t="array" ref="O44">SQRT(MMULT(MMULT(TRANSPOSE($A$3:$A$7),MMULT(TRANSPOSE(EXP(D45:$H$506)-1),EXP(D45:$H$506)-1)/COUNTA($H45:H$506)),$A$3:$A$7))*(-1/SQRT(2*PI())*EXP(-1*(NORMSINV($A$10))^2/2)/$A$10)</f>
        <v>-2.5925835980586058E-2</v>
      </c>
      <c r="P44" s="2">
        <f t="shared" si="3"/>
        <v>-6.9657264735377436E-2</v>
      </c>
      <c r="Q44" s="130">
        <v>-3.1525711139276115E-3</v>
      </c>
    </row>
    <row r="45" spans="3:17" x14ac:dyDescent="0.3">
      <c r="C45" s="42">
        <v>43069</v>
      </c>
      <c r="D45" s="130">
        <v>1.388680797217302E-2</v>
      </c>
      <c r="E45" s="130">
        <v>1.3242150258754162E-2</v>
      </c>
      <c r="F45" s="130">
        <v>9.9099088807149439E-3</v>
      </c>
      <c r="G45" s="130">
        <v>-3.034053407085846E-3</v>
      </c>
      <c r="H45" s="130">
        <v>6.8016620224972211E-3</v>
      </c>
      <c r="I45" s="130" cm="1">
        <f t="array" ref="I45">SQRT(MMULT(MMULT(TRANSPOSE($A$3:$A$7),MMULT(TRANSPOSE(EXP(D46:H297)-1),EXP(D46:H297)-1)/COUNTA(H46:H297)),$A$3:$A$7))*NORMSINV($A$10)</f>
        <v>-1.9239014606281944E-2</v>
      </c>
      <c r="J45">
        <f t="shared" si="0"/>
        <v>0</v>
      </c>
      <c r="K45" s="130" cm="1">
        <f t="array" ref="K45">SQRT(MMULT(MMULT(TRANSPOSE($A$3:$A$7),MMULT(TRANSPOSE(EXP(D46:$H$506)-1),EXP(D46:$H$506)-1)/COUNTA($H46:H$506)),$A$3:$A$7))*NORMSINV($A$10)</f>
        <v>-2.2636561672694209E-2</v>
      </c>
      <c r="L45">
        <f t="shared" si="1"/>
        <v>0</v>
      </c>
      <c r="M45" s="130">
        <f t="shared" si="2"/>
        <v>-6.083910609309854E-2</v>
      </c>
      <c r="N45" s="137" cm="1">
        <f t="array" ref="N45">SQRT(MMULT(MMULT(TRANSPOSE($A$3:$A$7),MMULT(TRANSPOSE(EXP(D46:H297)-1),EXP(D46:H297)-1)/COUNTA(H46:H297)),$A$3:$A$7))*(-1/SQRT(2*PI())*EXP(-1*(NORMSINV($A$10))^2/2)/$A$10)</f>
        <v>-2.2041456433184829E-2</v>
      </c>
      <c r="O45" s="136" cm="1">
        <f t="array" ref="O45">SQRT(MMULT(MMULT(TRANSPOSE($A$3:$A$7),MMULT(TRANSPOSE(EXP(D46:$H$506)-1),EXP(D46:$H$506)-1)/COUNTA($H46:H$506)),$A$3:$A$7))*(-1/SQRT(2*PI())*EXP(-1*(NORMSINV($A$10))^2/2)/$A$10)</f>
        <v>-2.5933905562027879E-2</v>
      </c>
      <c r="P45" s="2">
        <f t="shared" si="3"/>
        <v>-6.9701205276234995E-2</v>
      </c>
      <c r="Q45" s="130">
        <v>8.2136917147839408E-3</v>
      </c>
    </row>
    <row r="46" spans="3:17" x14ac:dyDescent="0.3">
      <c r="C46" s="42">
        <v>43068</v>
      </c>
      <c r="D46" s="130">
        <v>-2.0960982975648464E-2</v>
      </c>
      <c r="E46" s="130">
        <v>-2.745967931976015E-2</v>
      </c>
      <c r="F46" s="130">
        <v>-1.8309917539179574E-2</v>
      </c>
      <c r="G46" s="130">
        <v>-5.6969418209406229E-2</v>
      </c>
      <c r="H46" s="130">
        <v>-2.2388687103869114E-4</v>
      </c>
      <c r="I46" s="130" cm="1">
        <f t="array" ref="I46">SQRT(MMULT(MMULT(TRANSPOSE($A$3:$A$7),MMULT(TRANSPOSE(EXP(D47:H298)-1),EXP(D47:H298)-1)/COUNTA(H47:H298)),$A$3:$A$7))*NORMSINV($A$10)</f>
        <v>-1.8906565708173766E-2</v>
      </c>
      <c r="J46" s="135">
        <f t="shared" si="0"/>
        <v>1</v>
      </c>
      <c r="K46" s="130" cm="1">
        <f t="array" ref="K46">SQRT(MMULT(MMULT(TRANSPOSE($A$3:$A$7),MMULT(TRANSPOSE(EXP(D47:$H$506)-1),EXP(D47:$H$506)-1)/COUNTA($H47:H$506)),$A$3:$A$7))*NORMSINV($A$10)</f>
        <v>-2.2507163179203225E-2</v>
      </c>
      <c r="L46" s="135">
        <f t="shared" si="1"/>
        <v>1</v>
      </c>
      <c r="M46" s="130">
        <f t="shared" si="2"/>
        <v>-5.9787810369463457E-2</v>
      </c>
      <c r="N46" s="137" cm="1">
        <f t="array" ref="N46">SQRT(MMULT(MMULT(TRANSPOSE($A$3:$A$7),MMULT(TRANSPOSE(EXP(D47:H298)-1),EXP(D47:H298)-1)/COUNTA(H47:H298)),$A$3:$A$7))*(-1/SQRT(2*PI())*EXP(-1*(NORMSINV($A$10))^2/2)/$A$10)</f>
        <v>-2.1660581525926374E-2</v>
      </c>
      <c r="O46" s="136" cm="1">
        <f t="array" ref="O46">SQRT(MMULT(MMULT(TRANSPOSE($A$3:$A$7),MMULT(TRANSPOSE(EXP(D47:$H$506)-1),EXP(D47:$H$506)-1)/COUNTA($H47:H$506)),$A$3:$A$7))*(-1/SQRT(2*PI())*EXP(-1*(NORMSINV($A$10))^2/2)/$A$10)</f>
        <v>-2.5785658299100494E-2</v>
      </c>
      <c r="P46" s="2">
        <f t="shared" si="3"/>
        <v>-6.8496773065692879E-2</v>
      </c>
      <c r="Q46" s="130">
        <v>-2.4314626438951263E-2</v>
      </c>
    </row>
    <row r="47" spans="3:17" x14ac:dyDescent="0.3">
      <c r="C47" s="42">
        <v>43067</v>
      </c>
      <c r="D47" s="130">
        <v>-5.8762243282686217E-3</v>
      </c>
      <c r="E47" s="130">
        <v>-1.8665378026500158E-3</v>
      </c>
      <c r="F47" s="130">
        <v>1.1970447612166072E-2</v>
      </c>
      <c r="G47" s="130">
        <v>2.0952952026064928E-2</v>
      </c>
      <c r="H47" s="130">
        <v>4.9339139014101269E-3</v>
      </c>
      <c r="I47" s="130" cm="1">
        <f t="array" ref="I47">SQRT(MMULT(MMULT(TRANSPOSE($A$3:$A$7),MMULT(TRANSPOSE(EXP(D48:H299)-1),EXP(D48:H299)-1)/COUNTA(H48:H299)),$A$3:$A$7))*NORMSINV($A$10)</f>
        <v>-1.8901876502559287E-2</v>
      </c>
      <c r="J47">
        <f t="shared" si="0"/>
        <v>0</v>
      </c>
      <c r="K47" s="130" cm="1">
        <f t="array" ref="K47">SQRT(MMULT(MMULT(TRANSPOSE($A$3:$A$7),MMULT(TRANSPOSE(EXP(D48:$H$506)-1),EXP(D48:$H$506)-1)/COUNTA($H48:H$506)),$A$3:$A$7))*NORMSINV($A$10)</f>
        <v>-2.2521968623749108E-2</v>
      </c>
      <c r="L47">
        <f t="shared" si="1"/>
        <v>0</v>
      </c>
      <c r="M47" s="130">
        <f t="shared" si="2"/>
        <v>-5.9772981799304854E-2</v>
      </c>
      <c r="N47" s="137" cm="1">
        <f t="array" ref="N47">SQRT(MMULT(MMULT(TRANSPOSE($A$3:$A$7),MMULT(TRANSPOSE(EXP(D48:H299)-1),EXP(D48:H299)-1)/COUNTA(H48:H299)),$A$3:$A$7))*(-1/SQRT(2*PI())*EXP(-1*(NORMSINV($A$10))^2/2)/$A$10)</f>
        <v>-2.1655209269427125E-2</v>
      </c>
      <c r="O47" s="136" cm="1">
        <f t="array" ref="O47">SQRT(MMULT(MMULT(TRANSPOSE($A$3:$A$7),MMULT(TRANSPOSE(EXP(D48:$H$506)-1),EXP(D48:$H$506)-1)/COUNTA($H48:H$506)),$A$3:$A$7))*(-1/SQRT(2*PI())*EXP(-1*(NORMSINV($A$10))^2/2)/$A$10)</f>
        <v>-2.5802620371618776E-2</v>
      </c>
      <c r="P47" s="2">
        <f t="shared" si="3"/>
        <v>-6.8479784498980609E-2</v>
      </c>
      <c r="Q47" s="130">
        <v>6.0877404395035424E-3</v>
      </c>
    </row>
    <row r="48" spans="3:17" x14ac:dyDescent="0.3">
      <c r="C48" s="42">
        <v>43066</v>
      </c>
      <c r="D48" s="130">
        <v>-5.0421187760281341E-3</v>
      </c>
      <c r="E48" s="130">
        <v>8.254167587236922E-3</v>
      </c>
      <c r="F48" s="130">
        <v>7.2999068165429904E-3</v>
      </c>
      <c r="G48" s="130">
        <v>-3.5823835375754271E-3</v>
      </c>
      <c r="H48" s="130">
        <v>5.7494522570927502E-3</v>
      </c>
      <c r="I48" s="130" cm="1">
        <f t="array" ref="I48">SQRT(MMULT(MMULT(TRANSPOSE($A$3:$A$7),MMULT(TRANSPOSE(EXP(D49:H300)-1),EXP(D49:H300)-1)/COUNTA(H49:H300)),$A$3:$A$7))*NORMSINV($A$10)</f>
        <v>-1.890298622254067E-2</v>
      </c>
      <c r="J48">
        <f t="shared" si="0"/>
        <v>0</v>
      </c>
      <c r="K48" s="130" cm="1">
        <f t="array" ref="K48">SQRT(MMULT(MMULT(TRANSPOSE($A$3:$A$7),MMULT(TRANSPOSE(EXP(D49:$H$506)-1),EXP(D49:$H$506)-1)/COUNTA($H49:H$506)),$A$3:$A$7))*NORMSINV($A$10)</f>
        <v>-2.2544831678069414E-2</v>
      </c>
      <c r="L48">
        <f t="shared" si="1"/>
        <v>0</v>
      </c>
      <c r="M48" s="130">
        <f t="shared" si="2"/>
        <v>-5.9776491042011028E-2</v>
      </c>
      <c r="N48" s="137" cm="1">
        <f t="array" ref="N48">SQRT(MMULT(MMULT(TRANSPOSE($A$3:$A$7),MMULT(TRANSPOSE(EXP(D49:H300)-1),EXP(D49:H300)-1)/COUNTA(H49:H300)),$A$3:$A$7))*(-1/SQRT(2*PI())*EXP(-1*(NORMSINV($A$10))^2/2)/$A$10)</f>
        <v>-2.1656480636236871E-2</v>
      </c>
      <c r="O48" s="136" cm="1">
        <f t="array" ref="O48">SQRT(MMULT(MMULT(TRANSPOSE($A$3:$A$7),MMULT(TRANSPOSE(EXP(D49:$H$506)-1),EXP(D49:$H$506)-1)/COUNTA($H49:H$506)),$A$3:$A$7))*(-1/SQRT(2*PI())*EXP(-1*(NORMSINV($A$10))^2/2)/$A$10)</f>
        <v>-2.5828813761771204E-2</v>
      </c>
      <c r="P48" s="2">
        <f t="shared" si="3"/>
        <v>-6.8483804913840957E-2</v>
      </c>
      <c r="Q48" s="130">
        <v>2.5551104455967472E-3</v>
      </c>
    </row>
    <row r="49" spans="3:17" x14ac:dyDescent="0.3">
      <c r="C49" s="42">
        <v>43063</v>
      </c>
      <c r="D49" s="130">
        <v>5.7188103916215133E-5</v>
      </c>
      <c r="E49" s="130">
        <v>2.5482102190701256E-2</v>
      </c>
      <c r="F49" s="130">
        <v>1.8029448943927327E-3</v>
      </c>
      <c r="G49" s="130">
        <v>-2.907681747759976E-3</v>
      </c>
      <c r="H49" s="130">
        <v>1.3575015425848571E-3</v>
      </c>
      <c r="I49" s="130" cm="1">
        <f t="array" ref="I49">SQRT(MMULT(MMULT(TRANSPOSE($A$3:$A$7),MMULT(TRANSPOSE(EXP(D50:H301)-1),EXP(D50:H301)-1)/COUNTA(H50:H301)),$A$3:$A$7))*NORMSINV($A$10)</f>
        <v>-1.8904590109606764E-2</v>
      </c>
      <c r="J49">
        <f t="shared" si="0"/>
        <v>0</v>
      </c>
      <c r="K49" s="130" cm="1">
        <f t="array" ref="K49">SQRT(MMULT(MMULT(TRANSPOSE($A$3:$A$7),MMULT(TRANSPOSE(EXP(D50:$H$506)-1),EXP(D50:$H$506)-1)/COUNTA($H50:H$506)),$A$3:$A$7))*NORMSINV($A$10)</f>
        <v>-2.2562320156717126E-2</v>
      </c>
      <c r="L49">
        <f t="shared" si="1"/>
        <v>0</v>
      </c>
      <c r="M49" s="130">
        <f t="shared" si="2"/>
        <v>-5.9781562978249568E-2</v>
      </c>
      <c r="N49" s="137" cm="1">
        <f t="array" ref="N49">SQRT(MMULT(MMULT(TRANSPOSE($A$3:$A$7),MMULT(TRANSPOSE(EXP(D50:H301)-1),EXP(D50:H301)-1)/COUNTA(H50:H301)),$A$3:$A$7))*(-1/SQRT(2*PI())*EXP(-1*(NORMSINV($A$10))^2/2)/$A$10)</f>
        <v>-2.1658318152742499E-2</v>
      </c>
      <c r="O49" s="136" cm="1">
        <f t="array" ref="O49">SQRT(MMULT(MMULT(TRANSPOSE($A$3:$A$7),MMULT(TRANSPOSE(EXP(D50:$H$506)-1),EXP(D50:$H$506)-1)/COUNTA($H50:H$506)),$A$3:$A$7))*(-1/SQRT(2*PI())*EXP(-1*(NORMSINV($A$10))^2/2)/$A$10)</f>
        <v>-2.584884969126576E-2</v>
      </c>
      <c r="P49" s="2">
        <f t="shared" si="3"/>
        <v>-6.8489615651236888E-2</v>
      </c>
      <c r="Q49" s="130">
        <v>5.2252544215804176E-3</v>
      </c>
    </row>
    <row r="50" spans="3:17" x14ac:dyDescent="0.3">
      <c r="C50" s="42">
        <v>43061</v>
      </c>
      <c r="D50" s="130">
        <v>1.0456799412486261E-2</v>
      </c>
      <c r="E50" s="130">
        <v>1.4523413274444025E-2</v>
      </c>
      <c r="F50" s="130">
        <v>-7.3126486612891698E-3</v>
      </c>
      <c r="G50" s="130">
        <v>4.585963616844372E-4</v>
      </c>
      <c r="H50" s="130">
        <v>-4.4055089361346592E-3</v>
      </c>
      <c r="I50" s="130" cm="1">
        <f t="array" ref="I50">SQRT(MMULT(MMULT(TRANSPOSE($A$3:$A$7),MMULT(TRANSPOSE(EXP(D51:H302)-1),EXP(D51:H302)-1)/COUNTA(H51:H302)),$A$3:$A$7))*NORMSINV($A$10)</f>
        <v>-1.890455474890769E-2</v>
      </c>
      <c r="J50">
        <f t="shared" si="0"/>
        <v>0</v>
      </c>
      <c r="K50" s="130" cm="1">
        <f t="array" ref="K50">SQRT(MMULT(MMULT(TRANSPOSE($A$3:$A$7),MMULT(TRANSPOSE(EXP(D51:$H$506)-1),EXP(D51:$H$506)-1)/COUNTA($H51:H$506)),$A$3:$A$7))*NORMSINV($A$10)</f>
        <v>-2.2585010238334032E-2</v>
      </c>
      <c r="L50">
        <f t="shared" si="1"/>
        <v>0</v>
      </c>
      <c r="M50" s="130">
        <f t="shared" si="2"/>
        <v>-5.9781451157900838E-2</v>
      </c>
      <c r="N50" s="137" cm="1">
        <f t="array" ref="N50">SQRT(MMULT(MMULT(TRANSPOSE($A$3:$A$7),MMULT(TRANSPOSE(EXP(D51:H302)-1),EXP(D51:H302)-1)/COUNTA(H51:H302)),$A$3:$A$7))*(-1/SQRT(2*PI())*EXP(-1*(NORMSINV($A$10))^2/2)/$A$10)</f>
        <v>-2.1658277641244169E-2</v>
      </c>
      <c r="O50" s="136" cm="1">
        <f t="array" ref="O50">SQRT(MMULT(MMULT(TRANSPOSE($A$3:$A$7),MMULT(TRANSPOSE(EXP(D51:$H$506)-1),EXP(D51:$H$506)-1)/COUNTA($H51:H$506)),$A$3:$A$7))*(-1/SQRT(2*PI())*EXP(-1*(NORMSINV($A$10))^2/2)/$A$10)</f>
        <v>-2.587484491272898E-2</v>
      </c>
      <c r="P50" s="2">
        <f t="shared" si="3"/>
        <v>-6.8489487542630734E-2</v>
      </c>
      <c r="Q50" s="130">
        <v>2.7835919179464872E-3</v>
      </c>
    </row>
    <row r="51" spans="3:17" x14ac:dyDescent="0.3">
      <c r="C51" s="42">
        <v>43060</v>
      </c>
      <c r="D51" s="130">
        <v>1.8419685891724959E-2</v>
      </c>
      <c r="E51" s="130">
        <v>1.163393006570426E-2</v>
      </c>
      <c r="F51" s="130">
        <v>1.4316030973795123E-2</v>
      </c>
      <c r="G51" s="130">
        <v>1.0913899170122615E-2</v>
      </c>
      <c r="H51" s="130">
        <v>5.0850969432514222E-3</v>
      </c>
      <c r="I51" s="130" cm="1">
        <f t="array" ref="I51">SQRT(MMULT(MMULT(TRANSPOSE($A$3:$A$7),MMULT(TRANSPOSE(EXP(D52:H303)-1),EXP(D52:H303)-1)/COUNTA(H52:H303)),$A$3:$A$7))*NORMSINV($A$10)</f>
        <v>-1.8971033653820336E-2</v>
      </c>
      <c r="J51">
        <f t="shared" si="0"/>
        <v>0</v>
      </c>
      <c r="K51" s="130" cm="1">
        <f t="array" ref="K51">SQRT(MMULT(MMULT(TRANSPOSE($A$3:$A$7),MMULT(TRANSPOSE(EXP(D52:$H$506)-1),EXP(D52:$H$506)-1)/COUNTA($H52:H$506)),$A$3:$A$7))*NORMSINV($A$10)</f>
        <v>-2.257091004291591E-2</v>
      </c>
      <c r="L51">
        <f t="shared" si="1"/>
        <v>0</v>
      </c>
      <c r="M51" s="130">
        <f t="shared" si="2"/>
        <v>-5.9991675913778554E-2</v>
      </c>
      <c r="N51" s="137" cm="1">
        <f t="array" ref="N51">SQRT(MMULT(MMULT(TRANSPOSE($A$3:$A$7),MMULT(TRANSPOSE(EXP(D52:H303)-1),EXP(D52:H303)-1)/COUNTA(H52:H303)),$A$3:$A$7))*(-1/SQRT(2*PI())*EXP(-1*(NORMSINV($A$10))^2/2)/$A$10)</f>
        <v>-2.1734440163927608E-2</v>
      </c>
      <c r="O51" s="136" cm="1">
        <f t="array" ref="O51">SQRT(MMULT(MMULT(TRANSPOSE($A$3:$A$7),MMULT(TRANSPOSE(EXP(D52:$H$506)-1),EXP(D52:$H$506)-1)/COUNTA($H52:H$506)),$A$3:$A$7))*(-1/SQRT(2*PI())*EXP(-1*(NORMSINV($A$10))^2/2)/$A$10)</f>
        <v>-2.5858690819114103E-2</v>
      </c>
      <c r="P51" s="2">
        <f t="shared" si="3"/>
        <v>-6.8730334586654646E-2</v>
      </c>
      <c r="Q51" s="130">
        <v>1.2156591853351155E-2</v>
      </c>
    </row>
    <row r="52" spans="3:17" x14ac:dyDescent="0.3">
      <c r="C52" s="42">
        <v>43059</v>
      </c>
      <c r="D52" s="130">
        <v>-9.99504872997072E-4</v>
      </c>
      <c r="E52" s="130">
        <v>-3.1645817754930639E-3</v>
      </c>
      <c r="F52" s="130">
        <v>1.5763027342826847E-3</v>
      </c>
      <c r="G52" s="130">
        <v>4.6476148363979964E-3</v>
      </c>
      <c r="H52" s="130">
        <v>-1.8110761963733904E-3</v>
      </c>
      <c r="I52" s="130" cm="1">
        <f t="array" ref="I52">SQRT(MMULT(MMULT(TRANSPOSE($A$3:$A$7),MMULT(TRANSPOSE(EXP(D53:H304)-1),EXP(D53:H304)-1)/COUNTA(H53:H304)),$A$3:$A$7))*NORMSINV($A$10)</f>
        <v>-1.8973353621140568E-2</v>
      </c>
      <c r="J52">
        <f t="shared" si="0"/>
        <v>0</v>
      </c>
      <c r="K52" s="130" cm="1">
        <f t="array" ref="K52">SQRT(MMULT(MMULT(TRANSPOSE($A$3:$A$7),MMULT(TRANSPOSE(EXP(D53:$H$506)-1),EXP(D53:$H$506)-1)/COUNTA($H53:H$506)),$A$3:$A$7))*NORMSINV($A$10)</f>
        <v>-2.2595753442615572E-2</v>
      </c>
      <c r="L52">
        <f t="shared" si="1"/>
        <v>0</v>
      </c>
      <c r="M52" s="130">
        <f t="shared" si="2"/>
        <v>-5.9999012294607648E-2</v>
      </c>
      <c r="N52" s="137" cm="1">
        <f t="array" ref="N52">SQRT(MMULT(MMULT(TRANSPOSE($A$3:$A$7),MMULT(TRANSPOSE(EXP(D53:H304)-1),EXP(D53:H304)-1)/COUNTA(H53:H304)),$A$3:$A$7))*(-1/SQRT(2*PI())*EXP(-1*(NORMSINV($A$10))^2/2)/$A$10)</f>
        <v>-2.1737098068173834E-2</v>
      </c>
      <c r="O52" s="136" cm="1">
        <f t="array" ref="O52">SQRT(MMULT(MMULT(TRANSPOSE($A$3:$A$7),MMULT(TRANSPOSE(EXP(D53:$H$506)-1),EXP(D53:$H$506)-1)/COUNTA($H53:H$506)),$A$3:$A$7))*(-1/SQRT(2*PI())*EXP(-1*(NORMSINV($A$10))^2/2)/$A$10)</f>
        <v>-2.5887153020704899E-2</v>
      </c>
      <c r="P52" s="2">
        <f t="shared" si="3"/>
        <v>-6.8738739617875355E-2</v>
      </c>
      <c r="Q52" s="130">
        <v>5.3591003113053024E-5</v>
      </c>
    </row>
    <row r="53" spans="3:17" x14ac:dyDescent="0.3">
      <c r="C53" s="42">
        <v>43056</v>
      </c>
      <c r="D53" s="130">
        <v>-5.5678481211623963E-3</v>
      </c>
      <c r="E53" s="130">
        <v>-6.5368368867027103E-3</v>
      </c>
      <c r="F53" s="130">
        <v>-9.6617524274448773E-3</v>
      </c>
      <c r="G53" s="130">
        <v>-1.188559718779182E-2</v>
      </c>
      <c r="H53" s="130">
        <v>-9.2300965755908841E-3</v>
      </c>
      <c r="I53" s="130" cm="1">
        <f t="array" ref="I53">SQRT(MMULT(MMULT(TRANSPOSE($A$3:$A$7),MMULT(TRANSPOSE(EXP(D54:H305)-1),EXP(D54:H305)-1)/COUNTA(H54:H305)),$A$3:$A$7))*NORMSINV($A$10)</f>
        <v>-1.8948199362421175E-2</v>
      </c>
      <c r="J53">
        <f t="shared" si="0"/>
        <v>0</v>
      </c>
      <c r="K53" s="130" cm="1">
        <f t="array" ref="K53">SQRT(MMULT(MMULT(TRANSPOSE($A$3:$A$7),MMULT(TRANSPOSE(EXP(D54:$H$506)-1),EXP(D54:$H$506)-1)/COUNTA($H54:H$506)),$A$3:$A$7))*NORMSINV($A$10)</f>
        <v>-2.2601425367991698E-2</v>
      </c>
      <c r="L53">
        <f t="shared" si="1"/>
        <v>0</v>
      </c>
      <c r="M53" s="130">
        <f t="shared" si="2"/>
        <v>-5.9919467544201216E-2</v>
      </c>
      <c r="N53" s="137" cm="1">
        <f t="array" ref="N53">SQRT(MMULT(MMULT(TRANSPOSE($A$3:$A$7),MMULT(TRANSPOSE(EXP(D54:H305)-1),EXP(D54:H305)-1)/COUNTA(H54:H305)),$A$3:$A$7))*(-1/SQRT(2*PI())*EXP(-1*(NORMSINV($A$10))^2/2)/$A$10)</f>
        <v>-2.1708279726433428E-2</v>
      </c>
      <c r="O53" s="136" cm="1">
        <f t="array" ref="O53">SQRT(MMULT(MMULT(TRANSPOSE($A$3:$A$7),MMULT(TRANSPOSE(EXP(D54:$H$506)-1),EXP(D54:$H$506)-1)/COUNTA($H54:H$506)),$A$3:$A$7))*(-1/SQRT(2*PI())*EXP(-1*(NORMSINV($A$10))^2/2)/$A$10)</f>
        <v>-2.5893651144368122E-2</v>
      </c>
      <c r="P53" s="2">
        <f t="shared" si="3"/>
        <v>-6.8647608019586567E-2</v>
      </c>
      <c r="Q53" s="130">
        <v>-8.5371989529119709E-3</v>
      </c>
    </row>
    <row r="54" spans="3:17" x14ac:dyDescent="0.3">
      <c r="C54" s="42">
        <v>43055</v>
      </c>
      <c r="D54" s="130">
        <v>1.1876414138870261E-2</v>
      </c>
      <c r="E54" s="130">
        <v>9.3641954011213988E-3</v>
      </c>
      <c r="F54" s="130">
        <v>2.6475477411102375E-3</v>
      </c>
      <c r="G54" s="130">
        <v>1.749135266703641E-2</v>
      </c>
      <c r="H54" s="130">
        <v>1.149435467001016E-2</v>
      </c>
      <c r="I54" s="130" cm="1">
        <f t="array" ref="I54">SQRT(MMULT(MMULT(TRANSPOSE($A$3:$A$7),MMULT(TRANSPOSE(EXP(D55:H306)-1),EXP(D55:H306)-1)/COUNTA(H55:H306)),$A$3:$A$7))*NORMSINV($A$10)</f>
        <v>-1.8948782559137033E-2</v>
      </c>
      <c r="J54">
        <f t="shared" si="0"/>
        <v>0</v>
      </c>
      <c r="K54" s="130" cm="1">
        <f t="array" ref="K54">SQRT(MMULT(MMULT(TRANSPOSE($A$3:$A$7),MMULT(TRANSPOSE(EXP(D55:$H$506)-1),EXP(D55:$H$506)-1)/COUNTA($H55:H$506)),$A$3:$A$7))*NORMSINV($A$10)</f>
        <v>-2.259642580199122E-2</v>
      </c>
      <c r="L54">
        <f t="shared" si="1"/>
        <v>0</v>
      </c>
      <c r="M54" s="130">
        <f t="shared" si="2"/>
        <v>-5.9921311774147251E-2</v>
      </c>
      <c r="N54" s="137" cm="1">
        <f t="array" ref="N54">SQRT(MMULT(MMULT(TRANSPOSE($A$3:$A$7),MMULT(TRANSPOSE(EXP(D55:H306)-1),EXP(D55:H306)-1)/COUNTA(H55:H306)),$A$3:$A$7))*(-1/SQRT(2*PI())*EXP(-1*(NORMSINV($A$10))^2/2)/$A$10)</f>
        <v>-2.1708947874218933E-2</v>
      </c>
      <c r="O54" s="136" cm="1">
        <f t="array" ref="O54">SQRT(MMULT(MMULT(TRANSPOSE($A$3:$A$7),MMULT(TRANSPOSE(EXP(D55:$H$506)-1),EXP(D55:$H$506)-1)/COUNTA($H55:H$506)),$A$3:$A$7))*(-1/SQRT(2*PI())*EXP(-1*(NORMSINV($A$10))^2/2)/$A$10)</f>
        <v>-2.5887923318986233E-2</v>
      </c>
      <c r="P54" s="2">
        <f t="shared" si="3"/>
        <v>-6.8649720888402363E-2</v>
      </c>
      <c r="Q54" s="130">
        <v>1.0642468362011635E-2</v>
      </c>
    </row>
    <row r="55" spans="3:17" x14ac:dyDescent="0.3">
      <c r="C55" s="42">
        <v>43054</v>
      </c>
      <c r="D55" s="130">
        <v>-1.3277893695221053E-2</v>
      </c>
      <c r="E55" s="130">
        <v>-8.968375456890788E-3</v>
      </c>
      <c r="F55" s="130">
        <v>-7.8026005352264559E-3</v>
      </c>
      <c r="G55" s="130">
        <v>-1.8513856712861185E-2</v>
      </c>
      <c r="H55" s="130">
        <v>-7.2274887086487211E-3</v>
      </c>
      <c r="I55" s="130" cm="1">
        <f t="array" ref="I55">SQRT(MMULT(MMULT(TRANSPOSE($A$3:$A$7),MMULT(TRANSPOSE(EXP(D56:H307)-1),EXP(D56:H307)-1)/COUNTA(H56:H307)),$A$3:$A$7))*NORMSINV($A$10)</f>
        <v>-1.9009697249571279E-2</v>
      </c>
      <c r="J55">
        <f t="shared" si="0"/>
        <v>0</v>
      </c>
      <c r="K55" s="130" cm="1">
        <f t="array" ref="K55">SQRT(MMULT(MMULT(TRANSPOSE($A$3:$A$7),MMULT(TRANSPOSE(EXP(D56:$H$506)-1),EXP(D56:$H$506)-1)/COUNTA($H56:H$506)),$A$3:$A$7))*NORMSINV($A$10)</f>
        <v>-2.2588836707399997E-2</v>
      </c>
      <c r="L55">
        <f t="shared" si="1"/>
        <v>0</v>
      </c>
      <c r="M55" s="130">
        <f t="shared" si="2"/>
        <v>-6.0113940938883545E-2</v>
      </c>
      <c r="N55" s="137" cm="1">
        <f t="array" ref="N55">SQRT(MMULT(MMULT(TRANSPOSE($A$3:$A$7),MMULT(TRANSPOSE(EXP(D56:H307)-1),EXP(D56:H307)-1)/COUNTA(H56:H307)),$A$3:$A$7))*(-1/SQRT(2*PI())*EXP(-1*(NORMSINV($A$10))^2/2)/$A$10)</f>
        <v>-2.1778735673793088E-2</v>
      </c>
      <c r="O55" s="136" cm="1">
        <f t="array" ref="O55">SQRT(MMULT(MMULT(TRANSPOSE($A$3:$A$7),MMULT(TRANSPOSE(EXP(D56:$H$506)-1),EXP(D56:$H$506)-1)/COUNTA($H56:H$506)),$A$3:$A$7))*(-1/SQRT(2*PI())*EXP(-1*(NORMSINV($A$10))^2/2)/$A$10)</f>
        <v>-2.5879228762574539E-2</v>
      </c>
      <c r="P55" s="2">
        <f t="shared" si="3"/>
        <v>-6.887040928794802E-2</v>
      </c>
      <c r="Q55" s="130">
        <v>-1.1087122276077561E-2</v>
      </c>
    </row>
    <row r="56" spans="3:17" x14ac:dyDescent="0.3">
      <c r="C56" s="42">
        <v>43053</v>
      </c>
      <c r="D56" s="130">
        <v>-1.5233205072380863E-2</v>
      </c>
      <c r="E56" s="130">
        <v>6.7695652331025069E-3</v>
      </c>
      <c r="F56" s="130">
        <v>1.4288113661040619E-3</v>
      </c>
      <c r="G56" s="130">
        <v>3.2242663900275228E-3</v>
      </c>
      <c r="H56" s="130">
        <v>-1.4616989779894921E-3</v>
      </c>
      <c r="I56" s="130" cm="1">
        <f t="array" ref="I56">SQRT(MMULT(MMULT(TRANSPOSE($A$3:$A$7),MMULT(TRANSPOSE(EXP(D57:H308)-1),EXP(D57:H308)-1)/COUNTA(H57:H308)),$A$3:$A$7))*NORMSINV($A$10)</f>
        <v>-1.9177241251799423E-2</v>
      </c>
      <c r="J56">
        <f t="shared" si="0"/>
        <v>0</v>
      </c>
      <c r="K56" s="130" cm="1">
        <f t="array" ref="K56">SQRT(MMULT(MMULT(TRANSPOSE($A$3:$A$7),MMULT(TRANSPOSE(EXP(D57:$H$506)-1),EXP(D57:$H$506)-1)/COUNTA($H57:H$506)),$A$3:$A$7))*NORMSINV($A$10)</f>
        <v>-2.2613641944953144E-2</v>
      </c>
      <c r="L56">
        <f t="shared" si="1"/>
        <v>0</v>
      </c>
      <c r="M56" s="130">
        <f t="shared" si="2"/>
        <v>-6.0643761594224806E-2</v>
      </c>
      <c r="N56" s="137" cm="1">
        <f t="array" ref="N56">SQRT(MMULT(MMULT(TRANSPOSE($A$3:$A$7),MMULT(TRANSPOSE(EXP(D57:H308)-1),EXP(D57:H308)-1)/COUNTA(H57:H308)),$A$3:$A$7))*(-1/SQRT(2*PI())*EXP(-1*(NORMSINV($A$10))^2/2)/$A$10)</f>
        <v>-2.1970684892676017E-2</v>
      </c>
      <c r="O56" s="136" cm="1">
        <f t="array" ref="O56">SQRT(MMULT(MMULT(TRANSPOSE($A$3:$A$7),MMULT(TRANSPOSE(EXP(D57:$H$506)-1),EXP(D57:$H$506)-1)/COUNTA($H57:H$506)),$A$3:$A$7))*(-1/SQRT(2*PI())*EXP(-1*(NORMSINV($A$10))^2/2)/$A$10)</f>
        <v>-2.590764724314807E-2</v>
      </c>
      <c r="P56" s="2">
        <f t="shared" si="3"/>
        <v>-6.9477406014708282E-2</v>
      </c>
      <c r="Q56" s="130">
        <v>-1.0253129730975301E-3</v>
      </c>
    </row>
    <row r="57" spans="3:17" x14ac:dyDescent="0.3">
      <c r="C57" s="42">
        <v>43052</v>
      </c>
      <c r="D57" s="130">
        <v>-4.0155025578489309E-3</v>
      </c>
      <c r="E57" s="130">
        <v>3.3888114737771042E-3</v>
      </c>
      <c r="F57" s="130">
        <v>7.1502932359483132E-4</v>
      </c>
      <c r="G57" s="130">
        <v>1.5810186993415142E-2</v>
      </c>
      <c r="H57" s="130">
        <v>9.4828507197339297E-3</v>
      </c>
      <c r="I57" s="130" cm="1">
        <f t="array" ref="I57">SQRT(MMULT(MMULT(TRANSPOSE($A$3:$A$7),MMULT(TRANSPOSE(EXP(D58:H309)-1),EXP(D58:H309)-1)/COUNTA(H58:H309)),$A$3:$A$7))*NORMSINV($A$10)</f>
        <v>-1.9164323190626244E-2</v>
      </c>
      <c r="J57">
        <f t="shared" si="0"/>
        <v>0</v>
      </c>
      <c r="K57" s="130" cm="1">
        <f t="array" ref="K57">SQRT(MMULT(MMULT(TRANSPOSE($A$3:$A$7),MMULT(TRANSPOSE(EXP(D58:$H$506)-1),EXP(D58:$H$506)-1)/COUNTA($H58:H$506)),$A$3:$A$7))*NORMSINV($A$10)</f>
        <v>-2.2631849070073318E-2</v>
      </c>
      <c r="L57">
        <f t="shared" si="1"/>
        <v>0</v>
      </c>
      <c r="M57" s="130">
        <f t="shared" si="2"/>
        <v>-6.0602911097964174E-2</v>
      </c>
      <c r="N57" s="137" cm="1">
        <f t="array" ref="N57">SQRT(MMULT(MMULT(TRANSPOSE($A$3:$A$7),MMULT(TRANSPOSE(EXP(D58:H309)-1),EXP(D58:H309)-1)/COUNTA(H58:H309)),$A$3:$A$7))*(-1/SQRT(2*PI())*EXP(-1*(NORMSINV($A$10))^2/2)/$A$10)</f>
        <v>-2.1955885128323381E-2</v>
      </c>
      <c r="O57" s="136" cm="1">
        <f t="array" ref="O57">SQRT(MMULT(MMULT(TRANSPOSE($A$3:$A$7),MMULT(TRANSPOSE(EXP(D58:$H$506)-1),EXP(D58:$H$506)-1)/COUNTA($H58:H$506)),$A$3:$A$7))*(-1/SQRT(2*PI())*EXP(-1*(NORMSINV($A$10))^2/2)/$A$10)</f>
        <v>-2.592850650040851E-2</v>
      </c>
      <c r="P57" s="2">
        <f t="shared" si="3"/>
        <v>-6.9430605050520178E-2</v>
      </c>
      <c r="Q57" s="130">
        <v>5.1132356951951088E-3</v>
      </c>
    </row>
    <row r="58" spans="3:17" x14ac:dyDescent="0.3">
      <c r="C58" s="42">
        <v>43049</v>
      </c>
      <c r="D58" s="130">
        <v>-3.3153194886546091E-3</v>
      </c>
      <c r="E58" s="130">
        <v>-3.3533520581676903E-3</v>
      </c>
      <c r="F58" s="130">
        <v>-2.619414519376737E-3</v>
      </c>
      <c r="G58" s="130">
        <v>-9.7429772041792186E-3</v>
      </c>
      <c r="H58" s="130">
        <v>4.3196494728959976E-3</v>
      </c>
      <c r="I58" s="130" cm="1">
        <f t="array" ref="I58">SQRT(MMULT(MMULT(TRANSPOSE($A$3:$A$7),MMULT(TRANSPOSE(EXP(D59:H310)-1),EXP(D59:H310)-1)/COUNTA(H59:H310)),$A$3:$A$7))*NORMSINV($A$10)</f>
        <v>-1.987637025945331E-2</v>
      </c>
      <c r="J58">
        <f t="shared" si="0"/>
        <v>0</v>
      </c>
      <c r="K58" s="130" cm="1">
        <f t="array" ref="K58">SQRT(MMULT(MMULT(TRANSPOSE($A$3:$A$7),MMULT(TRANSPOSE(EXP(D59:$H$506)-1),EXP(D59:$H$506)-1)/COUNTA($H59:H$506)),$A$3:$A$7))*NORMSINV($A$10)</f>
        <v>-2.265480807448865E-2</v>
      </c>
      <c r="L58">
        <f t="shared" si="1"/>
        <v>0</v>
      </c>
      <c r="M58" s="130">
        <f t="shared" si="2"/>
        <v>-6.285460163670438E-2</v>
      </c>
      <c r="N58" s="137" cm="1">
        <f t="array" ref="N58">SQRT(MMULT(MMULT(TRANSPOSE($A$3:$A$7),MMULT(TRANSPOSE(EXP(D59:H310)-1),EXP(D59:H310)-1)/COUNTA(H59:H310)),$A$3:$A$7))*(-1/SQRT(2*PI())*EXP(-1*(NORMSINV($A$10))^2/2)/$A$10)</f>
        <v>-2.2771652191611754E-2</v>
      </c>
      <c r="O58" s="136" cm="1">
        <f t="array" ref="O58">SQRT(MMULT(MMULT(TRANSPOSE($A$3:$A$7),MMULT(TRANSPOSE(EXP(D59:$H$506)-1),EXP(D59:$H$506)-1)/COUNTA($H59:H$506)),$A$3:$A$7))*(-1/SQRT(2*PI())*EXP(-1*(NORMSINV($A$10))^2/2)/$A$10)</f>
        <v>-2.5954809817180492E-2</v>
      </c>
      <c r="P58" s="2">
        <f t="shared" si="3"/>
        <v>-7.2010287010658175E-2</v>
      </c>
      <c r="Q58" s="130">
        <v>-2.9280456295465991E-3</v>
      </c>
    </row>
    <row r="59" spans="3:17" x14ac:dyDescent="0.3">
      <c r="C59" s="42">
        <v>43048</v>
      </c>
      <c r="D59" s="130">
        <v>-2.0446808612152229E-3</v>
      </c>
      <c r="E59" s="130">
        <v>-3.3156382322593572E-3</v>
      </c>
      <c r="F59" s="130">
        <v>-5.5737432000680272E-3</v>
      </c>
      <c r="G59" s="130">
        <v>-1.3014520047449376E-2</v>
      </c>
      <c r="H59" s="130">
        <v>2.2810437273735199E-3</v>
      </c>
      <c r="I59" s="130" cm="1">
        <f t="array" ref="I59">SQRT(MMULT(MMULT(TRANSPOSE($A$3:$A$7),MMULT(TRANSPOSE(EXP(D60:H311)-1),EXP(D60:H311)-1)/COUNTA(H60:H311)),$A$3:$A$7))*NORMSINV($A$10)</f>
        <v>-1.9947964398873197E-2</v>
      </c>
      <c r="J59">
        <f t="shared" si="0"/>
        <v>0</v>
      </c>
      <c r="K59" s="130" cm="1">
        <f t="array" ref="K59">SQRT(MMULT(MMULT(TRANSPOSE($A$3:$A$7),MMULT(TRANSPOSE(EXP(D60:$H$506)-1),EXP(D60:$H$506)-1)/COUNTA($H60:H$506)),$A$3:$A$7))*NORMSINV($A$10)</f>
        <v>-2.2675172696620831E-2</v>
      </c>
      <c r="L59">
        <f t="shared" si="1"/>
        <v>0</v>
      </c>
      <c r="M59" s="130">
        <f t="shared" si="2"/>
        <v>-6.3081002184390875E-2</v>
      </c>
      <c r="N59" s="137" cm="1">
        <f t="array" ref="N59">SQRT(MMULT(MMULT(TRANSPOSE($A$3:$A$7),MMULT(TRANSPOSE(EXP(D60:H311)-1),EXP(D60:H311)-1)/COUNTA(H60:H311)),$A$3:$A$7))*(-1/SQRT(2*PI())*EXP(-1*(NORMSINV($A$10))^2/2)/$A$10)</f>
        <v>-2.2853675056981354E-2</v>
      </c>
      <c r="O59" s="136" cm="1">
        <f t="array" ref="O59">SQRT(MMULT(MMULT(TRANSPOSE($A$3:$A$7),MMULT(TRANSPOSE(EXP(D60:$H$506)-1),EXP(D60:$H$506)-1)/COUNTA($H60:H$506)),$A$3:$A$7))*(-1/SQRT(2*PI())*EXP(-1*(NORMSINV($A$10))^2/2)/$A$10)</f>
        <v>-2.5978140842219489E-2</v>
      </c>
      <c r="P59" s="2">
        <f t="shared" si="3"/>
        <v>-7.2269666085439457E-2</v>
      </c>
      <c r="Q59" s="130">
        <v>-4.3115056618452628E-3</v>
      </c>
    </row>
    <row r="60" spans="3:17" x14ac:dyDescent="0.3">
      <c r="C60" s="42">
        <v>43047</v>
      </c>
      <c r="D60" s="130">
        <v>8.1472882155077444E-3</v>
      </c>
      <c r="E60" s="130">
        <v>8.6079836403639559E-3</v>
      </c>
      <c r="F60" s="130">
        <v>3.4354183579071431E-3</v>
      </c>
      <c r="G60" s="130">
        <v>2.8037792618664263E-3</v>
      </c>
      <c r="H60" s="130">
        <v>6.874529609975432E-3</v>
      </c>
      <c r="I60" s="130" cm="1">
        <f t="array" ref="I60">SQRT(MMULT(MMULT(TRANSPOSE($A$3:$A$7),MMULT(TRANSPOSE(EXP(D61:H312)-1),EXP(D61:H312)-1)/COUNTA(H61:H312)),$A$3:$A$7))*NORMSINV($A$10)</f>
        <v>-1.9936209871388347E-2</v>
      </c>
      <c r="J60">
        <f t="shared" si="0"/>
        <v>0</v>
      </c>
      <c r="K60" s="130" cm="1">
        <f t="array" ref="K60">SQRT(MMULT(MMULT(TRANSPOSE($A$3:$A$7),MMULT(TRANSPOSE(EXP(D61:$H$506)-1),EXP(D61:$H$506)-1)/COUNTA($H61:H$506)),$A$3:$A$7))*NORMSINV($A$10)</f>
        <v>-2.2690972704532728E-2</v>
      </c>
      <c r="L60">
        <f t="shared" si="1"/>
        <v>0</v>
      </c>
      <c r="M60" s="130">
        <f t="shared" si="2"/>
        <v>-6.3043831104719686E-2</v>
      </c>
      <c r="N60" s="137" cm="1">
        <f t="array" ref="N60">SQRT(MMULT(MMULT(TRANSPOSE($A$3:$A$7),MMULT(TRANSPOSE(EXP(D61:H312)-1),EXP(D61:H312)-1)/COUNTA(H61:H312)),$A$3:$A$7))*(-1/SQRT(2*PI())*EXP(-1*(NORMSINV($A$10))^2/2)/$A$10)</f>
        <v>-2.2840208311893206E-2</v>
      </c>
      <c r="O60" s="136" cm="1">
        <f t="array" ref="O60">SQRT(MMULT(MMULT(TRANSPOSE($A$3:$A$7),MMULT(TRANSPOSE(EXP(D61:$H$506)-1),EXP(D61:$H$506)-1)/COUNTA($H61:H$506)),$A$3:$A$7))*(-1/SQRT(2*PI())*EXP(-1*(NORMSINV($A$10))^2/2)/$A$10)</f>
        <v>-2.5996242350699052E-2</v>
      </c>
      <c r="P60" s="2">
        <f t="shared" si="3"/>
        <v>-7.2227080498292018E-2</v>
      </c>
      <c r="Q60" s="130">
        <v>5.9945919357192439E-3</v>
      </c>
    </row>
    <row r="61" spans="3:17" x14ac:dyDescent="0.3">
      <c r="C61" s="42">
        <v>43046</v>
      </c>
      <c r="D61" s="130">
        <v>3.2084910112120924E-3</v>
      </c>
      <c r="E61" s="130">
        <v>2.2372559059250052E-3</v>
      </c>
      <c r="F61" s="130">
        <v>-2.3707836379158256E-3</v>
      </c>
      <c r="G61" s="130">
        <v>-2.141390828289089E-2</v>
      </c>
      <c r="H61" s="130">
        <v>1.0749539064648412E-2</v>
      </c>
      <c r="I61" s="130" cm="1">
        <f t="array" ref="I61">SQRT(MMULT(MMULT(TRANSPOSE($A$3:$A$7),MMULT(TRANSPOSE(EXP(D62:H313)-1),EXP(D62:H313)-1)/COUNTA(H62:H313)),$A$3:$A$7))*NORMSINV($A$10)</f>
        <v>-2.025019800101099E-2</v>
      </c>
      <c r="J61">
        <f t="shared" si="0"/>
        <v>0</v>
      </c>
      <c r="K61" s="130" cm="1">
        <f t="array" ref="K61">SQRT(MMULT(MMULT(TRANSPOSE($A$3:$A$7),MMULT(TRANSPOSE(EXP(D62:$H$506)-1),EXP(D62:$H$506)-1)/COUNTA($H62:H$506)),$A$3:$A$7))*NORMSINV($A$10)</f>
        <v>-2.2715884320515408E-2</v>
      </c>
      <c r="L61">
        <f t="shared" si="1"/>
        <v>0</v>
      </c>
      <c r="M61" s="130">
        <f t="shared" si="2"/>
        <v>-6.4036748752583431E-2</v>
      </c>
      <c r="N61" s="137" cm="1">
        <f t="array" ref="N61">SQRT(MMULT(MMULT(TRANSPOSE($A$3:$A$7),MMULT(TRANSPOSE(EXP(D62:H313)-1),EXP(D62:H313)-1)/COUNTA(H62:H313)),$A$3:$A$7))*(-1/SQRT(2*PI())*EXP(-1*(NORMSINV($A$10))^2/2)/$A$10)</f>
        <v>-2.3199933371686802E-2</v>
      </c>
      <c r="O61" s="136" cm="1">
        <f t="array" ref="O61">SQRT(MMULT(MMULT(TRANSPOSE($A$3:$A$7),MMULT(TRANSPOSE(EXP(D62:$H$506)-1),EXP(D62:$H$506)-1)/COUNTA($H62:H$506)),$A$3:$A$7))*(-1/SQRT(2*PI())*EXP(-1*(NORMSINV($A$10))^2/2)/$A$10)</f>
        <v>-2.6024782705264985E-2</v>
      </c>
      <c r="P61" s="2">
        <f t="shared" si="3"/>
        <v>-7.3364631018680043E-2</v>
      </c>
      <c r="Q61" s="130">
        <v>-1.458661370814531E-3</v>
      </c>
    </row>
    <row r="62" spans="3:17" x14ac:dyDescent="0.3">
      <c r="C62" s="42">
        <v>43045</v>
      </c>
      <c r="D62" s="130">
        <v>1.0093840451971856E-2</v>
      </c>
      <c r="E62" s="130">
        <v>8.1174305041962509E-3</v>
      </c>
      <c r="F62" s="130">
        <v>3.9145324841498748E-3</v>
      </c>
      <c r="G62" s="130">
        <v>5.9984007396616298E-4</v>
      </c>
      <c r="H62" s="130">
        <v>-6.1403167982110483E-3</v>
      </c>
      <c r="I62" s="130" cm="1">
        <f t="array" ref="I62">SQRT(MMULT(MMULT(TRANSPOSE($A$3:$A$7),MMULT(TRANSPOSE(EXP(D63:H314)-1),EXP(D63:H314)-1)/COUNTA(H63:H314)),$A$3:$A$7))*NORMSINV($A$10)</f>
        <v>-2.0300543541495204E-2</v>
      </c>
      <c r="J62">
        <f t="shared" si="0"/>
        <v>0</v>
      </c>
      <c r="K62" s="130" cm="1">
        <f t="array" ref="K62">SQRT(MMULT(MMULT(TRANSPOSE($A$3:$A$7),MMULT(TRANSPOSE(EXP(D63:$H$506)-1),EXP(D63:$H$506)-1)/COUNTA($H63:H$506)),$A$3:$A$7))*NORMSINV($A$10)</f>
        <v>-2.2738462482189834E-2</v>
      </c>
      <c r="L62">
        <f t="shared" si="1"/>
        <v>0</v>
      </c>
      <c r="M62" s="130">
        <f t="shared" si="2"/>
        <v>-6.4195955330545756E-2</v>
      </c>
      <c r="N62" s="137" cm="1">
        <f t="array" ref="N62">SQRT(MMULT(MMULT(TRANSPOSE($A$3:$A$7),MMULT(TRANSPOSE(EXP(D63:H314)-1),EXP(D63:H314)-1)/COUNTA(H63:H314)),$A$3:$A$7))*(-1/SQRT(2*PI())*EXP(-1*(NORMSINV($A$10))^2/2)/$A$10)</f>
        <v>-2.3257612471157187E-2</v>
      </c>
      <c r="O62" s="136" cm="1">
        <f t="array" ref="O62">SQRT(MMULT(MMULT(TRANSPOSE($A$3:$A$7),MMULT(TRANSPOSE(EXP(D63:$H$506)-1),EXP(D63:$H$506)-1)/COUNTA($H63:H$506)),$A$3:$A$7))*(-1/SQRT(2*PI())*EXP(-1*(NORMSINV($A$10))^2/2)/$A$10)</f>
        <v>-2.6050649704021035E-2</v>
      </c>
      <c r="P62" s="2">
        <f t="shared" si="3"/>
        <v>-7.3547028346393872E-2</v>
      </c>
      <c r="Q62" s="130">
        <v>3.339228395053846E-3</v>
      </c>
    </row>
    <row r="63" spans="3:17" x14ac:dyDescent="0.3">
      <c r="C63" s="42">
        <v>43042</v>
      </c>
      <c r="D63" s="130">
        <v>2.5778642162111239E-2</v>
      </c>
      <c r="E63" s="130">
        <v>1.5758643123949818E-2</v>
      </c>
      <c r="F63" s="130">
        <v>1.0701498256046561E-3</v>
      </c>
      <c r="G63" s="130">
        <v>3.4557317667186934E-3</v>
      </c>
      <c r="H63" s="130">
        <v>8.0916561896607656E-4</v>
      </c>
      <c r="I63" s="130" cm="1">
        <f t="array" ref="I63">SQRT(MMULT(MMULT(TRANSPOSE($A$3:$A$7),MMULT(TRANSPOSE(EXP(D64:H315)-1),EXP(D64:H315)-1)/COUNTA(H64:H315)),$A$3:$A$7))*NORMSINV($A$10)</f>
        <v>-2.0258332645072607E-2</v>
      </c>
      <c r="J63">
        <f t="shared" si="0"/>
        <v>0</v>
      </c>
      <c r="K63" s="130" cm="1">
        <f t="array" ref="K63">SQRT(MMULT(MMULT(TRANSPOSE($A$3:$A$7),MMULT(TRANSPOSE(EXP(D64:$H$506)-1),EXP(D64:$H$506)-1)/COUNTA($H64:H$506)),$A$3:$A$7))*NORMSINV($A$10)</f>
        <v>-2.2740046639596181E-2</v>
      </c>
      <c r="L63">
        <f t="shared" si="1"/>
        <v>0</v>
      </c>
      <c r="M63" s="130">
        <f t="shared" si="2"/>
        <v>-6.4062472755772898E-2</v>
      </c>
      <c r="N63" s="137" cm="1">
        <f t="array" ref="N63">SQRT(MMULT(MMULT(TRANSPOSE($A$3:$A$7),MMULT(TRANSPOSE(EXP(D64:H315)-1),EXP(D64:H315)-1)/COUNTA(H64:H315)),$A$3:$A$7))*(-1/SQRT(2*PI())*EXP(-1*(NORMSINV($A$10))^2/2)/$A$10)</f>
        <v>-2.3209252944770605E-2</v>
      </c>
      <c r="O63" s="136" cm="1">
        <f t="array" ref="O63">SQRT(MMULT(MMULT(TRANSPOSE($A$3:$A$7),MMULT(TRANSPOSE(EXP(D64:$H$506)-1),EXP(D64:$H$506)-1)/COUNTA($H64:H$506)),$A$3:$A$7))*(-1/SQRT(2*PI())*EXP(-1*(NORMSINV($A$10))^2/2)/$A$10)</f>
        <v>-2.6052464616955498E-2</v>
      </c>
      <c r="P63" s="2">
        <f t="shared" si="3"/>
        <v>-7.3394102096445257E-2</v>
      </c>
      <c r="Q63" s="130">
        <v>9.4678351543977801E-3</v>
      </c>
    </row>
    <row r="64" spans="3:17" x14ac:dyDescent="0.3">
      <c r="C64" s="42">
        <v>43041</v>
      </c>
      <c r="D64" s="130">
        <v>7.2835927048397683E-3</v>
      </c>
      <c r="E64" s="130">
        <v>-8.6083455218016955E-3</v>
      </c>
      <c r="F64" s="130">
        <v>1.0404956324170243E-2</v>
      </c>
      <c r="G64" s="130">
        <v>6.6445778380739536E-3</v>
      </c>
      <c r="H64" s="130">
        <v>-4.3831971806808411E-3</v>
      </c>
      <c r="I64" s="130" cm="1">
        <f t="array" ref="I64">SQRT(MMULT(MMULT(TRANSPOSE($A$3:$A$7),MMULT(TRANSPOSE(EXP(D65:H316)-1),EXP(D65:H316)-1)/COUNTA(H65:H316)),$A$3:$A$7))*NORMSINV($A$10)</f>
        <v>-2.0288785072834666E-2</v>
      </c>
      <c r="J64">
        <f t="shared" si="0"/>
        <v>0</v>
      </c>
      <c r="K64" s="130" cm="1">
        <f t="array" ref="K64">SQRT(MMULT(MMULT(TRANSPOSE($A$3:$A$7),MMULT(TRANSPOSE(EXP(D65:$H$506)-1),EXP(D65:$H$506)-1)/COUNTA($H65:H$506)),$A$3:$A$7))*NORMSINV($A$10)</f>
        <v>-2.2764335723619005E-2</v>
      </c>
      <c r="L64">
        <f t="shared" si="1"/>
        <v>0</v>
      </c>
      <c r="M64" s="130">
        <f t="shared" si="2"/>
        <v>-6.4158771787782745E-2</v>
      </c>
      <c r="N64" s="137" cm="1">
        <f t="array" ref="N64">SQRT(MMULT(MMULT(TRANSPOSE($A$3:$A$7),MMULT(TRANSPOSE(EXP(D65:H316)-1),EXP(D65:H316)-1)/COUNTA(H65:H316)),$A$3:$A$7))*(-1/SQRT(2*PI())*EXP(-1*(NORMSINV($A$10))^2/2)/$A$10)</f>
        <v>-2.3244141210803884E-2</v>
      </c>
      <c r="O64" s="136" cm="1">
        <f t="array" ref="O64">SQRT(MMULT(MMULT(TRANSPOSE($A$3:$A$7),MMULT(TRANSPOSE(EXP(D65:$H$506)-1),EXP(D65:$H$506)-1)/COUNTA($H65:H$506)),$A$3:$A$7))*(-1/SQRT(2*PI())*EXP(-1*(NORMSINV($A$10))^2/2)/$A$10)</f>
        <v>-2.6080291758742491E-2</v>
      </c>
      <c r="P64" s="2">
        <f t="shared" si="3"/>
        <v>-7.3504428480724304E-2</v>
      </c>
      <c r="Q64" s="130">
        <v>2.2982311847459394E-3</v>
      </c>
    </row>
    <row r="65" spans="3:17" x14ac:dyDescent="0.3">
      <c r="C65" s="42">
        <v>43040</v>
      </c>
      <c r="D65" s="130">
        <v>-1.2800282710012826E-2</v>
      </c>
      <c r="E65" s="130">
        <v>-1.4486230802540543E-3</v>
      </c>
      <c r="F65" s="130">
        <v>0</v>
      </c>
      <c r="G65" s="130">
        <v>7.9609325844554671E-3</v>
      </c>
      <c r="H65" s="130">
        <v>6.3501120595110989E-3</v>
      </c>
      <c r="I65" s="130" cm="1">
        <f t="array" ref="I65">SQRT(MMULT(MMULT(TRANSPOSE($A$3:$A$7),MMULT(TRANSPOSE(EXP(D66:H317)-1),EXP(D66:H317)-1)/COUNTA(H66:H317)),$A$3:$A$7))*NORMSINV($A$10)</f>
        <v>-2.0318753093671899E-2</v>
      </c>
      <c r="J65">
        <f t="shared" si="0"/>
        <v>0</v>
      </c>
      <c r="K65" s="130" cm="1">
        <f t="array" ref="K65">SQRT(MMULT(MMULT(TRANSPOSE($A$3:$A$7),MMULT(TRANSPOSE(EXP(D66:$H$506)-1),EXP(D66:$H$506)-1)/COUNTA($H66:H$506)),$A$3:$A$7))*NORMSINV($A$10)</f>
        <v>-2.2790130596318587E-2</v>
      </c>
      <c r="L65">
        <f t="shared" si="1"/>
        <v>0</v>
      </c>
      <c r="M65" s="130">
        <f t="shared" si="2"/>
        <v>-6.4253538990595799E-2</v>
      </c>
      <c r="N65" s="137" cm="1">
        <f t="array" ref="N65">SQRT(MMULT(MMULT(TRANSPOSE($A$3:$A$7),MMULT(TRANSPOSE(EXP(D66:H317)-1),EXP(D66:H317)-1)/COUNTA(H66:H317)),$A$3:$A$7))*(-1/SQRT(2*PI())*EXP(-1*(NORMSINV($A$10))^2/2)/$A$10)</f>
        <v>-2.3278474509010175E-2</v>
      </c>
      <c r="O65" s="136" cm="1">
        <f t="array" ref="O65">SQRT(MMULT(MMULT(TRANSPOSE($A$3:$A$7),MMULT(TRANSPOSE(EXP(D66:$H$506)-1),EXP(D66:$H$506)-1)/COUNTA($H66:H$506)),$A$3:$A$7))*(-1/SQRT(2*PI())*EXP(-1*(NORMSINV($A$10))^2/2)/$A$10)</f>
        <v>-2.6109844029190983E-2</v>
      </c>
      <c r="P65" s="2">
        <f t="shared" si="3"/>
        <v>-7.361299990264196E-2</v>
      </c>
      <c r="Q65" s="130">
        <v>3.9347994924973477E-5</v>
      </c>
    </row>
    <row r="66" spans="3:17" x14ac:dyDescent="0.3">
      <c r="C66" s="42">
        <v>43039</v>
      </c>
      <c r="D66" s="130">
        <v>1.3819374963278118E-2</v>
      </c>
      <c r="E66" s="130">
        <v>-5.0267436621049448E-3</v>
      </c>
      <c r="F66" s="130">
        <v>-8.4994907510489836E-3</v>
      </c>
      <c r="G66" s="130">
        <v>-9.8278504245127695E-3</v>
      </c>
      <c r="H66" s="130">
        <v>8.1104363559488066E-4</v>
      </c>
      <c r="I66" s="130" cm="1">
        <f t="array" ref="I66">SQRT(MMULT(MMULT(TRANSPOSE($A$3:$A$7),MMULT(TRANSPOSE(EXP(D67:H318)-1),EXP(D67:H318)-1)/COUNTA(H67:H318)),$A$3:$A$7))*NORMSINV($A$10)</f>
        <v>-2.0317374618474639E-2</v>
      </c>
      <c r="J66">
        <f t="shared" si="0"/>
        <v>0</v>
      </c>
      <c r="K66" s="130" cm="1">
        <f t="array" ref="K66">SQRT(MMULT(MMULT(TRANSPOSE($A$3:$A$7),MMULT(TRANSPOSE(EXP(D67:$H$506)-1),EXP(D67:$H$506)-1)/COUNTA($H67:H$506)),$A$3:$A$7))*NORMSINV($A$10)</f>
        <v>-2.2815229157022606E-2</v>
      </c>
      <c r="L66">
        <f t="shared" si="1"/>
        <v>0</v>
      </c>
      <c r="M66" s="130">
        <f t="shared" si="2"/>
        <v>-6.4249179869274406E-2</v>
      </c>
      <c r="N66" s="137" cm="1">
        <f t="array" ref="N66">SQRT(MMULT(MMULT(TRANSPOSE($A$3:$A$7),MMULT(TRANSPOSE(EXP(D67:H318)-1),EXP(D67:H318)-1)/COUNTA(H67:H318)),$A$3:$A$7))*(-1/SQRT(2*PI())*EXP(-1*(NORMSINV($A$10))^2/2)/$A$10)</f>
        <v>-2.3276895238885046E-2</v>
      </c>
      <c r="O66" s="136" cm="1">
        <f t="array" ref="O66">SQRT(MMULT(MMULT(TRANSPOSE($A$3:$A$7),MMULT(TRANSPOSE(EXP(D67:$H$506)-1),EXP(D67:$H$506)-1)/COUNTA($H67:H$506)),$A$3:$A$7))*(-1/SQRT(2*PI())*EXP(-1*(NORMSINV($A$10))^2/2)/$A$10)</f>
        <v>-2.6138598559691351E-2</v>
      </c>
      <c r="P66" s="2">
        <f t="shared" si="3"/>
        <v>-7.3608005812005897E-2</v>
      </c>
      <c r="Q66" s="130">
        <v>-1.7061282638271835E-3</v>
      </c>
    </row>
    <row r="67" spans="3:17" x14ac:dyDescent="0.3">
      <c r="C67" s="42">
        <v>43038</v>
      </c>
      <c r="D67" s="130">
        <v>2.2259146764619868E-2</v>
      </c>
      <c r="E67" s="130">
        <v>8.9520674942823487E-3</v>
      </c>
      <c r="F67" s="130">
        <v>9.5418916899277998E-4</v>
      </c>
      <c r="G67" s="130">
        <v>-5.8807338700823083E-3</v>
      </c>
      <c r="H67" s="130">
        <v>-8.8859114737672596E-3</v>
      </c>
      <c r="I67" s="130" cm="1">
        <f t="array" ref="I67">SQRT(MMULT(MMULT(TRANSPOSE($A$3:$A$7),MMULT(TRANSPOSE(EXP(D68:H319)-1),EXP(D68:H319)-1)/COUNTA(H68:H319)),$A$3:$A$7))*NORMSINV($A$10)</f>
        <v>-2.038183725206218E-2</v>
      </c>
      <c r="J67">
        <f t="shared" si="0"/>
        <v>0</v>
      </c>
      <c r="K67" s="130" cm="1">
        <f t="array" ref="K67">SQRT(MMULT(MMULT(TRANSPOSE($A$3:$A$7),MMULT(TRANSPOSE(EXP(D68:$H$506)-1),EXP(D68:$H$506)-1)/COUNTA($H68:H$506)),$A$3:$A$7))*NORMSINV($A$10)</f>
        <v>-2.28378003705418E-2</v>
      </c>
      <c r="L67">
        <f t="shared" si="1"/>
        <v>0</v>
      </c>
      <c r="M67" s="130">
        <f t="shared" si="2"/>
        <v>-6.4453028615383906E-2</v>
      </c>
      <c r="N67" s="137" cm="1">
        <f t="array" ref="N67">SQRT(MMULT(MMULT(TRANSPOSE($A$3:$A$7),MMULT(TRANSPOSE(EXP(D68:H319)-1),EXP(D68:H319)-1)/COUNTA(H68:H319)),$A$3:$A$7))*(-1/SQRT(2*PI())*EXP(-1*(NORMSINV($A$10))^2/2)/$A$10)</f>
        <v>-2.3350747791048721E-2</v>
      </c>
      <c r="O67" s="136" cm="1">
        <f t="array" ref="O67">SQRT(MMULT(MMULT(TRANSPOSE($A$3:$A$7),MMULT(TRANSPOSE(EXP(D68:$H$506)-1),EXP(D68:$H$506)-1)/COUNTA($H68:H$506)),$A$3:$A$7))*(-1/SQRT(2*PI())*EXP(-1*(NORMSINV($A$10))^2/2)/$A$10)</f>
        <v>-2.616445759819247E-2</v>
      </c>
      <c r="P67" s="2">
        <f t="shared" si="3"/>
        <v>-7.3841548087859504E-2</v>
      </c>
      <c r="Q67" s="130">
        <v>3.5491213933705858E-3</v>
      </c>
    </row>
    <row r="68" spans="3:17" x14ac:dyDescent="0.3">
      <c r="C68" s="42">
        <v>43035</v>
      </c>
      <c r="D68" s="130">
        <v>3.5203047044200284E-2</v>
      </c>
      <c r="E68" s="130">
        <v>0.12413059165472826</v>
      </c>
      <c r="F68" s="130">
        <v>6.2147098317109045E-2</v>
      </c>
      <c r="G68" s="130">
        <v>2.1938744370854628E-2</v>
      </c>
      <c r="H68" s="130">
        <v>-5.2711395563440691E-3</v>
      </c>
      <c r="I68" s="130" cm="1">
        <f t="array" ref="I68">SQRT(MMULT(MMULT(TRANSPOSE($A$3:$A$7),MMULT(TRANSPOSE(EXP(D69:H320)-1),EXP(D69:H320)-1)/COUNTA(H69:H320)),$A$3:$A$7))*NORMSINV($A$10)</f>
        <v>-1.9060605189069799E-2</v>
      </c>
      <c r="J68">
        <f t="shared" si="0"/>
        <v>0</v>
      </c>
      <c r="K68" s="130" cm="1">
        <f t="array" ref="K68">SQRT(MMULT(MMULT(TRANSPOSE($A$3:$A$7),MMULT(TRANSPOSE(EXP(D69:$H$506)-1),EXP(D69:$H$506)-1)/COUNTA($H69:H$506)),$A$3:$A$7))*NORMSINV($A$10)</f>
        <v>-2.21834115847796E-2</v>
      </c>
      <c r="L68">
        <f t="shared" si="1"/>
        <v>0</v>
      </c>
      <c r="M68" s="130">
        <f t="shared" si="2"/>
        <v>-6.0274925978684918E-2</v>
      </c>
      <c r="N68" s="137" cm="1">
        <f t="array" ref="N68">SQRT(MMULT(MMULT(TRANSPOSE($A$3:$A$7),MMULT(TRANSPOSE(EXP(D69:H320)-1),EXP(D69:H320)-1)/COUNTA(H69:H320)),$A$3:$A$7))*(-1/SQRT(2*PI())*EXP(-1*(NORMSINV($A$10))^2/2)/$A$10)</f>
        <v>-2.1837059093860221E-2</v>
      </c>
      <c r="O68" s="136" cm="1">
        <f t="array" ref="O68">SQRT(MMULT(MMULT(TRANSPOSE($A$3:$A$7),MMULT(TRANSPOSE(EXP(D69:$H$506)-1),EXP(D69:$H$506)-1)/COUNTA($H69:H$506)),$A$3:$A$7))*(-1/SQRT(2*PI())*EXP(-1*(NORMSINV($A$10))^2/2)/$A$10)</f>
        <v>-2.5414747584092647E-2</v>
      </c>
      <c r="P68" s="2">
        <f t="shared" si="3"/>
        <v>-6.9054844136290927E-2</v>
      </c>
      <c r="Q68" s="130">
        <v>4.9807296436517698E-2</v>
      </c>
    </row>
    <row r="69" spans="3:17" x14ac:dyDescent="0.3">
      <c r="C69" s="42">
        <v>43034</v>
      </c>
      <c r="D69" s="130">
        <v>6.3729070246185638E-3</v>
      </c>
      <c r="E69" s="130">
        <v>-4.934664563819237E-4</v>
      </c>
      <c r="F69" s="130">
        <v>1.6517318998436311E-3</v>
      </c>
      <c r="G69" s="130">
        <v>7.404028678299107E-3</v>
      </c>
      <c r="H69" s="130">
        <v>7.3411643071834981E-3</v>
      </c>
      <c r="I69" s="130" cm="1">
        <f t="array" ref="I69">SQRT(MMULT(MMULT(TRANSPOSE($A$3:$A$7),MMULT(TRANSPOSE(EXP(D70:H321)-1),EXP(D70:H321)-1)/COUNTA(H70:H321)),$A$3:$A$7))*NORMSINV($A$10)</f>
        <v>-1.9076772902400743E-2</v>
      </c>
      <c r="J69">
        <f t="shared" ref="J69:J132" si="4">IF(Q69&lt;I69,1,0)</f>
        <v>0</v>
      </c>
      <c r="K69" s="130" cm="1">
        <f t="array" ref="K69">SQRT(MMULT(MMULT(TRANSPOSE($A$3:$A$7),MMULT(TRANSPOSE(EXP(D70:$H$506)-1),EXP(D70:$H$506)-1)/COUNTA($H70:H$506)),$A$3:$A$7))*NORMSINV($A$10)</f>
        <v>-2.2203205580310043E-2</v>
      </c>
      <c r="L69">
        <f t="shared" ref="L69:L132" si="5">IF(Q69&lt;K69,1,0)</f>
        <v>0</v>
      </c>
      <c r="M69" s="130">
        <f t="shared" ref="M69:M132" si="6">I69*SQRT(10)</f>
        <v>-6.032605277736737E-2</v>
      </c>
      <c r="N69" s="137" cm="1">
        <f t="array" ref="N69">SQRT(MMULT(MMULT(TRANSPOSE($A$3:$A$7),MMULT(TRANSPOSE(EXP(D70:H321)-1),EXP(D70:H321)-1)/COUNTA(H70:H321)),$A$3:$A$7))*(-1/SQRT(2*PI())*EXP(-1*(NORMSINV($A$10))^2/2)/$A$10)</f>
        <v>-2.1855581869392179E-2</v>
      </c>
      <c r="O69" s="136" cm="1">
        <f t="array" ref="O69">SQRT(MMULT(MMULT(TRANSPOSE($A$3:$A$7),MMULT(TRANSPOSE(EXP(D70:$H$506)-1),EXP(D70:$H$506)-1)/COUNTA($H70:H$506)),$A$3:$A$7))*(-1/SQRT(2*PI())*EXP(-1*(NORMSINV($A$10))^2/2)/$A$10)</f>
        <v>-2.5437424862479893E-2</v>
      </c>
      <c r="P69" s="2">
        <f t="shared" ref="P69:P132" si="7">N69*SQRT(10)</f>
        <v>-6.9113418295559961E-2</v>
      </c>
      <c r="Q69" s="130">
        <v>4.4705384456097085E-3</v>
      </c>
    </row>
    <row r="70" spans="3:17" x14ac:dyDescent="0.3">
      <c r="C70" s="42">
        <v>43033</v>
      </c>
      <c r="D70" s="130">
        <v>-4.4017053066854024E-3</v>
      </c>
      <c r="E70" s="130">
        <v>-3.0685940146684288E-3</v>
      </c>
      <c r="F70" s="130">
        <v>-2.9206531077623382E-3</v>
      </c>
      <c r="G70" s="130">
        <v>-1.1544805891593332E-2</v>
      </c>
      <c r="H70" s="130">
        <v>-1.3804596769002981E-3</v>
      </c>
      <c r="I70" s="130" cm="1">
        <f t="array" ref="I70">SQRT(MMULT(MMULT(TRANSPOSE($A$3:$A$7),MMULT(TRANSPOSE(EXP(D71:H322)-1),EXP(D71:H322)-1)/COUNTA(H71:H322)),$A$3:$A$7))*NORMSINV($A$10)</f>
        <v>-1.9083752509198047E-2</v>
      </c>
      <c r="J70">
        <f t="shared" si="4"/>
        <v>0</v>
      </c>
      <c r="K70" s="130" cm="1">
        <f t="array" ref="K70">SQRT(MMULT(MMULT(TRANSPOSE($A$3:$A$7),MMULT(TRANSPOSE(EXP(D71:$H$506)-1),EXP(D71:$H$506)-1)/COUNTA($H71:H$506)),$A$3:$A$7))*NORMSINV($A$10)</f>
        <v>-2.2222625766320159E-2</v>
      </c>
      <c r="L70">
        <f t="shared" si="5"/>
        <v>0</v>
      </c>
      <c r="M70" s="130">
        <f t="shared" si="6"/>
        <v>-6.034812423201924E-2</v>
      </c>
      <c r="N70" s="137" cm="1">
        <f t="array" ref="N70">SQRT(MMULT(MMULT(TRANSPOSE($A$3:$A$7),MMULT(TRANSPOSE(EXP(D71:H322)-1),EXP(D71:H322)-1)/COUNTA(H71:H322)),$A$3:$A$7))*(-1/SQRT(2*PI())*EXP(-1*(NORMSINV($A$10))^2/2)/$A$10)</f>
        <v>-2.1863578157263037E-2</v>
      </c>
      <c r="O70" s="136" cm="1">
        <f t="array" ref="O70">SQRT(MMULT(MMULT(TRANSPOSE($A$3:$A$7),MMULT(TRANSPOSE(EXP(D71:$H$506)-1),EXP(D71:$H$506)-1)/COUNTA($H71:H$506)),$A$3:$A$7))*(-1/SQRT(2*PI())*EXP(-1*(NORMSINV($A$10))^2/2)/$A$10)</f>
        <v>-2.5459673880562483E-2</v>
      </c>
      <c r="P70" s="2">
        <f t="shared" si="7"/>
        <v>-6.9138704778058252E-2</v>
      </c>
      <c r="Q70" s="130">
        <v>-4.6460484915664072E-3</v>
      </c>
    </row>
    <row r="71" spans="3:17" x14ac:dyDescent="0.3">
      <c r="C71" s="42">
        <v>43032</v>
      </c>
      <c r="D71" s="130">
        <v>5.9372192147189203E-3</v>
      </c>
      <c r="E71" s="130">
        <v>9.8858141533397313E-3</v>
      </c>
      <c r="F71" s="130">
        <v>3.8044265552434633E-4</v>
      </c>
      <c r="G71" s="130">
        <v>1.8276412624467216E-2</v>
      </c>
      <c r="H71" s="130">
        <v>-3.672255140253061E-3</v>
      </c>
      <c r="I71" s="130" cm="1">
        <f t="array" ref="I71">SQRT(MMULT(MMULT(TRANSPOSE($A$3:$A$7),MMULT(TRANSPOSE(EXP(D72:H323)-1),EXP(D72:H323)-1)/COUNTA(H72:H323)),$A$3:$A$7))*NORMSINV($A$10)</f>
        <v>-1.911993507210924E-2</v>
      </c>
      <c r="J71">
        <f t="shared" si="4"/>
        <v>0</v>
      </c>
      <c r="K71" s="130" cm="1">
        <f t="array" ref="K71">SQRT(MMULT(MMULT(TRANSPOSE($A$3:$A$7),MMULT(TRANSPOSE(EXP(D72:$H$506)-1),EXP(D72:$H$506)-1)/COUNTA($H72:H$506)),$A$3:$A$7))*NORMSINV($A$10)</f>
        <v>-2.223736982377417E-2</v>
      </c>
      <c r="L71">
        <f t="shared" si="5"/>
        <v>0</v>
      </c>
      <c r="M71" s="130">
        <f t="shared" si="6"/>
        <v>-6.0462543542400944E-2</v>
      </c>
      <c r="N71" s="137" cm="1">
        <f t="array" ref="N71">SQRT(MMULT(MMULT(TRANSPOSE($A$3:$A$7),MMULT(TRANSPOSE(EXP(D72:H323)-1),EXP(D72:H323)-1)/COUNTA(H72:H323)),$A$3:$A$7))*(-1/SQRT(2*PI())*EXP(-1*(NORMSINV($A$10))^2/2)/$A$10)</f>
        <v>-2.190503123583119E-2</v>
      </c>
      <c r="O71" s="136" cm="1">
        <f t="array" ref="O71">SQRT(MMULT(MMULT(TRANSPOSE($A$3:$A$7),MMULT(TRANSPOSE(EXP(D72:$H$506)-1),EXP(D72:$H$506)-1)/COUNTA($H72:H$506)),$A$3:$A$7))*(-1/SQRT(2*PI())*EXP(-1*(NORMSINV($A$10))^2/2)/$A$10)</f>
        <v>-2.547656562406762E-2</v>
      </c>
      <c r="P71" s="2">
        <f t="shared" si="7"/>
        <v>-6.926979092235952E-2</v>
      </c>
      <c r="Q71" s="130">
        <v>6.2098324869278255E-3</v>
      </c>
    </row>
    <row r="72" spans="3:17" x14ac:dyDescent="0.3">
      <c r="C72" s="42">
        <v>43031</v>
      </c>
      <c r="D72" s="130">
        <v>-5.119673301996891E-4</v>
      </c>
      <c r="E72" s="130">
        <v>-1.7043199439588722E-2</v>
      </c>
      <c r="F72" s="130">
        <v>2.5366486667373816E-4</v>
      </c>
      <c r="G72" s="130">
        <v>-8.7422793972640796E-3</v>
      </c>
      <c r="H72" s="130">
        <v>-1.0823253390044068E-2</v>
      </c>
      <c r="I72" s="130" cm="1">
        <f t="array" ref="I72">SQRT(MMULT(MMULT(TRANSPOSE($A$3:$A$7),MMULT(TRANSPOSE(EXP(D73:H324)-1),EXP(D73:H324)-1)/COUNTA(H73:H324)),$A$3:$A$7))*NORMSINV($A$10)</f>
        <v>-1.9217418005772046E-2</v>
      </c>
      <c r="J72">
        <f t="shared" si="4"/>
        <v>0</v>
      </c>
      <c r="K72" s="130" cm="1">
        <f t="array" ref="K72">SQRT(MMULT(MMULT(TRANSPOSE($A$3:$A$7),MMULT(TRANSPOSE(EXP(D73:$H$506)-1),EXP(D73:$H$506)-1)/COUNTA($H73:H$506)),$A$3:$A$7))*NORMSINV($A$10)</f>
        <v>-2.2247941649106966E-2</v>
      </c>
      <c r="L72">
        <f t="shared" si="5"/>
        <v>0</v>
      </c>
      <c r="M72" s="130">
        <f t="shared" si="6"/>
        <v>-6.0770811645770514E-2</v>
      </c>
      <c r="N72" s="137" cm="1">
        <f t="array" ref="N72">SQRT(MMULT(MMULT(TRANSPOSE($A$3:$A$7),MMULT(TRANSPOSE(EXP(D73:H324)-1),EXP(D73:H324)-1)/COUNTA(H73:H324)),$A$3:$A$7))*(-1/SQRT(2*PI())*EXP(-1*(NORMSINV($A$10))^2/2)/$A$10)</f>
        <v>-2.2016713974229142E-2</v>
      </c>
      <c r="O72" s="136" cm="1">
        <f t="array" ref="O72">SQRT(MMULT(MMULT(TRANSPOSE($A$3:$A$7),MMULT(TRANSPOSE(EXP(D73:$H$506)-1),EXP(D73:$H$506)-1)/COUNTA($H73:H$506)),$A$3:$A$7))*(-1/SQRT(2*PI())*EXP(-1*(NORMSINV($A$10))^2/2)/$A$10)</f>
        <v>-2.5488677389262495E-2</v>
      </c>
      <c r="P72" s="2">
        <f t="shared" si="7"/>
        <v>-6.9622962751021797E-2</v>
      </c>
      <c r="Q72" s="130">
        <v>-7.3251988941275565E-3</v>
      </c>
    </row>
    <row r="73" spans="3:17" x14ac:dyDescent="0.3">
      <c r="C73" s="42">
        <v>43028</v>
      </c>
      <c r="D73" s="130">
        <v>1.7295027280526966E-3</v>
      </c>
      <c r="E73" s="130">
        <v>-3.7572773383348179E-3</v>
      </c>
      <c r="F73" s="130">
        <v>1.1485559204868811E-2</v>
      </c>
      <c r="G73" s="130">
        <v>-4.9834467109386733E-3</v>
      </c>
      <c r="H73" s="130">
        <v>-3.7148412541931894E-2</v>
      </c>
      <c r="I73" s="130" cm="1">
        <f t="array" ref="I73">SQRT(MMULT(MMULT(TRANSPOSE($A$3:$A$7),MMULT(TRANSPOSE(EXP(D74:H325)-1),EXP(D74:H325)-1)/COUNTA(H74:H325)),$A$3:$A$7))*NORMSINV($A$10)</f>
        <v>-1.9196621468251015E-2</v>
      </c>
      <c r="J73">
        <f t="shared" si="4"/>
        <v>0</v>
      </c>
      <c r="K73" s="130" cm="1">
        <f t="array" ref="K73">SQRT(MMULT(MMULT(TRANSPOSE($A$3:$A$7),MMULT(TRANSPOSE(EXP(D74:$H$506)-1),EXP(D74:$H$506)-1)/COUNTA($H74:H$506)),$A$3:$A$7))*NORMSINV($A$10)</f>
        <v>-2.2262190092840431E-2</v>
      </c>
      <c r="L73">
        <f t="shared" si="5"/>
        <v>0</v>
      </c>
      <c r="M73" s="130">
        <f t="shared" si="6"/>
        <v>-6.0705047219758904E-2</v>
      </c>
      <c r="N73" s="137" cm="1">
        <f t="array" ref="N73">SQRT(MMULT(MMULT(TRANSPOSE($A$3:$A$7),MMULT(TRANSPOSE(EXP(D74:H325)-1),EXP(D74:H325)-1)/COUNTA(H74:H325)),$A$3:$A$7))*(-1/SQRT(2*PI())*EXP(-1*(NORMSINV($A$10))^2/2)/$A$10)</f>
        <v>-2.1992888119053523E-2</v>
      </c>
      <c r="O73" s="136" cm="1">
        <f t="array" ref="O73">SQRT(MMULT(MMULT(TRANSPOSE($A$3:$A$7),MMULT(TRANSPOSE(EXP(D74:$H$506)-1),EXP(D74:$H$506)-1)/COUNTA($H74:H$506)),$A$3:$A$7))*(-1/SQRT(2*PI())*EXP(-1*(NORMSINV($A$10))^2/2)/$A$10)</f>
        <v>-2.5505001325712408E-2</v>
      </c>
      <c r="P73" s="2">
        <f t="shared" si="7"/>
        <v>-6.9547618781465523E-2</v>
      </c>
      <c r="Q73" s="130">
        <v>-6.3810765072372473E-3</v>
      </c>
    </row>
    <row r="74" spans="3:17" x14ac:dyDescent="0.3">
      <c r="C74" s="42">
        <v>43027</v>
      </c>
      <c r="D74" s="130">
        <v>-2.3945030884205579E-2</v>
      </c>
      <c r="E74" s="130">
        <v>-1.0475960597155613E-2</v>
      </c>
      <c r="F74" s="130">
        <v>3.8581571583444457E-3</v>
      </c>
      <c r="G74" s="130">
        <v>-2.098897548372434E-3</v>
      </c>
      <c r="H74" s="130">
        <v>-5.3399957476725924E-3</v>
      </c>
      <c r="I74" s="130" cm="1">
        <f t="array" ref="I74">SQRT(MMULT(MMULT(TRANSPOSE($A$3:$A$7),MMULT(TRANSPOSE(EXP(D75:H326)-1),EXP(D75:H326)-1)/COUNTA(H75:H326)),$A$3:$A$7))*NORMSINV($A$10)</f>
        <v>-1.9165829642622829E-2</v>
      </c>
      <c r="J74">
        <f t="shared" si="4"/>
        <v>0</v>
      </c>
      <c r="K74" s="130" cm="1">
        <f t="array" ref="K74">SQRT(MMULT(MMULT(TRANSPOSE($A$3:$A$7),MMULT(TRANSPOSE(EXP(D75:$H$506)-1),EXP(D75:$H$506)-1)/COUNTA($H75:H$506)),$A$3:$A$7))*NORMSINV($A$10)</f>
        <v>-2.2272010320145055E-2</v>
      </c>
      <c r="L74">
        <f t="shared" si="5"/>
        <v>0</v>
      </c>
      <c r="M74" s="130">
        <f t="shared" si="6"/>
        <v>-6.0607674917459088E-2</v>
      </c>
      <c r="N74" s="137" cm="1">
        <f t="array" ref="N74">SQRT(MMULT(MMULT(TRANSPOSE($A$3:$A$7),MMULT(TRANSPOSE(EXP(D75:H326)-1),EXP(D75:H326)-1)/COUNTA(H75:H326)),$A$3:$A$7))*(-1/SQRT(2*PI())*EXP(-1*(NORMSINV($A$10))^2/2)/$A$10)</f>
        <v>-2.1957611016926875E-2</v>
      </c>
      <c r="O74" s="136" cm="1">
        <f t="array" ref="O74">SQRT(MMULT(MMULT(TRANSPOSE($A$3:$A$7),MMULT(TRANSPOSE(EXP(D75:$H$506)-1),EXP(D75:$H$506)-1)/COUNTA($H75:H$506)),$A$3:$A$7))*(-1/SQRT(2*PI())*EXP(-1*(NORMSINV($A$10))^2/2)/$A$10)</f>
        <v>-2.5516252011713141E-2</v>
      </c>
      <c r="P74" s="2">
        <f t="shared" si="7"/>
        <v>-6.9436062789494948E-2</v>
      </c>
      <c r="Q74" s="130">
        <v>-7.5277504664609243E-3</v>
      </c>
    </row>
    <row r="75" spans="3:17" x14ac:dyDescent="0.3">
      <c r="C75" s="42">
        <v>43026</v>
      </c>
      <c r="D75" s="130">
        <v>-4.4342773498483841E-3</v>
      </c>
      <c r="E75" s="130">
        <v>-1.2093087483392823E-2</v>
      </c>
      <c r="F75" s="130">
        <v>2.5766631325527034E-4</v>
      </c>
      <c r="G75" s="130">
        <v>-1.9949034346563577E-2</v>
      </c>
      <c r="H75" s="130">
        <v>-3.2321001288620961E-4</v>
      </c>
      <c r="I75" s="130" cm="1">
        <f t="array" ref="I75">SQRT(MMULT(MMULT(TRANSPOSE($A$3:$A$7),MMULT(TRANSPOSE(EXP(D76:H327)-1),EXP(D76:H327)-1)/COUNTA(H76:H327)),$A$3:$A$7))*NORMSINV($A$10)</f>
        <v>-2.0003266883304009E-2</v>
      </c>
      <c r="J75">
        <f t="shared" si="4"/>
        <v>0</v>
      </c>
      <c r="K75" s="130" cm="1">
        <f t="array" ref="K75">SQRT(MMULT(MMULT(TRANSPOSE($A$3:$A$7),MMULT(TRANSPOSE(EXP(D76:$H$506)-1),EXP(D76:$H$506)-1)/COUNTA($H76:H$506)),$A$3:$A$7))*NORMSINV($A$10)</f>
        <v>-2.2283018812790684E-2</v>
      </c>
      <c r="L75">
        <f t="shared" si="5"/>
        <v>0</v>
      </c>
      <c r="M75" s="130">
        <f t="shared" si="6"/>
        <v>-6.3255883995458229E-2</v>
      </c>
      <c r="N75" s="137" cm="1">
        <f t="array" ref="N75">SQRT(MMULT(MMULT(TRANSPOSE($A$3:$A$7),MMULT(TRANSPOSE(EXP(D76:H327)-1),EXP(D76:H327)-1)/COUNTA(H76:H327)),$A$3:$A$7))*(-1/SQRT(2*PI())*EXP(-1*(NORMSINV($A$10))^2/2)/$A$10)</f>
        <v>-2.2917033151258728E-2</v>
      </c>
      <c r="O75" s="136" cm="1">
        <f t="array" ref="O75">SQRT(MMULT(MMULT(TRANSPOSE($A$3:$A$7),MMULT(TRANSPOSE(EXP(D76:$H$506)-1),EXP(D76:$H$506)-1)/COUNTA($H76:H$506)),$A$3:$A$7))*(-1/SQRT(2*PI())*EXP(-1*(NORMSINV($A$10))^2/2)/$A$10)</f>
        <v>-2.5528864051155353E-2</v>
      </c>
      <c r="P75" s="2">
        <f t="shared" si="7"/>
        <v>-7.2470021971563631E-2</v>
      </c>
      <c r="Q75" s="130">
        <v>-7.2523095304950101E-3</v>
      </c>
    </row>
    <row r="76" spans="3:17" x14ac:dyDescent="0.3">
      <c r="C76" s="42">
        <v>43025</v>
      </c>
      <c r="D76" s="130">
        <v>3.6834263541496359E-3</v>
      </c>
      <c r="E76" s="130">
        <v>2.7685648883783711E-3</v>
      </c>
      <c r="F76" s="130">
        <v>-7.7298742457087395E-4</v>
      </c>
      <c r="G76" s="130">
        <v>-1.591438544472085E-2</v>
      </c>
      <c r="H76" s="130">
        <v>-3.657281633829551E-3</v>
      </c>
      <c r="I76" s="130" cm="1">
        <f t="array" ref="I76">SQRT(MMULT(MMULT(TRANSPOSE($A$3:$A$7),MMULT(TRANSPOSE(EXP(D77:H328)-1),EXP(D77:H328)-1)/COUNTA(H77:H328)),$A$3:$A$7))*NORMSINV($A$10)</f>
        <v>-2.0032806586580958E-2</v>
      </c>
      <c r="J76">
        <f t="shared" si="4"/>
        <v>0</v>
      </c>
      <c r="K76" s="130" cm="1">
        <f t="array" ref="K76">SQRT(MMULT(MMULT(TRANSPOSE($A$3:$A$7),MMULT(TRANSPOSE(EXP(D77:$H$506)-1),EXP(D77:$H$506)-1)/COUNTA($H77:H$506)),$A$3:$A$7))*NORMSINV($A$10)</f>
        <v>-2.2306781202133648E-2</v>
      </c>
      <c r="L76">
        <f t="shared" si="5"/>
        <v>0</v>
      </c>
      <c r="M76" s="130">
        <f t="shared" si="6"/>
        <v>-6.3349296739218935E-2</v>
      </c>
      <c r="N76" s="137" cm="1">
        <f t="array" ref="N76">SQRT(MMULT(MMULT(TRANSPOSE($A$3:$A$7),MMULT(TRANSPOSE(EXP(D77:H328)-1),EXP(D77:H328)-1)/COUNTA(H77:H328)),$A$3:$A$7))*(-1/SQRT(2*PI())*EXP(-1*(NORMSINV($A$10))^2/2)/$A$10)</f>
        <v>-2.2950875741232932E-2</v>
      </c>
      <c r="O76" s="136" cm="1">
        <f t="array" ref="O76">SQRT(MMULT(MMULT(TRANSPOSE($A$3:$A$7),MMULT(TRANSPOSE(EXP(D77:$H$506)-1),EXP(D77:$H$506)-1)/COUNTA($H77:H$506)),$A$3:$A$7))*(-1/SQRT(2*PI())*EXP(-1*(NORMSINV($A$10))^2/2)/$A$10)</f>
        <v>-2.5556087777534781E-2</v>
      </c>
      <c r="P76" s="2">
        <f t="shared" si="7"/>
        <v>-7.2577041637801293E-2</v>
      </c>
      <c r="Q76" s="130">
        <v>-2.7498183954945757E-3</v>
      </c>
    </row>
    <row r="77" spans="3:17" x14ac:dyDescent="0.3">
      <c r="C77" s="42">
        <v>43024</v>
      </c>
      <c r="D77" s="130">
        <v>1.8241395565370824E-2</v>
      </c>
      <c r="E77" s="130">
        <v>3.3843249284845754E-3</v>
      </c>
      <c r="F77" s="130">
        <v>2.0627857175702295E-3</v>
      </c>
      <c r="G77" s="130">
        <v>1.5864211246274816E-2</v>
      </c>
      <c r="H77" s="130">
        <v>1.074335116142294E-3</v>
      </c>
      <c r="I77" s="130" cm="1">
        <f t="array" ref="I77">SQRT(MMULT(MMULT(TRANSPOSE($A$3:$A$7),MMULT(TRANSPOSE(EXP(D78:H329)-1),EXP(D78:H329)-1)/COUNTA(H78:H329)),$A$3:$A$7))*NORMSINV($A$10)</f>
        <v>-2.0006548139389371E-2</v>
      </c>
      <c r="J77">
        <f t="shared" si="4"/>
        <v>0</v>
      </c>
      <c r="K77" s="130" cm="1">
        <f t="array" ref="K77">SQRT(MMULT(MMULT(TRANSPOSE($A$3:$A$7),MMULT(TRANSPOSE(EXP(D78:$H$506)-1),EXP(D78:$H$506)-1)/COUNTA($H78:H$506)),$A$3:$A$7))*NORMSINV($A$10)</f>
        <v>-2.2313831006844191E-2</v>
      </c>
      <c r="L77">
        <f t="shared" si="5"/>
        <v>0</v>
      </c>
      <c r="M77" s="130">
        <f t="shared" si="6"/>
        <v>-6.3266260238274266E-2</v>
      </c>
      <c r="N77" s="137" cm="1">
        <f t="array" ref="N77">SQRT(MMULT(MMULT(TRANSPOSE($A$3:$A$7),MMULT(TRANSPOSE(EXP(D78:H329)-1),EXP(D78:H329)-1)/COUNTA(H78:H329)),$A$3:$A$7))*(-1/SQRT(2*PI())*EXP(-1*(NORMSINV($A$10))^2/2)/$A$10)</f>
        <v>-2.2920792369936591E-2</v>
      </c>
      <c r="O77" s="136" cm="1">
        <f t="array" ref="O77">SQRT(MMULT(MMULT(TRANSPOSE($A$3:$A$7),MMULT(TRANSPOSE(EXP(D78:$H$506)-1),EXP(D78:$H$506)-1)/COUNTA($H78:H$506)),$A$3:$A$7))*(-1/SQRT(2*PI())*EXP(-1*(NORMSINV($A$10))^2/2)/$A$10)</f>
        <v>-2.5564164488664217E-2</v>
      </c>
      <c r="P77" s="2">
        <f t="shared" si="7"/>
        <v>-7.2481909664808331E-2</v>
      </c>
      <c r="Q77" s="130">
        <v>8.1858774754012351E-3</v>
      </c>
    </row>
    <row r="78" spans="3:17" x14ac:dyDescent="0.3">
      <c r="C78" s="42">
        <v>43021</v>
      </c>
      <c r="D78" s="130">
        <v>6.3260349210785844E-3</v>
      </c>
      <c r="E78" s="130">
        <v>2.0061278217950863E-3</v>
      </c>
      <c r="F78" s="130">
        <v>4.786271818737085E-3</v>
      </c>
      <c r="G78" s="130">
        <v>1.8364011425895867E-2</v>
      </c>
      <c r="H78" s="130">
        <v>9.6117489696324696E-3</v>
      </c>
      <c r="I78" s="130" cm="1">
        <f t="array" ref="I78">SQRT(MMULT(MMULT(TRANSPOSE($A$3:$A$7),MMULT(TRANSPOSE(EXP(D79:H330)-1),EXP(D79:H330)-1)/COUNTA(H79:H330)),$A$3:$A$7))*NORMSINV($A$10)</f>
        <v>-1.9971390208907466E-2</v>
      </c>
      <c r="J78">
        <f t="shared" si="4"/>
        <v>0</v>
      </c>
      <c r="K78" s="130" cm="1">
        <f t="array" ref="K78">SQRT(MMULT(MMULT(TRANSPOSE($A$3:$A$7),MMULT(TRANSPOSE(EXP(D79:$H$506)-1),EXP(D79:$H$506)-1)/COUNTA($H79:H$506)),$A$3:$A$7))*NORMSINV($A$10)</f>
        <v>-2.2320525283948511E-2</v>
      </c>
      <c r="L78">
        <f t="shared" si="5"/>
        <v>0</v>
      </c>
      <c r="M78" s="130">
        <f t="shared" si="6"/>
        <v>-6.3155081100133584E-2</v>
      </c>
      <c r="N78" s="137" cm="1">
        <f t="array" ref="N78">SQRT(MMULT(MMULT(TRANSPOSE($A$3:$A$7),MMULT(TRANSPOSE(EXP(D79:H330)-1),EXP(D79:H330)-1)/COUNTA(H79:H330)),$A$3:$A$7))*(-1/SQRT(2*PI())*EXP(-1*(NORMSINV($A$10))^2/2)/$A$10)</f>
        <v>-2.2880513176388666E-2</v>
      </c>
      <c r="O78" s="136" cm="1">
        <f t="array" ref="O78">SQRT(MMULT(MMULT(TRANSPOSE($A$3:$A$7),MMULT(TRANSPOSE(EXP(D79:$H$506)-1),EXP(D79:$H$506)-1)/COUNTA($H79:H$506)),$A$3:$A$7))*(-1/SQRT(2*PI())*EXP(-1*(NORMSINV($A$10))^2/2)/$A$10)</f>
        <v>-2.5571833884429341E-2</v>
      </c>
      <c r="P78" s="2">
        <f t="shared" si="7"/>
        <v>-7.2354535670882125E-2</v>
      </c>
      <c r="Q78" s="130">
        <v>8.2687458579888892E-3</v>
      </c>
    </row>
    <row r="79" spans="3:17" x14ac:dyDescent="0.3">
      <c r="C79" s="42">
        <v>43020</v>
      </c>
      <c r="D79" s="130">
        <v>-3.5193260241728392E-3</v>
      </c>
      <c r="E79" s="130">
        <v>5.9421026479802392E-3</v>
      </c>
      <c r="F79" s="130">
        <v>9.1181090710511295E-3</v>
      </c>
      <c r="G79" s="130">
        <v>4.6570233582911196E-3</v>
      </c>
      <c r="H79" s="130">
        <v>7.516039819271173E-3</v>
      </c>
      <c r="I79" s="130" cm="1">
        <f t="array" ref="I79">SQRT(MMULT(MMULT(TRANSPOSE($A$3:$A$7),MMULT(TRANSPOSE(EXP(D80:H331)-1),EXP(D80:H331)-1)/COUNTA(H80:H331)),$A$3:$A$7))*NORMSINV($A$10)</f>
        <v>-1.9959197754837534E-2</v>
      </c>
      <c r="J79">
        <f t="shared" si="4"/>
        <v>0</v>
      </c>
      <c r="K79" s="130" cm="1">
        <f t="array" ref="K79">SQRT(MMULT(MMULT(TRANSPOSE($A$3:$A$7),MMULT(TRANSPOSE(EXP(D80:$H$506)-1),EXP(D80:$H$506)-1)/COUNTA($H80:H$506)),$A$3:$A$7))*NORMSINV($A$10)</f>
        <v>-2.2340210125723032E-2</v>
      </c>
      <c r="L79">
        <f t="shared" si="5"/>
        <v>0</v>
      </c>
      <c r="M79" s="130">
        <f t="shared" si="6"/>
        <v>-6.3116525175005614E-2</v>
      </c>
      <c r="N79" s="137" cm="1">
        <f t="array" ref="N79">SQRT(MMULT(MMULT(TRANSPOSE($A$3:$A$7),MMULT(TRANSPOSE(EXP(D80:H331)-1),EXP(D80:H331)-1)/COUNTA(H80:H331)),$A$3:$A$7))*(-1/SQRT(2*PI())*EXP(-1*(NORMSINV($A$10))^2/2)/$A$10)</f>
        <v>-2.2866544714349644E-2</v>
      </c>
      <c r="O79" s="136" cm="1">
        <f t="array" ref="O79">SQRT(MMULT(MMULT(TRANSPOSE($A$3:$A$7),MMULT(TRANSPOSE(EXP(D80:$H$506)-1),EXP(D80:$H$506)-1)/COUNTA($H80:H$506)),$A$3:$A$7))*(-1/SQRT(2*PI())*EXP(-1*(NORMSINV($A$10))^2/2)/$A$10)</f>
        <v>-2.5594386109231201E-2</v>
      </c>
      <c r="P79" s="2">
        <f t="shared" si="7"/>
        <v>-7.2310363515429216E-2</v>
      </c>
      <c r="Q79" s="130">
        <v>4.7637394913064741E-3</v>
      </c>
    </row>
    <row r="80" spans="3:17" x14ac:dyDescent="0.3">
      <c r="C80" s="42">
        <v>43019</v>
      </c>
      <c r="D80" s="130">
        <v>4.1608372777768698E-3</v>
      </c>
      <c r="E80" s="130">
        <v>7.8700718518778696E-3</v>
      </c>
      <c r="F80" s="130">
        <v>1.7024604159661754E-3</v>
      </c>
      <c r="G80" s="130">
        <v>-6.6664105401102931E-4</v>
      </c>
      <c r="H80" s="130">
        <v>-1.7480093037065352E-3</v>
      </c>
      <c r="I80" s="130" cm="1">
        <f t="array" ref="I80">SQRT(MMULT(MMULT(TRANSPOSE($A$3:$A$7),MMULT(TRANSPOSE(EXP(D81:H332)-1),EXP(D81:H332)-1)/COUNTA(H81:H332)),$A$3:$A$7))*NORMSINV($A$10)</f>
        <v>-2.0027627378771857E-2</v>
      </c>
      <c r="J80">
        <f t="shared" si="4"/>
        <v>0</v>
      </c>
      <c r="K80" s="130" cm="1">
        <f t="array" ref="K80">SQRT(MMULT(MMULT(TRANSPOSE($A$3:$A$7),MMULT(TRANSPOSE(EXP(D81:$H$506)-1),EXP(D81:$H$506)-1)/COUNTA($H81:H$506)),$A$3:$A$7))*NORMSINV($A$10)</f>
        <v>-2.236494920266708E-2</v>
      </c>
      <c r="L80">
        <f t="shared" si="5"/>
        <v>0</v>
      </c>
      <c r="M80" s="130">
        <f t="shared" si="6"/>
        <v>-6.3332918646066841E-2</v>
      </c>
      <c r="N80" s="137" cm="1">
        <f t="array" ref="N80">SQRT(MMULT(MMULT(TRANSPOSE($A$3:$A$7),MMULT(TRANSPOSE(EXP(D81:H332)-1),EXP(D81:H332)-1)/COUNTA(H81:H332)),$A$3:$A$7))*(-1/SQRT(2*PI())*EXP(-1*(NORMSINV($A$10))^2/2)/$A$10)</f>
        <v>-2.2944942106604607E-2</v>
      </c>
      <c r="O80" s="136" cm="1">
        <f t="array" ref="O80">SQRT(MMULT(MMULT(TRANSPOSE($A$3:$A$7),MMULT(TRANSPOSE(EXP(D81:$H$506)-1),EXP(D81:$H$506)-1)/COUNTA($H81:H$506)),$A$3:$A$7))*(-1/SQRT(2*PI())*EXP(-1*(NORMSINV($A$10))^2/2)/$A$10)</f>
        <v>-2.562272879194227E-2</v>
      </c>
      <c r="P80" s="2">
        <f t="shared" si="7"/>
        <v>-7.2558277837572543E-2</v>
      </c>
      <c r="Q80" s="130">
        <v>2.2723273901431688E-3</v>
      </c>
    </row>
    <row r="81" spans="3:17" x14ac:dyDescent="0.3">
      <c r="C81" s="42">
        <v>43018</v>
      </c>
      <c r="D81" s="130">
        <v>3.8493279858656324E-4</v>
      </c>
      <c r="E81" s="130">
        <v>-3.831768064085082E-3</v>
      </c>
      <c r="F81" s="130">
        <v>0</v>
      </c>
      <c r="G81" s="130">
        <v>-9.1338459404690566E-3</v>
      </c>
      <c r="H81" s="130">
        <v>-5.4424466714863041E-3</v>
      </c>
      <c r="I81" s="130" cm="1">
        <f t="array" ref="I81">SQRT(MMULT(MMULT(TRANSPOSE($A$3:$A$7),MMULT(TRANSPOSE(EXP(D82:H333)-1),EXP(D82:H333)-1)/COUNTA(H82:H333)),$A$3:$A$7))*NORMSINV($A$10)</f>
        <v>-2.0020711514199235E-2</v>
      </c>
      <c r="J81">
        <f t="shared" si="4"/>
        <v>0</v>
      </c>
      <c r="K81" s="130" cm="1">
        <f t="array" ref="K81">SQRT(MMULT(MMULT(TRANSPOSE($A$3:$A$7),MMULT(TRANSPOSE(EXP(D82:$H$506)-1),EXP(D82:$H$506)-1)/COUNTA($H82:H$506)),$A$3:$A$7))*NORMSINV($A$10)</f>
        <v>-2.238757660616417E-2</v>
      </c>
      <c r="L81">
        <f t="shared" si="5"/>
        <v>0</v>
      </c>
      <c r="M81" s="130">
        <f t="shared" si="6"/>
        <v>-6.3311048762028088E-2</v>
      </c>
      <c r="N81" s="137" cm="1">
        <f t="array" ref="N81">SQRT(MMULT(MMULT(TRANSPOSE($A$3:$A$7),MMULT(TRANSPOSE(EXP(D82:H333)-1),EXP(D82:H333)-1)/COUNTA(H82:H333)),$A$3:$A$7))*(-1/SQRT(2*PI())*EXP(-1*(NORMSINV($A$10))^2/2)/$A$10)</f>
        <v>-2.2937018845938986E-2</v>
      </c>
      <c r="O81" s="136" cm="1">
        <f t="array" ref="O81">SQRT(MMULT(MMULT(TRANSPOSE($A$3:$A$7),MMULT(TRANSPOSE(EXP(D82:$H$506)-1),EXP(D82:$H$506)-1)/COUNTA($H82:H$506)),$A$3:$A$7))*(-1/SQRT(2*PI())*EXP(-1*(NORMSINV($A$10))^2/2)/$A$10)</f>
        <v>-2.5648652205307442E-2</v>
      </c>
      <c r="P81" s="2">
        <f t="shared" si="7"/>
        <v>-7.2533222287373966E-2</v>
      </c>
      <c r="Q81" s="130">
        <v>-3.5918703571063164E-3</v>
      </c>
    </row>
    <row r="82" spans="3:17" x14ac:dyDescent="0.3">
      <c r="C82" s="42">
        <v>43017</v>
      </c>
      <c r="D82" s="130">
        <v>3.4711326734839206E-3</v>
      </c>
      <c r="E82" s="130">
        <v>1.4238055036789709E-3</v>
      </c>
      <c r="F82" s="130">
        <v>3.808534368775947E-3</v>
      </c>
      <c r="G82" s="130">
        <v>-5.8244688598231269E-3</v>
      </c>
      <c r="H82" s="130">
        <v>-2.2770625559296737E-3</v>
      </c>
      <c r="I82" s="130" cm="1">
        <f t="array" ref="I82">SQRT(MMULT(MMULT(TRANSPOSE($A$3:$A$7),MMULT(TRANSPOSE(EXP(D83:H334)-1),EXP(D83:H334)-1)/COUNTA(H83:H334)),$A$3:$A$7))*NORMSINV($A$10)</f>
        <v>-2.0021539495226767E-2</v>
      </c>
      <c r="J82">
        <f t="shared" si="4"/>
        <v>0</v>
      </c>
      <c r="K82" s="130" cm="1">
        <f t="array" ref="K82">SQRT(MMULT(MMULT(TRANSPOSE($A$3:$A$7),MMULT(TRANSPOSE(EXP(D83:$H$506)-1),EXP(D83:$H$506)-1)/COUNTA($H83:H$506)),$A$3:$A$7))*NORMSINV($A$10)</f>
        <v>-2.2413956898760051E-2</v>
      </c>
      <c r="L82">
        <f t="shared" si="5"/>
        <v>0</v>
      </c>
      <c r="M82" s="130">
        <f t="shared" si="6"/>
        <v>-6.3313667067934495E-2</v>
      </c>
      <c r="N82" s="137" cm="1">
        <f t="array" ref="N82">SQRT(MMULT(MMULT(TRANSPOSE($A$3:$A$7),MMULT(TRANSPOSE(EXP(D83:H334)-1),EXP(D83:H334)-1)/COUNTA(H83:H334)),$A$3:$A$7))*(-1/SQRT(2*PI())*EXP(-1*(NORMSINV($A$10))^2/2)/$A$10)</f>
        <v>-2.2937967434425419E-2</v>
      </c>
      <c r="O82" s="136" cm="1">
        <f t="array" ref="O82">SQRT(MMULT(MMULT(TRANSPOSE($A$3:$A$7),MMULT(TRANSPOSE(EXP(D83:$H$506)-1),EXP(D83:$H$506)-1)/COUNTA($H83:H$506)),$A$3:$A$7))*(-1/SQRT(2*PI())*EXP(-1*(NORMSINV($A$10))^2/2)/$A$10)</f>
        <v>-2.5678875170560399E-2</v>
      </c>
      <c r="P82" s="2">
        <f t="shared" si="7"/>
        <v>-7.2536221987553301E-2</v>
      </c>
      <c r="Q82" s="130">
        <v>1.271536275746972E-4</v>
      </c>
    </row>
    <row r="83" spans="3:17" x14ac:dyDescent="0.3">
      <c r="C83" s="42">
        <v>43014</v>
      </c>
      <c r="D83" s="130">
        <v>-5.7946063613799337E-4</v>
      </c>
      <c r="E83" s="130">
        <v>8.8611096602999196E-3</v>
      </c>
      <c r="F83" s="130">
        <v>3.9496750821699293E-4</v>
      </c>
      <c r="G83" s="130">
        <v>1.850161066462434E-2</v>
      </c>
      <c r="H83" s="130">
        <v>3.2544506008007176E-3</v>
      </c>
      <c r="I83" s="130" cm="1">
        <f t="array" ref="I83">SQRT(MMULT(MMULT(TRANSPOSE($A$3:$A$7),MMULT(TRANSPOSE(EXP(D84:H335)-1),EXP(D84:H335)-1)/COUNTA(H84:H335)),$A$3:$A$7))*NORMSINV($A$10)</f>
        <v>-2.0001410182210314E-2</v>
      </c>
      <c r="J83">
        <f t="shared" si="4"/>
        <v>0</v>
      </c>
      <c r="K83" s="130" cm="1">
        <f t="array" ref="K83">SQRT(MMULT(MMULT(TRANSPOSE($A$3:$A$7),MMULT(TRANSPOSE(EXP(D84:$H$506)-1),EXP(D84:$H$506)-1)/COUNTA($H84:H$506)),$A$3:$A$7))*NORMSINV($A$10)</f>
        <v>-2.2429720916146749E-2</v>
      </c>
      <c r="L83">
        <f t="shared" si="5"/>
        <v>0</v>
      </c>
      <c r="M83" s="130">
        <f t="shared" si="6"/>
        <v>-6.3250012591068036E-2</v>
      </c>
      <c r="N83" s="137" cm="1">
        <f t="array" ref="N83">SQRT(MMULT(MMULT(TRANSPOSE($A$3:$A$7),MMULT(TRANSPOSE(EXP(D84:H335)-1),EXP(D84:H335)-1)/COUNTA(H84:H335)),$A$3:$A$7))*(-1/SQRT(2*PI())*EXP(-1*(NORMSINV($A$10))^2/2)/$A$10)</f>
        <v>-2.2914905994691533E-2</v>
      </c>
      <c r="O83" s="136" cm="1">
        <f t="array" ref="O83">SQRT(MMULT(MMULT(TRANSPOSE($A$3:$A$7),MMULT(TRANSPOSE(EXP(D84:$H$506)-1),EXP(D84:$H$506)-1)/COUNTA($H84:H$506)),$A$3:$A$7))*(-1/SQRT(2*PI())*EXP(-1*(NORMSINV($A$10))^2/2)/$A$10)</f>
        <v>-2.5696935445972187E-2</v>
      </c>
      <c r="P83" s="2">
        <f t="shared" si="7"/>
        <v>-7.2463295311871512E-2</v>
      </c>
      <c r="Q83" s="130">
        <v>6.1299632465862041E-3</v>
      </c>
    </row>
    <row r="84" spans="3:17" x14ac:dyDescent="0.3">
      <c r="C84" s="42">
        <v>43013</v>
      </c>
      <c r="D84" s="130">
        <v>1.2367720528362144E-2</v>
      </c>
      <c r="E84" s="130">
        <v>1.582519188883633E-2</v>
      </c>
      <c r="F84" s="130">
        <v>1.6992237636949112E-2</v>
      </c>
      <c r="G84" s="130">
        <v>5.2488037451609751E-2</v>
      </c>
      <c r="H84" s="130">
        <v>-4.2284894249861532E-3</v>
      </c>
      <c r="I84" s="130" cm="1">
        <f t="array" ref="I84">SQRT(MMULT(MMULT(TRANSPOSE($A$3:$A$7),MMULT(TRANSPOSE(EXP(D85:H336)-1),EXP(D85:H336)-1)/COUNTA(H85:H336)),$A$3:$A$7))*NORMSINV($A$10)</f>
        <v>-1.9894377434952461E-2</v>
      </c>
      <c r="J84">
        <f t="shared" si="4"/>
        <v>0</v>
      </c>
      <c r="K84" s="130" cm="1">
        <f t="array" ref="K84">SQRT(MMULT(MMULT(TRANSPOSE($A$3:$A$7),MMULT(TRANSPOSE(EXP(D85:$H$506)-1),EXP(D85:$H$506)-1)/COUNTA($H85:H$506)),$A$3:$A$7))*NORMSINV($A$10)</f>
        <v>-2.2352518635738842E-2</v>
      </c>
      <c r="L84">
        <f t="shared" si="5"/>
        <v>0</v>
      </c>
      <c r="M84" s="130">
        <f t="shared" si="6"/>
        <v>-6.2911545325508078E-2</v>
      </c>
      <c r="N84" s="137" cm="1">
        <f t="array" ref="N84">SQRT(MMULT(MMULT(TRANSPOSE($A$3:$A$7),MMULT(TRANSPOSE(EXP(D85:H336)-1),EXP(D85:H336)-1)/COUNTA(H85:H336)),$A$3:$A$7))*(-1/SQRT(2*PI())*EXP(-1*(NORMSINV($A$10))^2/2)/$A$10)</f>
        <v>-2.2792282373685614E-2</v>
      </c>
      <c r="O84" s="136" cm="1">
        <f t="array" ref="O84">SQRT(MMULT(MMULT(TRANSPOSE($A$3:$A$7),MMULT(TRANSPOSE(EXP(D85:$H$506)-1),EXP(D85:$H$506)-1)/COUNTA($H85:H$506)),$A$3:$A$7))*(-1/SQRT(2*PI())*EXP(-1*(NORMSINV($A$10))^2/2)/$A$10)</f>
        <v>-2.5608487532449747E-2</v>
      </c>
      <c r="P84" s="2">
        <f t="shared" si="7"/>
        <v>-7.2075525374555541E-2</v>
      </c>
      <c r="Q84" s="130">
        <v>1.9040682039586608E-2</v>
      </c>
    </row>
    <row r="85" spans="3:17" x14ac:dyDescent="0.3">
      <c r="C85" s="42">
        <v>43012</v>
      </c>
      <c r="D85" s="130">
        <v>-6.4943752471461388E-3</v>
      </c>
      <c r="E85" s="130">
        <v>8.6864721918739028E-3</v>
      </c>
      <c r="F85" s="130">
        <v>5.7736707454368041E-3</v>
      </c>
      <c r="G85" s="130">
        <v>2.8931701204452785E-2</v>
      </c>
      <c r="H85" s="130">
        <v>3.2511013801150117E-3</v>
      </c>
      <c r="I85" s="130" cm="1">
        <f t="array" ref="I85">SQRT(MMULT(MMULT(TRANSPOSE($A$3:$A$7),MMULT(TRANSPOSE(EXP(D86:H337)-1),EXP(D86:H337)-1)/COUNTA(H86:H337)),$A$3:$A$7))*NORMSINV($A$10)</f>
        <v>-1.9860203370149002E-2</v>
      </c>
      <c r="J85">
        <f t="shared" si="4"/>
        <v>0</v>
      </c>
      <c r="K85" s="130" cm="1">
        <f t="array" ref="K85">SQRT(MMULT(MMULT(TRANSPOSE($A$3:$A$7),MMULT(TRANSPOSE(EXP(D86:$H$506)-1),EXP(D86:$H$506)-1)/COUNTA($H86:H$506)),$A$3:$A$7))*NORMSINV($A$10)</f>
        <v>-2.2360056353763293E-2</v>
      </c>
      <c r="L85">
        <f t="shared" si="5"/>
        <v>0</v>
      </c>
      <c r="M85" s="130">
        <f t="shared" si="6"/>
        <v>-6.2803477443822947E-2</v>
      </c>
      <c r="N85" s="137" cm="1">
        <f t="array" ref="N85">SQRT(MMULT(MMULT(TRANSPOSE($A$3:$A$7),MMULT(TRANSPOSE(EXP(D86:H337)-1),EXP(D86:H337)-1)/COUNTA(H86:H337)),$A$3:$A$7))*(-1/SQRT(2*PI())*EXP(-1*(NORMSINV($A$10))^2/2)/$A$10)</f>
        <v>-2.2753130360137878E-2</v>
      </c>
      <c r="O85" s="136" cm="1">
        <f t="array" ref="O85">SQRT(MMULT(MMULT(TRANSPOSE($A$3:$A$7),MMULT(TRANSPOSE(EXP(D86:$H$506)-1),EXP(D86:$H$506)-1)/COUNTA($H86:H$506)),$A$3:$A$7))*(-1/SQRT(2*PI())*EXP(-1*(NORMSINV($A$10))^2/2)/$A$10)</f>
        <v>-2.5617123228551732E-2</v>
      </c>
      <c r="P85" s="2">
        <f t="shared" si="7"/>
        <v>-7.1951715836762922E-2</v>
      </c>
      <c r="Q85" s="130">
        <v>8.1304055125702452E-3</v>
      </c>
    </row>
    <row r="86" spans="3:17" x14ac:dyDescent="0.3">
      <c r="C86" s="42">
        <v>43011</v>
      </c>
      <c r="D86" s="130">
        <v>4.3466560969142812E-3</v>
      </c>
      <c r="E86" s="130">
        <v>-2.181326263479914E-3</v>
      </c>
      <c r="F86" s="130">
        <v>-4.7018855267785976E-3</v>
      </c>
      <c r="G86" s="130">
        <v>1.2240506667588203E-2</v>
      </c>
      <c r="H86" s="130">
        <v>3.806703730383052E-3</v>
      </c>
      <c r="I86" s="130" cm="1">
        <f t="array" ref="I86">SQRT(MMULT(MMULT(TRANSPOSE($A$3:$A$7),MMULT(TRANSPOSE(EXP(D87:H338)-1),EXP(D87:H338)-1)/COUNTA(H87:H338)),$A$3:$A$7))*NORMSINV($A$10)</f>
        <v>-1.9865515072395829E-2</v>
      </c>
      <c r="J86">
        <f t="shared" si="4"/>
        <v>0</v>
      </c>
      <c r="K86" s="130" cm="1">
        <f t="array" ref="K86">SQRT(MMULT(MMULT(TRANSPOSE($A$3:$A$7),MMULT(TRANSPOSE(EXP(D87:$H$506)-1),EXP(D87:$H$506)-1)/COUNTA($H87:H$506)),$A$3:$A$7))*NORMSINV($A$10)</f>
        <v>-2.2384525316103982E-2</v>
      </c>
      <c r="L86">
        <f t="shared" si="5"/>
        <v>0</v>
      </c>
      <c r="M86" s="130">
        <f t="shared" si="6"/>
        <v>-6.2820274521175556E-2</v>
      </c>
      <c r="N86" s="137" cm="1">
        <f t="array" ref="N86">SQRT(MMULT(MMULT(TRANSPOSE($A$3:$A$7),MMULT(TRANSPOSE(EXP(D87:H338)-1),EXP(D87:H338)-1)/COUNTA(H87:H338)),$A$3:$A$7))*(-1/SQRT(2*PI())*EXP(-1*(NORMSINV($A$10))^2/2)/$A$10)</f>
        <v>-2.2759215788942595E-2</v>
      </c>
      <c r="O86" s="136" cm="1">
        <f t="array" ref="O86">SQRT(MMULT(MMULT(TRANSPOSE($A$3:$A$7),MMULT(TRANSPOSE(EXP(D87:$H$506)-1),EXP(D87:$H$506)-1)/COUNTA($H87:H$506)),$A$3:$A$7))*(-1/SQRT(2*PI())*EXP(-1*(NORMSINV($A$10))^2/2)/$A$10)</f>
        <v>-2.5645156450545412E-2</v>
      </c>
      <c r="P86" s="2">
        <f t="shared" si="7"/>
        <v>-7.1970959652324626E-2</v>
      </c>
      <c r="Q86" s="130">
        <v>2.7232010686932305E-3</v>
      </c>
    </row>
    <row r="87" spans="3:17" x14ac:dyDescent="0.3">
      <c r="C87" s="42">
        <v>43010</v>
      </c>
      <c r="D87" s="130">
        <v>-2.0133165328993959E-3</v>
      </c>
      <c r="E87" s="130">
        <v>-2.249341263861354E-3</v>
      </c>
      <c r="F87" s="130">
        <v>1.609527502289455E-3</v>
      </c>
      <c r="G87" s="130">
        <v>-2.4222698908032272E-2</v>
      </c>
      <c r="H87" s="130">
        <v>8.6456549507865025E-3</v>
      </c>
      <c r="I87" s="130" cm="1">
        <f t="array" ref="I87">SQRT(MMULT(MMULT(TRANSPOSE($A$3:$A$7),MMULT(TRANSPOSE(EXP(D88:H339)-1),EXP(D88:H339)-1)/COUNTA(H88:H339)),$A$3:$A$7))*NORMSINV($A$10)</f>
        <v>-1.9930911230898633E-2</v>
      </c>
      <c r="J87">
        <f t="shared" si="4"/>
        <v>0</v>
      </c>
      <c r="K87" s="130" cm="1">
        <f t="array" ref="K87">SQRT(MMULT(MMULT(TRANSPOSE($A$3:$A$7),MMULT(TRANSPOSE(EXP(D88:$H$506)-1),EXP(D88:$H$506)-1)/COUNTA($H88:H$506)),$A$3:$A$7))*NORMSINV($A$10)</f>
        <v>-2.2407529432947573E-2</v>
      </c>
      <c r="L87">
        <f t="shared" si="5"/>
        <v>0</v>
      </c>
      <c r="M87" s="130">
        <f t="shared" si="6"/>
        <v>-6.3027075332269811E-2</v>
      </c>
      <c r="N87" s="137" cm="1">
        <f t="array" ref="N87">SQRT(MMULT(MMULT(TRANSPOSE($A$3:$A$7),MMULT(TRANSPOSE(EXP(D88:H339)-1),EXP(D88:H339)-1)/COUNTA(H88:H339)),$A$3:$A$7))*(-1/SQRT(2*PI())*EXP(-1*(NORMSINV($A$10))^2/2)/$A$10)</f>
        <v>-2.2834137847480177E-2</v>
      </c>
      <c r="O87" s="136" cm="1">
        <f t="array" ref="O87">SQRT(MMULT(MMULT(TRANSPOSE($A$3:$A$7),MMULT(TRANSPOSE(EXP(D88:$H$506)-1),EXP(D88:$H$506)-1)/COUNTA($H88:H$506)),$A$3:$A$7))*(-1/SQRT(2*PI())*EXP(-1*(NORMSINV($A$10))^2/2)/$A$10)</f>
        <v>-2.567151145102586E-2</v>
      </c>
      <c r="P87" s="2">
        <f t="shared" si="7"/>
        <v>-7.2207884004291858E-2</v>
      </c>
      <c r="Q87" s="130">
        <v>-3.5791656611768516E-3</v>
      </c>
    </row>
    <row r="88" spans="3:17" x14ac:dyDescent="0.3">
      <c r="C88" s="42">
        <v>43007</v>
      </c>
      <c r="D88" s="130">
        <v>5.4650292664346614E-3</v>
      </c>
      <c r="E88" s="130">
        <v>5.1622609751798693E-3</v>
      </c>
      <c r="F88" s="130">
        <v>8.3579727726990072E-3</v>
      </c>
      <c r="G88" s="130">
        <v>3.5907178180255447E-3</v>
      </c>
      <c r="H88" s="130">
        <v>9.8983087808949253E-4</v>
      </c>
      <c r="I88" s="130" cm="1">
        <f t="array" ref="I88">SQRT(MMULT(MMULT(TRANSPOSE($A$3:$A$7),MMULT(TRANSPOSE(EXP(D89:H340)-1),EXP(D89:H340)-1)/COUNTA(H89:H340)),$A$3:$A$7))*NORMSINV($A$10)</f>
        <v>-1.9968590538985573E-2</v>
      </c>
      <c r="J88">
        <f t="shared" si="4"/>
        <v>0</v>
      </c>
      <c r="K88" s="130" cm="1">
        <f t="array" ref="K88">SQRT(MMULT(MMULT(TRANSPOSE($A$3:$A$7),MMULT(TRANSPOSE(EXP(D89:$H$506)-1),EXP(D89:$H$506)-1)/COUNTA($H89:H$506)),$A$3:$A$7))*NORMSINV($A$10)</f>
        <v>-2.2427867515787212E-2</v>
      </c>
      <c r="L88">
        <f t="shared" si="5"/>
        <v>0</v>
      </c>
      <c r="M88" s="130">
        <f t="shared" si="6"/>
        <v>-6.3146227766483737E-2</v>
      </c>
      <c r="N88" s="137" cm="1">
        <f t="array" ref="N88">SQRT(MMULT(MMULT(TRANSPOSE($A$3:$A$7),MMULT(TRANSPOSE(EXP(D89:H340)-1),EXP(D89:H340)-1)/COUNTA(H89:H340)),$A$3:$A$7))*(-1/SQRT(2*PI())*EXP(-1*(NORMSINV($A$10))^2/2)/$A$10)</f>
        <v>-2.2877305693891584E-2</v>
      </c>
      <c r="O88" s="136" cm="1">
        <f t="array" ref="O88">SQRT(MMULT(MMULT(TRANSPOSE($A$3:$A$7),MMULT(TRANSPOSE(EXP(D89:$H$506)-1),EXP(D89:$H$506)-1)/COUNTA($H89:H$506)),$A$3:$A$7))*(-1/SQRT(2*PI())*EXP(-1*(NORMSINV($A$10))^2/2)/$A$10)</f>
        <v>-2.5694812070939006E-2</v>
      </c>
      <c r="P88" s="2">
        <f t="shared" si="7"/>
        <v>-7.2344392720636225E-2</v>
      </c>
      <c r="Q88" s="130">
        <v>4.7272178823623157E-3</v>
      </c>
    </row>
    <row r="89" spans="3:17" x14ac:dyDescent="0.3">
      <c r="C89" s="42">
        <v>43006</v>
      </c>
      <c r="D89" s="130">
        <v>-6.1785484230720573E-3</v>
      </c>
      <c r="E89" s="130">
        <v>5.7989109476844162E-3</v>
      </c>
      <c r="F89" s="130">
        <v>2.7091077464507944E-4</v>
      </c>
      <c r="G89" s="130">
        <v>-7.0036628244828916E-3</v>
      </c>
      <c r="H89" s="130">
        <v>2.2006124177114463E-4</v>
      </c>
      <c r="I89" s="130" cm="1">
        <f t="array" ref="I89">SQRT(MMULT(MMULT(TRANSPOSE($A$3:$A$7),MMULT(TRANSPOSE(EXP(D90:H341)-1),EXP(D90:H341)-1)/COUNTA(H90:H341)),$A$3:$A$7))*NORMSINV($A$10)</f>
        <v>-2.0003905535114497E-2</v>
      </c>
      <c r="J89">
        <f t="shared" si="4"/>
        <v>0</v>
      </c>
      <c r="K89" s="130" cm="1">
        <f t="array" ref="K89">SQRT(MMULT(MMULT(TRANSPOSE($A$3:$A$7),MMULT(TRANSPOSE(EXP(D90:$H$506)-1),EXP(D90:$H$506)-1)/COUNTA($H90:H$506)),$A$3:$A$7))*NORMSINV($A$10)</f>
        <v>-2.2454203799902067E-2</v>
      </c>
      <c r="L89">
        <f t="shared" si="5"/>
        <v>0</v>
      </c>
      <c r="M89" s="130">
        <f t="shared" si="6"/>
        <v>-6.3257903589811162E-2</v>
      </c>
      <c r="N89" s="137" cm="1">
        <f t="array" ref="N89">SQRT(MMULT(MMULT(TRANSPOSE($A$3:$A$7),MMULT(TRANSPOSE(EXP(D90:H341)-1),EXP(D90:H341)-1)/COUNTA(H90:H341)),$A$3:$A$7))*(-1/SQRT(2*PI())*EXP(-1*(NORMSINV($A$10))^2/2)/$A$10)</f>
        <v>-2.2917764831978608E-2</v>
      </c>
      <c r="O89" s="136" cm="1">
        <f t="array" ref="O89">SQRT(MMULT(MMULT(TRANSPOSE($A$3:$A$7),MMULT(TRANSPOSE(EXP(D90:$H$506)-1),EXP(D90:$H$506)-1)/COUNTA($H90:H$506)),$A$3:$A$7))*(-1/SQRT(2*PI())*EXP(-1*(NORMSINV($A$10))^2/2)/$A$10)</f>
        <v>-2.5724984617236671E-2</v>
      </c>
      <c r="P89" s="2">
        <f t="shared" si="7"/>
        <v>-7.2472335749158484E-2</v>
      </c>
      <c r="Q89" s="130">
        <v>-1.3663809332639077E-3</v>
      </c>
    </row>
    <row r="90" spans="3:17" x14ac:dyDescent="0.3">
      <c r="C90" s="42">
        <v>43005</v>
      </c>
      <c r="D90" s="130">
        <v>7.0924677175295114E-3</v>
      </c>
      <c r="E90" s="130">
        <v>1.298797194026878E-2</v>
      </c>
      <c r="F90" s="130">
        <v>8.0212949664849459E-3</v>
      </c>
      <c r="G90" s="130">
        <v>1.433535525691838E-2</v>
      </c>
      <c r="H90" s="130">
        <v>-1.9399157159829549E-2</v>
      </c>
      <c r="I90" s="130" cm="1">
        <f t="array" ref="I90">SQRT(MMULT(MMULT(TRANSPOSE($A$3:$A$7),MMULT(TRANSPOSE(EXP(D91:H342)-1),EXP(D91:H342)-1)/COUNTA(H91:H342)),$A$3:$A$7))*NORMSINV($A$10)</f>
        <v>-2.0108976965268317E-2</v>
      </c>
      <c r="J90">
        <f t="shared" si="4"/>
        <v>0</v>
      </c>
      <c r="K90" s="130" cm="1">
        <f t="array" ref="K90">SQRT(MMULT(MMULT(TRANSPOSE($A$3:$A$7),MMULT(TRANSPOSE(EXP(D91:$H$506)-1),EXP(D91:$H$506)-1)/COUNTA($H91:H$506)),$A$3:$A$7))*NORMSINV($A$10)</f>
        <v>-2.2474799564873329E-2</v>
      </c>
      <c r="L90">
        <f t="shared" si="5"/>
        <v>0</v>
      </c>
      <c r="M90" s="130">
        <f t="shared" si="6"/>
        <v>-6.3590168626108542E-2</v>
      </c>
      <c r="N90" s="137" cm="1">
        <f t="array" ref="N90">SQRT(MMULT(MMULT(TRANSPOSE($A$3:$A$7),MMULT(TRANSPOSE(EXP(D91:H342)-1),EXP(D91:H342)-1)/COUNTA(H91:H342)),$A$3:$A$7))*(-1/SQRT(2*PI())*EXP(-1*(NORMSINV($A$10))^2/2)/$A$10)</f>
        <v>-2.303814144156607E-2</v>
      </c>
      <c r="O90" s="136" cm="1">
        <f t="array" ref="O90">SQRT(MMULT(MMULT(TRANSPOSE($A$3:$A$7),MMULT(TRANSPOSE(EXP(D91:$H$506)-1),EXP(D91:$H$506)-1)/COUNTA($H91:H$506)),$A$3:$A$7))*(-1/SQRT(2*PI())*EXP(-1*(NORMSINV($A$10))^2/2)/$A$10)</f>
        <v>-2.5748580454425442E-2</v>
      </c>
      <c r="P90" s="2">
        <f t="shared" si="7"/>
        <v>-7.2853000012463726E-2</v>
      </c>
      <c r="Q90" s="130">
        <v>4.6940614823638392E-3</v>
      </c>
    </row>
    <row r="91" spans="3:17" x14ac:dyDescent="0.3">
      <c r="C91" s="42">
        <v>43004</v>
      </c>
      <c r="D91" s="130">
        <v>1.705714042253061E-2</v>
      </c>
      <c r="E91" s="130">
        <v>-1.2670448504781243E-3</v>
      </c>
      <c r="F91" s="130">
        <v>0</v>
      </c>
      <c r="G91" s="130">
        <v>4.6377977211705867E-3</v>
      </c>
      <c r="H91" s="130">
        <v>-7.5519144143882451E-4</v>
      </c>
      <c r="I91" s="130" cm="1">
        <f t="array" ref="I91">SQRT(MMULT(MMULT(TRANSPOSE($A$3:$A$7),MMULT(TRANSPOSE(EXP(D92:H343)-1),EXP(D92:H343)-1)/COUNTA(H92:H343)),$A$3:$A$7))*NORMSINV($A$10)</f>
        <v>-2.0118858136322575E-2</v>
      </c>
      <c r="J91">
        <f t="shared" si="4"/>
        <v>0</v>
      </c>
      <c r="K91" s="130" cm="1">
        <f t="array" ref="K91">SQRT(MMULT(MMULT(TRANSPOSE($A$3:$A$7),MMULT(TRANSPOSE(EXP(D92:$H$506)-1),EXP(D92:$H$506)-1)/COUNTA($H92:H$506)),$A$3:$A$7))*NORMSINV($A$10)</f>
        <v>-2.2497302654312771E-2</v>
      </c>
      <c r="L91">
        <f t="shared" si="5"/>
        <v>0</v>
      </c>
      <c r="M91" s="130">
        <f t="shared" si="6"/>
        <v>-6.3621415632589717E-2</v>
      </c>
      <c r="N91" s="137" cm="1">
        <f t="array" ref="N91">SQRT(MMULT(MMULT(TRANSPOSE($A$3:$A$7),MMULT(TRANSPOSE(EXP(D92:H343)-1),EXP(D92:H343)-1)/COUNTA(H92:H343)),$A$3:$A$7))*(-1/SQRT(2*PI())*EXP(-1*(NORMSINV($A$10))^2/2)/$A$10)</f>
        <v>-2.3049461948658468E-2</v>
      </c>
      <c r="O91" s="136" cm="1">
        <f t="array" ref="O91">SQRT(MMULT(MMULT(TRANSPOSE($A$3:$A$7),MMULT(TRANSPOSE(EXP(D92:$H$506)-1),EXP(D92:$H$506)-1)/COUNTA($H92:H$506)),$A$3:$A$7))*(-1/SQRT(2*PI())*EXP(-1*(NORMSINV($A$10))^2/2)/$A$10)</f>
        <v>-2.5774361445585436E-2</v>
      </c>
      <c r="P91" s="2">
        <f t="shared" si="7"/>
        <v>-7.2888798599143795E-2</v>
      </c>
      <c r="Q91" s="130">
        <v>3.9661728410464057E-3</v>
      </c>
    </row>
    <row r="92" spans="3:17" x14ac:dyDescent="0.3">
      <c r="C92" s="42">
        <v>43003</v>
      </c>
      <c r="D92" s="130">
        <v>-8.8612002826122405E-3</v>
      </c>
      <c r="E92" s="130">
        <v>-1.6159599271635624E-2</v>
      </c>
      <c r="F92" s="130">
        <v>-1.5575625953720118E-2</v>
      </c>
      <c r="G92" s="130">
        <v>-4.8109866422842817E-2</v>
      </c>
      <c r="H92" s="130">
        <v>5.1902927193987012E-3</v>
      </c>
      <c r="I92" s="130" cm="1">
        <f t="array" ref="I92">SQRT(MMULT(MMULT(TRANSPOSE($A$3:$A$7),MMULT(TRANSPOSE(EXP(D93:H344)-1),EXP(D93:H344)-1)/COUNTA(H93:H344)),$A$3:$A$7))*NORMSINV($A$10)</f>
        <v>-2.0000523471967766E-2</v>
      </c>
      <c r="J92">
        <f t="shared" si="4"/>
        <v>0</v>
      </c>
      <c r="K92" s="130" cm="1">
        <f t="array" ref="K92">SQRT(MMULT(MMULT(TRANSPOSE($A$3:$A$7),MMULT(TRANSPOSE(EXP(D93:$H$506)-1),EXP(D93:$H$506)-1)/COUNTA($H93:H$506)),$A$3:$A$7))*NORMSINV($A$10)</f>
        <v>-2.2446133741227593E-2</v>
      </c>
      <c r="L92">
        <f t="shared" si="5"/>
        <v>0</v>
      </c>
      <c r="M92" s="130">
        <f t="shared" si="6"/>
        <v>-6.3247208567076982E-2</v>
      </c>
      <c r="N92" s="137" cm="1">
        <f t="array" ref="N92">SQRT(MMULT(MMULT(TRANSPOSE($A$3:$A$7),MMULT(TRANSPOSE(EXP(D93:H344)-1),EXP(D93:H344)-1)/COUNTA(H93:H344)),$A$3:$A$7))*(-1/SQRT(2*PI())*EXP(-1*(NORMSINV($A$10))^2/2)/$A$10)</f>
        <v>-2.2913890122227172E-2</v>
      </c>
      <c r="O92" s="136" cm="1">
        <f t="array" ref="O92">SQRT(MMULT(MMULT(TRANSPOSE($A$3:$A$7),MMULT(TRANSPOSE(EXP(D93:$H$506)-1),EXP(D93:$H$506)-1)/COUNTA($H93:H$506)),$A$3:$A$7))*(-1/SQRT(2*PI())*EXP(-1*(NORMSINV($A$10))^2/2)/$A$10)</f>
        <v>-2.5715739037339428E-2</v>
      </c>
      <c r="P92" s="2">
        <f t="shared" si="7"/>
        <v>-7.2460082841071888E-2</v>
      </c>
      <c r="Q92" s="130">
        <v>-1.6414776228021684E-2</v>
      </c>
    </row>
    <row r="93" spans="3:17" x14ac:dyDescent="0.3">
      <c r="C93" s="42">
        <v>43000</v>
      </c>
      <c r="D93" s="130">
        <v>-9.8271791580757037E-3</v>
      </c>
      <c r="E93" s="130">
        <v>-9.9493442160388003E-3</v>
      </c>
      <c r="F93" s="130">
        <v>2.6915280501624084E-3</v>
      </c>
      <c r="G93" s="130">
        <v>-7.6037533343105918E-3</v>
      </c>
      <c r="H93" s="130">
        <v>-4.3269922275742728E-3</v>
      </c>
      <c r="I93" s="130" cm="1">
        <f t="array" ref="I93">SQRT(MMULT(MMULT(TRANSPOSE($A$3:$A$7),MMULT(TRANSPOSE(EXP(D94:H345)-1),EXP(D94:H345)-1)/COUNTA(H94:H345)),$A$3:$A$7))*NORMSINV($A$10)</f>
        <v>-2.0042830327250578E-2</v>
      </c>
      <c r="J93">
        <f t="shared" si="4"/>
        <v>0</v>
      </c>
      <c r="K93" s="130" cm="1">
        <f t="array" ref="K93">SQRT(MMULT(MMULT(TRANSPOSE($A$3:$A$7),MMULT(TRANSPOSE(EXP(D94:$H$506)-1),EXP(D94:$H$506)-1)/COUNTA($H94:H$506)),$A$3:$A$7))*NORMSINV($A$10)</f>
        <v>-2.2463565571138773E-2</v>
      </c>
      <c r="L93">
        <f t="shared" si="5"/>
        <v>0</v>
      </c>
      <c r="M93" s="130">
        <f t="shared" si="6"/>
        <v>-6.33809945904098E-2</v>
      </c>
      <c r="N93" s="137" cm="1">
        <f t="array" ref="N93">SQRT(MMULT(MMULT(TRANSPOSE($A$3:$A$7),MMULT(TRANSPOSE(EXP(D94:H345)-1),EXP(D94:H345)-1)/COUNTA(H94:H345)),$A$3:$A$7))*(-1/SQRT(2*PI())*EXP(-1*(NORMSINV($A$10))^2/2)/$A$10)</f>
        <v>-2.2962359585275278E-2</v>
      </c>
      <c r="O93" s="136" cm="1">
        <f t="array" ref="O93">SQRT(MMULT(MMULT(TRANSPOSE($A$3:$A$7),MMULT(TRANSPOSE(EXP(D94:$H$506)-1),EXP(D94:$H$506)-1)/COUNTA($H94:H$506)),$A$3:$A$7))*(-1/SQRT(2*PI())*EXP(-1*(NORMSINV($A$10))^2/2)/$A$10)</f>
        <v>-2.573571006638644E-2</v>
      </c>
      <c r="P93" s="2">
        <f t="shared" si="7"/>
        <v>-7.2613356741269272E-2</v>
      </c>
      <c r="Q93" s="130">
        <v>-5.775294440797954E-3</v>
      </c>
    </row>
    <row r="94" spans="3:17" x14ac:dyDescent="0.3">
      <c r="C94" s="42">
        <v>42999</v>
      </c>
      <c r="D94" s="130">
        <v>-1.7320994235321012E-2</v>
      </c>
      <c r="E94" s="130">
        <v>-8.8345427138975686E-3</v>
      </c>
      <c r="F94" s="130">
        <v>-9.789031959026466E-3</v>
      </c>
      <c r="G94" s="130">
        <v>1.7473548602070451E-2</v>
      </c>
      <c r="H94" s="130">
        <v>-1.8820276497925958E-2</v>
      </c>
      <c r="I94" s="130" cm="1">
        <f t="array" ref="I94">SQRT(MMULT(MMULT(TRANSPOSE($A$3:$A$7),MMULT(TRANSPOSE(EXP(D95:H346)-1),EXP(D95:H346)-1)/COUNTA(H95:H346)),$A$3:$A$7))*NORMSINV($A$10)</f>
        <v>-2.0018328620080256E-2</v>
      </c>
      <c r="J94">
        <f t="shared" si="4"/>
        <v>0</v>
      </c>
      <c r="K94" s="130" cm="1">
        <f t="array" ref="K94">SQRT(MMULT(MMULT(TRANSPOSE($A$3:$A$7),MMULT(TRANSPOSE(EXP(D95:$H$506)-1),EXP(D95:$H$506)-1)/COUNTA($H95:H$506)),$A$3:$A$7))*NORMSINV($A$10)</f>
        <v>-2.2475049980990178E-2</v>
      </c>
      <c r="L94">
        <f t="shared" si="5"/>
        <v>0</v>
      </c>
      <c r="M94" s="130">
        <f t="shared" si="6"/>
        <v>-6.3303513389189103E-2</v>
      </c>
      <c r="N94" s="137" cm="1">
        <f t="array" ref="N94">SQRT(MMULT(MMULT(TRANSPOSE($A$3:$A$7),MMULT(TRANSPOSE(EXP(D95:H346)-1),EXP(D95:H346)-1)/COUNTA(H95:H346)),$A$3:$A$7))*(-1/SQRT(2*PI())*EXP(-1*(NORMSINV($A$10))^2/2)/$A$10)</f>
        <v>-2.2934288848692079E-2</v>
      </c>
      <c r="O94" s="136" cm="1">
        <f t="array" ref="O94">SQRT(MMULT(MMULT(TRANSPOSE($A$3:$A$7),MMULT(TRANSPOSE(EXP(D95:$H$506)-1),EXP(D95:$H$506)-1)/COUNTA($H95:H$506)),$A$3:$A$7))*(-1/SQRT(2*PI())*EXP(-1*(NORMSINV($A$10))^2/2)/$A$10)</f>
        <v>-2.574886734728574E-2</v>
      </c>
      <c r="P94" s="2">
        <f t="shared" si="7"/>
        <v>-7.252458927806775E-2</v>
      </c>
      <c r="Q94" s="130">
        <v>-7.3451866223137076E-3</v>
      </c>
    </row>
    <row r="95" spans="3:17" x14ac:dyDescent="0.3">
      <c r="C95" s="42">
        <v>42998</v>
      </c>
      <c r="D95" s="130">
        <v>-1.6899852262755366E-2</v>
      </c>
      <c r="E95" s="130">
        <v>3.4481931245594647E-3</v>
      </c>
      <c r="F95" s="130">
        <v>-6.649963036464787E-3</v>
      </c>
      <c r="G95" s="130">
        <v>-9.1596226935682611E-4</v>
      </c>
      <c r="H95" s="130">
        <v>2.4395862313129129E-3</v>
      </c>
      <c r="I95" s="130" cm="1">
        <f t="array" ref="I95">SQRT(MMULT(MMULT(TRANSPOSE($A$3:$A$7),MMULT(TRANSPOSE(EXP(D96:H347)-1),EXP(D96:H347)-1)/COUNTA(H96:H347)),$A$3:$A$7))*NORMSINV($A$10)</f>
        <v>-2.00126928381535E-2</v>
      </c>
      <c r="J95">
        <f t="shared" si="4"/>
        <v>0</v>
      </c>
      <c r="K95" s="130" cm="1">
        <f t="array" ref="K95">SQRT(MMULT(MMULT(TRANSPOSE($A$3:$A$7),MMULT(TRANSPOSE(EXP(D96:$H$506)-1),EXP(D96:$H$506)-1)/COUNTA($H96:H$506)),$A$3:$A$7))*NORMSINV($A$10)</f>
        <v>-2.2498410679076056E-2</v>
      </c>
      <c r="L95">
        <f t="shared" si="5"/>
        <v>0</v>
      </c>
      <c r="M95" s="130">
        <f t="shared" si="6"/>
        <v>-6.3285691481904535E-2</v>
      </c>
      <c r="N95" s="137" cm="1">
        <f t="array" ref="N95">SQRT(MMULT(MMULT(TRANSPOSE($A$3:$A$7),MMULT(TRANSPOSE(EXP(D96:H347)-1),EXP(D96:H347)-1)/COUNTA(H96:H347)),$A$3:$A$7))*(-1/SQRT(2*PI())*EXP(-1*(NORMSINV($A$10))^2/2)/$A$10)</f>
        <v>-2.2927832133296425E-2</v>
      </c>
      <c r="O95" s="136" cm="1">
        <f t="array" ref="O95">SQRT(MMULT(MMULT(TRANSPOSE($A$3:$A$7),MMULT(TRANSPOSE(EXP(D96:$H$506)-1),EXP(D96:$H$506)-1)/COUNTA($H96:H$506)),$A$3:$A$7))*(-1/SQRT(2*PI())*EXP(-1*(NORMSINV($A$10))^2/2)/$A$10)</f>
        <v>-2.5775630870243954E-2</v>
      </c>
      <c r="P95" s="2">
        <f t="shared" si="7"/>
        <v>-7.2504171351214008E-2</v>
      </c>
      <c r="Q95" s="130">
        <v>-3.6809170523706466E-3</v>
      </c>
    </row>
    <row r="96" spans="3:17" x14ac:dyDescent="0.3">
      <c r="C96" s="42">
        <v>42997</v>
      </c>
      <c r="D96" s="130">
        <v>3.778791097888795E-4</v>
      </c>
      <c r="E96" s="130">
        <v>-4.4546428222534086E-3</v>
      </c>
      <c r="F96" s="130">
        <v>3.71856625252398E-3</v>
      </c>
      <c r="G96" s="130">
        <v>5.7250927875645433E-3</v>
      </c>
      <c r="H96" s="130">
        <v>1.0890383579445401E-2</v>
      </c>
      <c r="I96" s="130" cm="1">
        <f t="array" ref="I96">SQRT(MMULT(MMULT(TRANSPOSE($A$3:$A$7),MMULT(TRANSPOSE(EXP(D97:H348)-1),EXP(D97:H348)-1)/COUNTA(H97:H348)),$A$3:$A$7))*NORMSINV($A$10)</f>
        <v>-2.0029315635325399E-2</v>
      </c>
      <c r="J96">
        <f t="shared" si="4"/>
        <v>0</v>
      </c>
      <c r="K96" s="130" cm="1">
        <f t="array" ref="K96">SQRT(MMULT(MMULT(TRANSPOSE($A$3:$A$7),MMULT(TRANSPOSE(EXP(D97:$H$506)-1),EXP(D97:$H$506)-1)/COUNTA($H97:H$506)),$A$3:$A$7))*NORMSINV($A$10)</f>
        <v>-2.2522697867394779E-2</v>
      </c>
      <c r="L96">
        <f t="shared" si="5"/>
        <v>0</v>
      </c>
      <c r="M96" s="130">
        <f t="shared" si="6"/>
        <v>-6.3338257382050747E-2</v>
      </c>
      <c r="N96" s="137" cm="1">
        <f t="array" ref="N96">SQRT(MMULT(MMULT(TRANSPOSE($A$3:$A$7),MMULT(TRANSPOSE(EXP(D97:H348)-1),EXP(D97:H348)-1)/COUNTA(H97:H348)),$A$3:$A$7))*(-1/SQRT(2*PI())*EXP(-1*(NORMSINV($A$10))^2/2)/$A$10)</f>
        <v>-2.2946876282238567E-2</v>
      </c>
      <c r="O96" s="136" cm="1">
        <f t="array" ref="O96">SQRT(MMULT(MMULT(TRANSPOSE($A$3:$A$7),MMULT(TRANSPOSE(EXP(D97:$H$506)-1),EXP(D97:$H$506)-1)/COUNTA($H97:H$506)),$A$3:$A$7))*(-1/SQRT(2*PI())*EXP(-1*(NORMSINV($A$10))^2/2)/$A$10)</f>
        <v>-2.5803455840190021E-2</v>
      </c>
      <c r="P96" s="2">
        <f t="shared" si="7"/>
        <v>-7.2564394237970661E-2</v>
      </c>
      <c r="Q96" s="130">
        <v>3.2700231416132402E-3</v>
      </c>
    </row>
    <row r="97" spans="3:17" x14ac:dyDescent="0.3">
      <c r="C97" s="42">
        <v>42996</v>
      </c>
      <c r="D97" s="130">
        <v>-7.5969735756639808E-3</v>
      </c>
      <c r="E97" s="130">
        <v>-1.2850870003573706E-2</v>
      </c>
      <c r="F97" s="130">
        <v>-1.9935569370974344E-3</v>
      </c>
      <c r="G97" s="130">
        <v>1.2371681320903574E-2</v>
      </c>
      <c r="H97" s="130">
        <v>-1.2871536094603881E-3</v>
      </c>
      <c r="I97" s="130" cm="1">
        <f t="array" ref="I97">SQRT(MMULT(MMULT(TRANSPOSE($A$3:$A$7),MMULT(TRANSPOSE(EXP(D98:H349)-1),EXP(D98:H349)-1)/COUNTA(H98:H349)),$A$3:$A$7))*NORMSINV($A$10)</f>
        <v>-2.0044383777928863E-2</v>
      </c>
      <c r="J97">
        <f t="shared" si="4"/>
        <v>0</v>
      </c>
      <c r="K97" s="130" cm="1">
        <f t="array" ref="K97">SQRT(MMULT(MMULT(TRANSPOSE($A$3:$A$7),MMULT(TRANSPOSE(EXP(D98:$H$506)-1),EXP(D98:$H$506)-1)/COUNTA($H98:H$506)),$A$3:$A$7))*NORMSINV($A$10)</f>
        <v>-2.25487516266498E-2</v>
      </c>
      <c r="L97">
        <f t="shared" si="5"/>
        <v>0</v>
      </c>
      <c r="M97" s="130">
        <f t="shared" si="6"/>
        <v>-6.3385907032785904E-2</v>
      </c>
      <c r="N97" s="137" cm="1">
        <f t="array" ref="N97">SQRT(MMULT(MMULT(TRANSPOSE($A$3:$A$7),MMULT(TRANSPOSE(EXP(D98:H349)-1),EXP(D98:H349)-1)/COUNTA(H98:H349)),$A$3:$A$7))*(-1/SQRT(2*PI())*EXP(-1*(NORMSINV($A$10))^2/2)/$A$10)</f>
        <v>-2.2964139318600876E-2</v>
      </c>
      <c r="O97" s="136" cm="1">
        <f t="array" ref="O97">SQRT(MMULT(MMULT(TRANSPOSE($A$3:$A$7),MMULT(TRANSPOSE(EXP(D98:$H$506)-1),EXP(D98:$H$506)-1)/COUNTA($H98:H$506)),$A$3:$A$7))*(-1/SQRT(2*PI())*EXP(-1*(NORMSINV($A$10))^2/2)/$A$10)</f>
        <v>-2.5833304707779774E-2</v>
      </c>
      <c r="P97" s="2">
        <f t="shared" si="7"/>
        <v>-7.2618984752205865E-2</v>
      </c>
      <c r="Q97" s="130">
        <v>-2.2332418431152308E-3</v>
      </c>
    </row>
    <row r="98" spans="3:17" x14ac:dyDescent="0.3">
      <c r="C98" s="42">
        <v>42993</v>
      </c>
      <c r="D98" s="130">
        <v>1.0058043045678011E-2</v>
      </c>
      <c r="E98" s="130">
        <v>-5.4775720584310647E-3</v>
      </c>
      <c r="F98" s="130">
        <v>7.1959407096923627E-3</v>
      </c>
      <c r="G98" s="130">
        <v>-1.5343254232631214E-3</v>
      </c>
      <c r="H98" s="130">
        <v>-2.9977612875663768E-3</v>
      </c>
      <c r="I98" s="130" cm="1">
        <f t="array" ref="I98">SQRT(MMULT(MMULT(TRANSPOSE($A$3:$A$7),MMULT(TRANSPOSE(EXP(D99:H350)-1),EXP(D99:H350)-1)/COUNTA(H99:H350)),$A$3:$A$7))*NORMSINV($A$10)</f>
        <v>-2.0170861626828143E-2</v>
      </c>
      <c r="J98">
        <f t="shared" si="4"/>
        <v>0</v>
      </c>
      <c r="K98" s="130" cm="1">
        <f t="array" ref="K98">SQRT(MMULT(MMULT(TRANSPOSE($A$3:$A$7),MMULT(TRANSPOSE(EXP(D99:$H$506)-1),EXP(D99:$H$506)-1)/COUNTA($H99:H$506)),$A$3:$A$7))*NORMSINV($A$10)</f>
        <v>-2.2575734614327082E-2</v>
      </c>
      <c r="L98">
        <f t="shared" si="5"/>
        <v>0</v>
      </c>
      <c r="M98" s="130">
        <f t="shared" si="6"/>
        <v>-6.378586510886626E-2</v>
      </c>
      <c r="N98" s="137" cm="1">
        <f t="array" ref="N98">SQRT(MMULT(MMULT(TRANSPOSE($A$3:$A$7),MMULT(TRANSPOSE(EXP(D99:H350)-1),EXP(D99:H350)-1)/COUNTA(H99:H350)),$A$3:$A$7))*(-1/SQRT(2*PI())*EXP(-1*(NORMSINV($A$10))^2/2)/$A$10)</f>
        <v>-2.310904050264417E-2</v>
      </c>
      <c r="O98" s="136" cm="1">
        <f t="array" ref="O98">SQRT(MMULT(MMULT(TRANSPOSE($A$3:$A$7),MMULT(TRANSPOSE(EXP(D99:$H$506)-1),EXP(D99:$H$506)-1)/COUNTA($H99:H$506)),$A$3:$A$7))*(-1/SQRT(2*PI())*EXP(-1*(NORMSINV($A$10))^2/2)/$A$10)</f>
        <v>-2.5864218159403839E-2</v>
      </c>
      <c r="P98" s="2">
        <f t="shared" si="7"/>
        <v>-7.3077202529437918E-2</v>
      </c>
      <c r="Q98" s="130">
        <v>1.4683339858729311E-3</v>
      </c>
    </row>
    <row r="99" spans="3:17" x14ac:dyDescent="0.3">
      <c r="C99" s="42">
        <v>42992</v>
      </c>
      <c r="D99" s="130">
        <v>-8.6183860612600929E-3</v>
      </c>
      <c r="E99" s="130">
        <v>-7.4203743491254026E-3</v>
      </c>
      <c r="F99" s="130">
        <v>-5.8674827637765631E-3</v>
      </c>
      <c r="G99" s="130">
        <v>-5.5150383538760794E-3</v>
      </c>
      <c r="H99" s="130">
        <v>0</v>
      </c>
      <c r="I99" s="130" cm="1">
        <f t="array" ref="I99">SQRT(MMULT(MMULT(TRANSPOSE($A$3:$A$7),MMULT(TRANSPOSE(EXP(D100:H351)-1),EXP(D100:H351)-1)/COUNTA(H100:H351)),$A$3:$A$7))*NORMSINV($A$10)</f>
        <v>-2.0188737480141338E-2</v>
      </c>
      <c r="J99">
        <f t="shared" si="4"/>
        <v>0</v>
      </c>
      <c r="K99" s="130" cm="1">
        <f t="array" ref="K99">SQRT(MMULT(MMULT(TRANSPOSE($A$3:$A$7),MMULT(TRANSPOSE(EXP(D100:$H$506)-1),EXP(D100:$H$506)-1)/COUNTA($H100:H$506)),$A$3:$A$7))*NORMSINV($A$10)</f>
        <v>-2.2594665806473419E-2</v>
      </c>
      <c r="L99">
        <f t="shared" si="5"/>
        <v>0</v>
      </c>
      <c r="M99" s="130">
        <f t="shared" si="6"/>
        <v>-6.3842393520455024E-2</v>
      </c>
      <c r="N99" s="137" cm="1">
        <f t="array" ref="N99">SQRT(MMULT(MMULT(TRANSPOSE($A$3:$A$7),MMULT(TRANSPOSE(EXP(D100:H351)-1),EXP(D100:H351)-1)/COUNTA(H100:H351)),$A$3:$A$7))*(-1/SQRT(2*PI())*EXP(-1*(NORMSINV($A$10))^2/2)/$A$10)</f>
        <v>-2.3129520233548896E-2</v>
      </c>
      <c r="O99" s="136" cm="1">
        <f t="array" ref="O99">SQRT(MMULT(MMULT(TRANSPOSE($A$3:$A$7),MMULT(TRANSPOSE(EXP(D100:$H$506)-1),EXP(D100:$H$506)-1)/COUNTA($H100:H$506)),$A$3:$A$7))*(-1/SQRT(2*PI())*EXP(-1*(NORMSINV($A$10))^2/2)/$A$10)</f>
        <v>-2.5885906954566218E-2</v>
      </c>
      <c r="P99" s="2">
        <f t="shared" si="7"/>
        <v>-7.3141965124964195E-2</v>
      </c>
      <c r="Q99" s="130">
        <v>-5.4648853456674574E-3</v>
      </c>
    </row>
    <row r="100" spans="3:17" x14ac:dyDescent="0.3">
      <c r="C100" s="42">
        <v>42991</v>
      </c>
      <c r="D100" s="130">
        <v>-7.5506125733948238E-3</v>
      </c>
      <c r="E100" s="130">
        <v>1.7173392284830318E-2</v>
      </c>
      <c r="F100" s="130">
        <v>7.0719333027703651E-3</v>
      </c>
      <c r="G100" s="130">
        <v>-8.1889610178794894E-3</v>
      </c>
      <c r="H100" s="130">
        <v>4.2781386789025427E-4</v>
      </c>
      <c r="I100" s="130" cm="1">
        <f t="array" ref="I100">SQRT(MMULT(MMULT(TRANSPOSE($A$3:$A$7),MMULT(TRANSPOSE(EXP(D101:H352)-1),EXP(D101:H352)-1)/COUNTA(H101:H352)),$A$3:$A$7))*NORMSINV($A$10)</f>
        <v>-2.0225119563067242E-2</v>
      </c>
      <c r="J100">
        <f t="shared" si="4"/>
        <v>0</v>
      </c>
      <c r="K100" s="130" cm="1">
        <f t="array" ref="K100">SQRT(MMULT(MMULT(TRANSPOSE($A$3:$A$7),MMULT(TRANSPOSE(EXP(D101:$H$506)-1),EXP(D101:$H$506)-1)/COUNTA($H101:H$506)),$A$3:$A$7))*NORMSINV($A$10)</f>
        <v>-2.2621483901070761E-2</v>
      </c>
      <c r="L100">
        <f t="shared" si="5"/>
        <v>0</v>
      </c>
      <c r="M100" s="130">
        <f t="shared" si="6"/>
        <v>-6.3957443768521999E-2</v>
      </c>
      <c r="N100" s="137" cm="1">
        <f t="array" ref="N100">SQRT(MMULT(MMULT(TRANSPOSE($A$3:$A$7),MMULT(TRANSPOSE(EXP(D101:H352)-1),EXP(D101:H352)-1)/COUNTA(H101:H352)),$A$3:$A$7))*(-1/SQRT(2*PI())*EXP(-1*(NORMSINV($A$10))^2/2)/$A$10)</f>
        <v>-2.3171201895118926E-2</v>
      </c>
      <c r="O100" s="136" cm="1">
        <f t="array" ref="O100">SQRT(MMULT(MMULT(TRANSPOSE($A$3:$A$7),MMULT(TRANSPOSE(EXP(D101:$H$506)-1),EXP(D101:$H$506)-1)/COUNTA($H101:H$506)),$A$3:$A$7))*(-1/SQRT(2*PI())*EXP(-1*(NORMSINV($A$10))^2/2)/$A$10)</f>
        <v>-2.5916631494039014E-2</v>
      </c>
      <c r="P100" s="2">
        <f t="shared" si="7"/>
        <v>-7.3273774112185802E-2</v>
      </c>
      <c r="Q100" s="130">
        <v>1.8337811026936347E-3</v>
      </c>
    </row>
    <row r="101" spans="3:17" x14ac:dyDescent="0.3">
      <c r="C101" s="42">
        <v>42990</v>
      </c>
      <c r="D101" s="130">
        <v>-3.9706084825308829E-3</v>
      </c>
      <c r="E101" s="130">
        <v>4.7129907676587528E-3</v>
      </c>
      <c r="F101" s="130">
        <v>-1.0705721656052158E-3</v>
      </c>
      <c r="G101" s="130">
        <v>1.8589153174433271E-2</v>
      </c>
      <c r="H101" s="130">
        <v>-5.1201654164280902E-3</v>
      </c>
      <c r="I101" s="130" cm="1">
        <f t="array" ref="I101">SQRT(MMULT(MMULT(TRANSPOSE($A$3:$A$7),MMULT(TRANSPOSE(EXP(D102:H353)-1),EXP(D102:H353)-1)/COUNTA(H102:H353)),$A$3:$A$7))*NORMSINV($A$10)</f>
        <v>-2.0441156269068804E-2</v>
      </c>
      <c r="J101">
        <f t="shared" si="4"/>
        <v>0</v>
      </c>
      <c r="K101" s="130" cm="1">
        <f t="array" ref="K101">SQRT(MMULT(MMULT(TRANSPOSE($A$3:$A$7),MMULT(TRANSPOSE(EXP(D102:$H$506)-1),EXP(D102:$H$506)-1)/COUNTA($H102:H$506)),$A$3:$A$7))*NORMSINV($A$10)</f>
        <v>-2.2647292235654006E-2</v>
      </c>
      <c r="L101">
        <f t="shared" si="5"/>
        <v>0</v>
      </c>
      <c r="M101" s="130">
        <f t="shared" si="6"/>
        <v>-6.4640611817687099E-2</v>
      </c>
      <c r="N101" s="137" cm="1">
        <f t="array" ref="N101">SQRT(MMULT(MMULT(TRANSPOSE($A$3:$A$7),MMULT(TRANSPOSE(EXP(D102:H353)-1),EXP(D102:H353)-1)/COUNTA(H102:H353)),$A$3:$A$7))*(-1/SQRT(2*PI())*EXP(-1*(NORMSINV($A$10))^2/2)/$A$10)</f>
        <v>-2.341870748419142E-2</v>
      </c>
      <c r="O101" s="136" cm="1">
        <f t="array" ref="O101">SQRT(MMULT(MMULT(TRANSPOSE($A$3:$A$7),MMULT(TRANSPOSE(EXP(D102:$H$506)-1),EXP(D102:$H$506)-1)/COUNTA($H102:H$506)),$A$3:$A$7))*(-1/SQRT(2*PI())*EXP(-1*(NORMSINV($A$10))^2/2)/$A$10)</f>
        <v>-2.5946199187289992E-2</v>
      </c>
      <c r="P101" s="2">
        <f t="shared" si="7"/>
        <v>-7.4056455507276561E-2</v>
      </c>
      <c r="Q101" s="130">
        <v>2.6694612788164735E-3</v>
      </c>
    </row>
    <row r="102" spans="3:17" x14ac:dyDescent="0.3">
      <c r="C102" s="42">
        <v>42989</v>
      </c>
      <c r="D102" s="130">
        <v>1.7930630054180548E-2</v>
      </c>
      <c r="E102" s="130">
        <v>1.2408457866161678E-2</v>
      </c>
      <c r="F102" s="130">
        <v>1.0488098273365439E-2</v>
      </c>
      <c r="G102" s="130">
        <v>2.9709617284993009E-2</v>
      </c>
      <c r="H102" s="130">
        <v>1.2311072089261025E-2</v>
      </c>
      <c r="I102" s="130" cm="1">
        <f t="array" ref="I102">SQRT(MMULT(MMULT(TRANSPOSE($A$3:$A$7),MMULT(TRANSPOSE(EXP(D103:H354)-1),EXP(D103:H354)-1)/COUNTA(H103:H354)),$A$3:$A$7))*NORMSINV($A$10)</f>
        <v>-2.0614617885958583E-2</v>
      </c>
      <c r="J102">
        <f t="shared" si="4"/>
        <v>0</v>
      </c>
      <c r="K102" s="130" cm="1">
        <f t="array" ref="K102">SQRT(MMULT(MMULT(TRANSPOSE($A$3:$A$7),MMULT(TRANSPOSE(EXP(D103:$H$506)-1),EXP(D103:$H$506)-1)/COUNTA($H103:H$506)),$A$3:$A$7))*NORMSINV($A$10)</f>
        <v>-2.2592449371413612E-2</v>
      </c>
      <c r="L102">
        <f t="shared" si="5"/>
        <v>0</v>
      </c>
      <c r="M102" s="130">
        <f t="shared" si="6"/>
        <v>-6.5189145613674337E-2</v>
      </c>
      <c r="N102" s="137" cm="1">
        <f t="array" ref="N102">SQRT(MMULT(MMULT(TRANSPOSE($A$3:$A$7),MMULT(TRANSPOSE(EXP(D103:H354)-1),EXP(D103:H354)-1)/COUNTA(H103:H354)),$A$3:$A$7))*(-1/SQRT(2*PI())*EXP(-1*(NORMSINV($A$10))^2/2)/$A$10)</f>
        <v>-2.3617436304234907E-2</v>
      </c>
      <c r="O102" s="136" cm="1">
        <f t="array" ref="O102">SQRT(MMULT(MMULT(TRANSPOSE($A$3:$A$7),MMULT(TRANSPOSE(EXP(D103:$H$506)-1),EXP(D103:$H$506)-1)/COUNTA($H103:H$506)),$A$3:$A$7))*(-1/SQRT(2*PI())*EXP(-1*(NORMSINV($A$10))^2/2)/$A$10)</f>
        <v>-2.5883367663557429E-2</v>
      </c>
      <c r="P102" s="2">
        <f t="shared" si="7"/>
        <v>-7.46848912153317E-2</v>
      </c>
      <c r="Q102" s="130">
        <v>1.6732783754438291E-2</v>
      </c>
    </row>
    <row r="103" spans="3:17" x14ac:dyDescent="0.3">
      <c r="C103" s="42">
        <v>42986</v>
      </c>
      <c r="D103" s="130">
        <v>-1.6443450604956385E-2</v>
      </c>
      <c r="E103" s="130">
        <v>-1.3951245403797498E-2</v>
      </c>
      <c r="F103" s="130">
        <v>-4.8541661595843041E-3</v>
      </c>
      <c r="G103" s="130">
        <v>-1.4518301346717326E-2</v>
      </c>
      <c r="H103" s="130">
        <v>-1.3995341548576734E-3</v>
      </c>
      <c r="I103" s="130" cm="1">
        <f t="array" ref="I103">SQRT(MMULT(MMULT(TRANSPOSE($A$3:$A$7),MMULT(TRANSPOSE(EXP(D104:H355)-1),EXP(D104:H355)-1)/COUNTA(H104:H355)),$A$3:$A$7))*NORMSINV($A$10)</f>
        <v>-2.0576558671727876E-2</v>
      </c>
      <c r="J103">
        <f t="shared" si="4"/>
        <v>0</v>
      </c>
      <c r="K103" s="130" cm="1">
        <f t="array" ref="K103">SQRT(MMULT(MMULT(TRANSPOSE($A$3:$A$7),MMULT(TRANSPOSE(EXP(D104:$H$506)-1),EXP(D104:$H$506)-1)/COUNTA($H104:H$506)),$A$3:$A$7))*NORMSINV($A$10)</f>
        <v>-2.2589779303862526E-2</v>
      </c>
      <c r="L103">
        <f t="shared" si="5"/>
        <v>0</v>
      </c>
      <c r="M103" s="130">
        <f t="shared" si="6"/>
        <v>-6.506879181074901E-2</v>
      </c>
      <c r="N103" s="137" cm="1">
        <f t="array" ref="N103">SQRT(MMULT(MMULT(TRANSPOSE($A$3:$A$7),MMULT(TRANSPOSE(EXP(D104:H355)-1),EXP(D104:H355)-1)/COUNTA(H104:H355)),$A$3:$A$7))*(-1/SQRT(2*PI())*EXP(-1*(NORMSINV($A$10))^2/2)/$A$10)</f>
        <v>-2.3573833212833677E-2</v>
      </c>
      <c r="O103" s="136" cm="1">
        <f t="array" ref="O103">SQRT(MMULT(MMULT(TRANSPOSE($A$3:$A$7),MMULT(TRANSPOSE(EXP(D104:$H$506)-1),EXP(D104:$H$506)-1)/COUNTA($H104:H$506)),$A$3:$A$7))*(-1/SQRT(2*PI())*EXP(-1*(NORMSINV($A$10))^2/2)/$A$10)</f>
        <v>-2.5880308661898284E-2</v>
      </c>
      <c r="P103" s="2">
        <f t="shared" si="7"/>
        <v>-7.454700613347931E-2</v>
      </c>
      <c r="Q103" s="130">
        <v>-1.016355016429886E-2</v>
      </c>
    </row>
    <row r="104" spans="3:17" x14ac:dyDescent="0.3">
      <c r="C104" s="42">
        <v>42985</v>
      </c>
      <c r="D104" s="130">
        <v>-4.0224187195306684E-3</v>
      </c>
      <c r="E104" s="130">
        <v>1.1986137476378146E-2</v>
      </c>
      <c r="F104" s="130">
        <v>1.2725058725881368E-2</v>
      </c>
      <c r="G104" s="130">
        <v>-1.3956736389746914E-3</v>
      </c>
      <c r="H104" s="130">
        <v>2.692734706504581E-3</v>
      </c>
      <c r="I104" s="130" cm="1">
        <f t="array" ref="I104">SQRT(MMULT(MMULT(TRANSPOSE($A$3:$A$7),MMULT(TRANSPOSE(EXP(D105:H356)-1),EXP(D105:H356)-1)/COUNTA(H105:H356)),$A$3:$A$7))*NORMSINV($A$10)</f>
        <v>-2.0571489666687221E-2</v>
      </c>
      <c r="J104">
        <f t="shared" si="4"/>
        <v>0</v>
      </c>
      <c r="K104" s="130" cm="1">
        <f t="array" ref="K104">SQRT(MMULT(MMULT(TRANSPOSE($A$3:$A$7),MMULT(TRANSPOSE(EXP(D105:$H$506)-1),EXP(D105:$H$506)-1)/COUNTA($H105:H$506)),$A$3:$A$7))*NORMSINV($A$10)</f>
        <v>-2.261201632088751E-2</v>
      </c>
      <c r="L104">
        <f t="shared" si="5"/>
        <v>0</v>
      </c>
      <c r="M104" s="130">
        <f t="shared" si="6"/>
        <v>-6.5052762209349663E-2</v>
      </c>
      <c r="N104" s="137" cm="1">
        <f t="array" ref="N104">SQRT(MMULT(MMULT(TRANSPOSE($A$3:$A$7),MMULT(TRANSPOSE(EXP(D105:H356)-1),EXP(D105:H356)-1)/COUNTA(H105:H356)),$A$3:$A$7))*(-1/SQRT(2*PI())*EXP(-1*(NORMSINV($A$10))^2/2)/$A$10)</f>
        <v>-2.3568025833607158E-2</v>
      </c>
      <c r="O104" s="136" cm="1">
        <f t="array" ref="O104">SQRT(MMULT(MMULT(TRANSPOSE($A$3:$A$7),MMULT(TRANSPOSE(EXP(D105:$H$506)-1),EXP(D105:$H$506)-1)/COUNTA($H105:H$506)),$A$3:$A$7))*(-1/SQRT(2*PI())*EXP(-1*(NORMSINV($A$10))^2/2)/$A$10)</f>
        <v>-2.5905784823333295E-2</v>
      </c>
      <c r="P104" s="2">
        <f t="shared" si="7"/>
        <v>-7.4528641587887162E-2</v>
      </c>
      <c r="Q104" s="130">
        <v>4.4303898988477409E-3</v>
      </c>
    </row>
    <row r="105" spans="3:17" x14ac:dyDescent="0.3">
      <c r="C105" s="42">
        <v>42984</v>
      </c>
      <c r="D105" s="130">
        <v>-1.0496459216781716E-3</v>
      </c>
      <c r="E105" s="130">
        <v>2.6175662899617556E-3</v>
      </c>
      <c r="F105" s="130">
        <v>-2.8569515207526762E-3</v>
      </c>
      <c r="G105" s="130">
        <v>2.6742108304312034E-2</v>
      </c>
      <c r="H105" s="130">
        <v>0</v>
      </c>
      <c r="I105" s="130" cm="1">
        <f t="array" ref="I105">SQRT(MMULT(MMULT(TRANSPOSE($A$3:$A$7),MMULT(TRANSPOSE(EXP(D106:H357)-1),EXP(D106:H357)-1)/COUNTA(H106:H357)),$A$3:$A$7))*NORMSINV($A$10)</f>
        <v>-2.0615660180775063E-2</v>
      </c>
      <c r="J105">
        <f t="shared" si="4"/>
        <v>0</v>
      </c>
      <c r="K105" s="130" cm="1">
        <f t="array" ref="K105">SQRT(MMULT(MMULT(TRANSPOSE($A$3:$A$7),MMULT(TRANSPOSE(EXP(D106:$H$506)-1),EXP(D106:$H$506)-1)/COUNTA($H106:H$506)),$A$3:$A$7))*NORMSINV($A$10)</f>
        <v>-2.2632242552909132E-2</v>
      </c>
      <c r="L105">
        <f t="shared" si="5"/>
        <v>0</v>
      </c>
      <c r="M105" s="130">
        <f t="shared" si="6"/>
        <v>-6.5192441639287793E-2</v>
      </c>
      <c r="N105" s="137" cm="1">
        <f t="array" ref="N105">SQRT(MMULT(MMULT(TRANSPOSE($A$3:$A$7),MMULT(TRANSPOSE(EXP(D106:H357)-1),EXP(D106:H357)-1)/COUNTA(H106:H357)),$A$3:$A$7))*(-1/SQRT(2*PI())*EXP(-1*(NORMSINV($A$10))^2/2)/$A$10)</f>
        <v>-2.3618630424425476E-2</v>
      </c>
      <c r="O105" s="136" cm="1">
        <f t="array" ref="O105">SQRT(MMULT(MMULT(TRANSPOSE($A$3:$A$7),MMULT(TRANSPOSE(EXP(D106:$H$506)-1),EXP(D106:$H$506)-1)/COUNTA($H106:H$506)),$A$3:$A$7))*(-1/SQRT(2*PI())*EXP(-1*(NORMSINV($A$10))^2/2)/$A$10)</f>
        <v>-2.592895729973271E-2</v>
      </c>
      <c r="P105" s="2">
        <f t="shared" si="7"/>
        <v>-7.4688667354933888E-2</v>
      </c>
      <c r="Q105" s="130">
        <v>5.1643825706131855E-3</v>
      </c>
    </row>
    <row r="106" spans="3:17" x14ac:dyDescent="0.3">
      <c r="C106" s="42">
        <v>42983</v>
      </c>
      <c r="D106" s="130">
        <v>-1.2081323890818093E-2</v>
      </c>
      <c r="E106" s="130">
        <v>-1.3357385420521537E-2</v>
      </c>
      <c r="F106" s="130">
        <v>-4.4730349367868528E-3</v>
      </c>
      <c r="G106" s="130">
        <v>-1.2598123084710839E-3</v>
      </c>
      <c r="H106" s="130">
        <v>2.0513018818352547E-3</v>
      </c>
      <c r="I106" s="130" cm="1">
        <f t="array" ref="I106">SQRT(MMULT(MMULT(TRANSPOSE($A$3:$A$7),MMULT(TRANSPOSE(EXP(D107:H358)-1),EXP(D107:H358)-1)/COUNTA(H107:H358)),$A$3:$A$7))*NORMSINV($A$10)</f>
        <v>-2.060113657958642E-2</v>
      </c>
      <c r="J106">
        <f t="shared" si="4"/>
        <v>0</v>
      </c>
      <c r="K106" s="130" cm="1">
        <f t="array" ref="K106">SQRT(MMULT(MMULT(TRANSPOSE($A$3:$A$7),MMULT(TRANSPOSE(EXP(D107:$H$506)-1),EXP(D107:$H$506)-1)/COUNTA($H107:H$506)),$A$3:$A$7))*NORMSINV($A$10)</f>
        <v>-2.2650507858772394E-2</v>
      </c>
      <c r="L106">
        <f t="shared" si="5"/>
        <v>0</v>
      </c>
      <c r="M106" s="130">
        <f t="shared" si="6"/>
        <v>-6.5146513979703752E-2</v>
      </c>
      <c r="N106" s="137" cm="1">
        <f t="array" ref="N106">SQRT(MMULT(MMULT(TRANSPOSE($A$3:$A$7),MMULT(TRANSPOSE(EXP(D107:H358)-1),EXP(D107:H358)-1)/COUNTA(H107:H358)),$A$3:$A$7))*(-1/SQRT(2*PI())*EXP(-1*(NORMSINV($A$10))^2/2)/$A$10)</f>
        <v>-2.3601991249841772E-2</v>
      </c>
      <c r="O106" s="136" cm="1">
        <f t="array" ref="O106">SQRT(MMULT(MMULT(TRANSPOSE($A$3:$A$7),MMULT(TRANSPOSE(EXP(D107:$H$506)-1),EXP(D107:$H$506)-1)/COUNTA($H107:H$506)),$A$3:$A$7))*(-1/SQRT(2*PI())*EXP(-1*(NORMSINV($A$10))^2/2)/$A$10)</f>
        <v>-2.5949883212606255E-2</v>
      </c>
      <c r="P106" s="2">
        <f t="shared" si="7"/>
        <v>-7.4636049664864201E-2</v>
      </c>
      <c r="Q106" s="130">
        <v>-5.7891733576321252E-3</v>
      </c>
    </row>
    <row r="107" spans="3:17" x14ac:dyDescent="0.3">
      <c r="C107" s="42">
        <v>42979</v>
      </c>
      <c r="D107" s="130">
        <v>3.0505950993210549E-4</v>
      </c>
      <c r="E107" s="130">
        <v>-2.399343651799335E-3</v>
      </c>
      <c r="F107" s="130">
        <v>-1.1162882755511439E-2</v>
      </c>
      <c r="G107" s="130">
        <v>1.7168693114078061E-4</v>
      </c>
      <c r="H107" s="130">
        <v>2.8139240214042015E-3</v>
      </c>
      <c r="I107" s="130" cm="1">
        <f t="array" ref="I107">SQRT(MMULT(MMULT(TRANSPOSE($A$3:$A$7),MMULT(TRANSPOSE(EXP(D108:H359)-1),EXP(D108:H359)-1)/COUNTA(H108:H359)),$A$3:$A$7))*NORMSINV($A$10)</f>
        <v>-2.0608014416097331E-2</v>
      </c>
      <c r="J107">
        <f t="shared" si="4"/>
        <v>0</v>
      </c>
      <c r="K107" s="130" cm="1">
        <f t="array" ref="K107">SQRT(MMULT(MMULT(TRANSPOSE($A$3:$A$7),MMULT(TRANSPOSE(EXP(D108:$H$506)-1),EXP(D108:$H$506)-1)/COUNTA($H108:H$506)),$A$3:$A$7))*NORMSINV($A$10)</f>
        <v>-2.2677629054872722E-2</v>
      </c>
      <c r="L107">
        <f t="shared" si="5"/>
        <v>0</v>
      </c>
      <c r="M107" s="130">
        <f t="shared" si="6"/>
        <v>-6.5168263608452501E-2</v>
      </c>
      <c r="N107" s="137" cm="1">
        <f t="array" ref="N107">SQRT(MMULT(MMULT(TRANSPOSE($A$3:$A$7),MMULT(TRANSPOSE(EXP(D108:H359)-1),EXP(D108:H359)-1)/COUNTA(H108:H359)),$A$3:$A$7))*(-1/SQRT(2*PI())*EXP(-1*(NORMSINV($A$10))^2/2)/$A$10)</f>
        <v>-2.3609870943106324E-2</v>
      </c>
      <c r="O107" s="136" cm="1">
        <f t="array" ref="O107">SQRT(MMULT(MMULT(TRANSPOSE($A$3:$A$7),MMULT(TRANSPOSE(EXP(D108:$H$506)-1),EXP(D108:$H$506)-1)/COUNTA($H108:H$506)),$A$3:$A$7))*(-1/SQRT(2*PI())*EXP(-1*(NORMSINV($A$10))^2/2)/$A$10)</f>
        <v>-2.5980955004716959E-2</v>
      </c>
      <c r="P107" s="2">
        <f t="shared" si="7"/>
        <v>-7.4660967442843673E-2</v>
      </c>
      <c r="Q107" s="130">
        <v>-2.0405163917902669E-3</v>
      </c>
    </row>
    <row r="108" spans="3:17" x14ac:dyDescent="0.3">
      <c r="C108" s="42">
        <v>42978</v>
      </c>
      <c r="D108" s="130">
        <v>3.9710550624713174E-3</v>
      </c>
      <c r="E108" s="130">
        <v>1.3356133004584672E-2</v>
      </c>
      <c r="F108" s="130">
        <v>1.0216724441662155E-2</v>
      </c>
      <c r="G108" s="130">
        <v>1.145105867577016E-4</v>
      </c>
      <c r="H108" s="130">
        <v>4.3443927090899125E-3</v>
      </c>
      <c r="I108" s="130" cm="1">
        <f t="array" ref="I108">SQRT(MMULT(MMULT(TRANSPOSE($A$3:$A$7),MMULT(TRANSPOSE(EXP(D109:H360)-1),EXP(D109:H360)-1)/COUNTA(H109:H360)),$A$3:$A$7))*NORMSINV($A$10)</f>
        <v>-2.0587481972929565E-2</v>
      </c>
      <c r="J108">
        <f t="shared" si="4"/>
        <v>0</v>
      </c>
      <c r="K108" s="130" cm="1">
        <f t="array" ref="K108">SQRT(MMULT(MMULT(TRANSPOSE($A$3:$A$7),MMULT(TRANSPOSE(EXP(D109:$H$506)-1),EXP(D109:$H$506)-1)/COUNTA($H109:H$506)),$A$3:$A$7))*NORMSINV($A$10)</f>
        <v>-2.2693708084329713E-2</v>
      </c>
      <c r="L108">
        <f t="shared" si="5"/>
        <v>0</v>
      </c>
      <c r="M108" s="130">
        <f t="shared" si="6"/>
        <v>-6.5103334322114403E-2</v>
      </c>
      <c r="N108" s="137" cm="1">
        <f t="array" ref="N108">SQRT(MMULT(MMULT(TRANSPOSE($A$3:$A$7),MMULT(TRANSPOSE(EXP(D109:H360)-1),EXP(D109:H360)-1)/COUNTA(H109:H360)),$A$3:$A$7))*(-1/SQRT(2*PI())*EXP(-1*(NORMSINV($A$10))^2/2)/$A$10)</f>
        <v>-2.358634765146116E-2</v>
      </c>
      <c r="O108" s="136" cm="1">
        <f t="array" ref="O108">SQRT(MMULT(MMULT(TRANSPOSE($A$3:$A$7),MMULT(TRANSPOSE(EXP(D109:$H$506)-1),EXP(D109:$H$506)-1)/COUNTA($H109:H$506)),$A$3:$A$7))*(-1/SQRT(2*PI())*EXP(-1*(NORMSINV($A$10))^2/2)/$A$10)</f>
        <v>-2.599937617828104E-2</v>
      </c>
      <c r="P108" s="2">
        <f t="shared" si="7"/>
        <v>-7.4586580263180546E-2</v>
      </c>
      <c r="Q108" s="130">
        <v>6.4324256982697193E-3</v>
      </c>
    </row>
    <row r="109" spans="3:17" x14ac:dyDescent="0.3">
      <c r="C109" s="42">
        <v>42977</v>
      </c>
      <c r="D109" s="130">
        <v>2.6973844500022015E-3</v>
      </c>
      <c r="E109" s="130">
        <v>1.4081911281680392E-2</v>
      </c>
      <c r="F109" s="130">
        <v>1.305603893926781E-2</v>
      </c>
      <c r="G109" s="130">
        <v>3.4239175700332407E-2</v>
      </c>
      <c r="H109" s="130">
        <v>-4.886099609075191E-3</v>
      </c>
      <c r="I109" s="130" cm="1">
        <f t="array" ref="I109">SQRT(MMULT(MMULT(TRANSPOSE($A$3:$A$7),MMULT(TRANSPOSE(EXP(D110:H361)-1),EXP(D110:H361)-1)/COUNTA(H110:H361)),$A$3:$A$7))*NORMSINV($A$10)</f>
        <v>-2.0523517598163028E-2</v>
      </c>
      <c r="J109">
        <f t="shared" si="4"/>
        <v>0</v>
      </c>
      <c r="K109" s="130" cm="1">
        <f t="array" ref="K109">SQRT(MMULT(MMULT(TRANSPOSE($A$3:$A$7),MMULT(TRANSPOSE(EXP(D110:$H$506)-1),EXP(D110:$H$506)-1)/COUNTA($H110:H$506)),$A$3:$A$7))*NORMSINV($A$10)</f>
        <v>-2.2679060686776824E-2</v>
      </c>
      <c r="L109">
        <f t="shared" si="5"/>
        <v>0</v>
      </c>
      <c r="M109" s="130">
        <f t="shared" si="6"/>
        <v>-6.4901061208743546E-2</v>
      </c>
      <c r="N109" s="137" cm="1">
        <f t="array" ref="N109">SQRT(MMULT(MMULT(TRANSPOSE($A$3:$A$7),MMULT(TRANSPOSE(EXP(D110:H361)-1),EXP(D110:H361)-1)/COUNTA(H110:H361)),$A$3:$A$7))*(-1/SQRT(2*PI())*EXP(-1*(NORMSINV($A$10))^2/2)/$A$10)</f>
        <v>-2.3513065936750458E-2</v>
      </c>
      <c r="O109" s="136" cm="1">
        <f t="array" ref="O109">SQRT(MMULT(MMULT(TRANSPOSE($A$3:$A$7),MMULT(TRANSPOSE(EXP(D110:$H$506)-1),EXP(D110:$H$506)-1)/COUNTA($H110:H$506)),$A$3:$A$7))*(-1/SQRT(2*PI())*EXP(-1*(NORMSINV($A$10))^2/2)/$A$10)</f>
        <v>-2.5982595174595117E-2</v>
      </c>
      <c r="P109" s="2">
        <f t="shared" si="7"/>
        <v>-7.4354843133852072E-2</v>
      </c>
      <c r="Q109" s="130">
        <v>1.1996419407862467E-2</v>
      </c>
    </row>
    <row r="110" spans="3:17" x14ac:dyDescent="0.3">
      <c r="C110" s="42">
        <v>42976</v>
      </c>
      <c r="D110" s="130">
        <v>8.8784873863524388E-3</v>
      </c>
      <c r="E110" s="130">
        <v>8.4628288374090331E-3</v>
      </c>
      <c r="F110" s="130">
        <v>3.0160963633496119E-3</v>
      </c>
      <c r="G110" s="130">
        <v>1.0061722935969346E-2</v>
      </c>
      <c r="H110" s="130">
        <v>-1.6235255603259011E-3</v>
      </c>
      <c r="I110" s="130" cm="1">
        <f t="array" ref="I110">SQRT(MMULT(MMULT(TRANSPOSE($A$3:$A$7),MMULT(TRANSPOSE(EXP(D111:H362)-1),EXP(D111:H362)-1)/COUNTA(H111:H362)),$A$3:$A$7))*NORMSINV($A$10)</f>
        <v>-2.050748011845481E-2</v>
      </c>
      <c r="J110">
        <f t="shared" si="4"/>
        <v>0</v>
      </c>
      <c r="K110" s="130" cm="1">
        <f t="array" ref="K110">SQRT(MMULT(MMULT(TRANSPOSE($A$3:$A$7),MMULT(TRANSPOSE(EXP(D111:$H$506)-1),EXP(D111:$H$506)-1)/COUNTA($H111:H$506)),$A$3:$A$7))*NORMSINV($A$10)</f>
        <v>-2.269760302181938E-2</v>
      </c>
      <c r="L110">
        <f t="shared" si="5"/>
        <v>0</v>
      </c>
      <c r="M110" s="130">
        <f t="shared" si="6"/>
        <v>-6.4850346244936838E-2</v>
      </c>
      <c r="N110" s="137" cm="1">
        <f t="array" ref="N110">SQRT(MMULT(MMULT(TRANSPOSE($A$3:$A$7),MMULT(TRANSPOSE(EXP(D111:H362)-1),EXP(D111:H362)-1)/COUNTA(H111:H362)),$A$3:$A$7))*(-1/SQRT(2*PI())*EXP(-1*(NORMSINV($A$10))^2/2)/$A$10)</f>
        <v>-2.3494692365259365E-2</v>
      </c>
      <c r="O110" s="136" cm="1">
        <f t="array" ref="O110">SQRT(MMULT(MMULT(TRANSPOSE($A$3:$A$7),MMULT(TRANSPOSE(EXP(D111:$H$506)-1),EXP(D111:$H$506)-1)/COUNTA($H111:H$506)),$A$3:$A$7))*(-1/SQRT(2*PI())*EXP(-1*(NORMSINV($A$10))^2/2)/$A$10)</f>
        <v>-2.6003838469970366E-2</v>
      </c>
      <c r="P110" s="2">
        <f t="shared" si="7"/>
        <v>-7.4296740799188271E-2</v>
      </c>
      <c r="Q110" s="130">
        <v>5.7855422274086339E-3</v>
      </c>
    </row>
    <row r="111" spans="3:17" x14ac:dyDescent="0.3">
      <c r="C111" s="42">
        <v>42975</v>
      </c>
      <c r="D111" s="130">
        <v>1.0020926172239273E-2</v>
      </c>
      <c r="E111" s="130">
        <v>8.0369911261590397E-4</v>
      </c>
      <c r="F111" s="130">
        <v>1.3754480656608559E-4</v>
      </c>
      <c r="G111" s="130">
        <v>7.0255672414393597E-3</v>
      </c>
      <c r="H111" s="130">
        <v>-4.3262439698972359E-4</v>
      </c>
      <c r="I111" s="130" cm="1">
        <f t="array" ref="I111">SQRT(MMULT(MMULT(TRANSPOSE($A$3:$A$7),MMULT(TRANSPOSE(EXP(D112:H363)-1),EXP(D112:H363)-1)/COUNTA(H112:H363)),$A$3:$A$7))*NORMSINV($A$10)</f>
        <v>-2.0501247740661841E-2</v>
      </c>
      <c r="J111">
        <f t="shared" si="4"/>
        <v>0</v>
      </c>
      <c r="K111" s="130" cm="1">
        <f t="array" ref="K111">SQRT(MMULT(MMULT(TRANSPOSE($A$3:$A$7),MMULT(TRANSPOSE(EXP(D112:$H$506)-1),EXP(D112:$H$506)-1)/COUNTA($H112:H$506)),$A$3:$A$7))*NORMSINV($A$10)</f>
        <v>-2.2722567777096241E-2</v>
      </c>
      <c r="L111">
        <f t="shared" si="5"/>
        <v>0</v>
      </c>
      <c r="M111" s="130">
        <f t="shared" si="6"/>
        <v>-6.4830637735872401E-2</v>
      </c>
      <c r="N111" s="137" cm="1">
        <f t="array" ref="N111">SQRT(MMULT(MMULT(TRANSPOSE($A$3:$A$7),MMULT(TRANSPOSE(EXP(D112:H363)-1),EXP(D112:H363)-1)/COUNTA(H112:H363)),$A$3:$A$7))*(-1/SQRT(2*PI())*EXP(-1*(NORMSINV($A$10))^2/2)/$A$10)</f>
        <v>-2.3487552151147048E-2</v>
      </c>
      <c r="O111" s="136" cm="1">
        <f t="array" ref="O111">SQRT(MMULT(MMULT(TRANSPOSE($A$3:$A$7),MMULT(TRANSPOSE(EXP(D112:$H$506)-1),EXP(D112:$H$506)-1)/COUNTA($H112:H$506)),$A$3:$A$7))*(-1/SQRT(2*PI())*EXP(-1*(NORMSINV($A$10))^2/2)/$A$10)</f>
        <v>-2.6032439704340261E-2</v>
      </c>
      <c r="P111" s="2">
        <f t="shared" si="7"/>
        <v>-7.4274161459612076E-2</v>
      </c>
      <c r="Q111" s="130">
        <v>3.5261307656189664E-3</v>
      </c>
    </row>
    <row r="112" spans="3:17" x14ac:dyDescent="0.3">
      <c r="C112" s="42">
        <v>42972</v>
      </c>
      <c r="D112" s="130">
        <v>3.6976118080208763E-3</v>
      </c>
      <c r="E112" s="130">
        <v>-7.5775922777622613E-3</v>
      </c>
      <c r="F112" s="130">
        <v>1.7865859039786481E-3</v>
      </c>
      <c r="G112" s="130">
        <v>-1.3050999341479762E-2</v>
      </c>
      <c r="H112" s="130">
        <v>2.5978568573007798E-3</v>
      </c>
      <c r="I112" s="130" cm="1">
        <f t="array" ref="I112">SQRT(MMULT(MMULT(TRANSPOSE($A$3:$A$7),MMULT(TRANSPOSE(EXP(D113:H364)-1),EXP(D113:H364)-1)/COUNTA(H113:H364)),$A$3:$A$7))*NORMSINV($A$10)</f>
        <v>-2.051863972337057E-2</v>
      </c>
      <c r="J112">
        <f t="shared" si="4"/>
        <v>0</v>
      </c>
      <c r="K112" s="130" cm="1">
        <f t="array" ref="K112">SQRT(MMULT(MMULT(TRANSPOSE($A$3:$A$7),MMULT(TRANSPOSE(EXP(D113:$H$506)-1),EXP(D113:$H$506)-1)/COUNTA($H113:H$506)),$A$3:$A$7))*NORMSINV($A$10)</f>
        <v>-2.2749522192472064E-2</v>
      </c>
      <c r="L112">
        <f t="shared" si="5"/>
        <v>0</v>
      </c>
      <c r="M112" s="130">
        <f t="shared" si="6"/>
        <v>-6.4885636014258258E-2</v>
      </c>
      <c r="N112" s="137" cm="1">
        <f t="array" ref="N112">SQRT(MMULT(MMULT(TRANSPOSE($A$3:$A$7),MMULT(TRANSPOSE(EXP(D113:H364)-1),EXP(D113:H364)-1)/COUNTA(H113:H364)),$A$3:$A$7))*(-1/SQRT(2*PI())*EXP(-1*(NORMSINV($A$10))^2/2)/$A$10)</f>
        <v>-2.350747752866799E-2</v>
      </c>
      <c r="O112" s="136" cm="1">
        <f t="array" ref="O112">SQRT(MMULT(MMULT(TRANSPOSE($A$3:$A$7),MMULT(TRANSPOSE(EXP(D113:$H$506)-1),EXP(D113:$H$506)-1)/COUNTA($H113:H$506)),$A$3:$A$7))*(-1/SQRT(2*PI())*EXP(-1*(NORMSINV($A$10))^2/2)/$A$10)</f>
        <v>-2.6063320421692293E-2</v>
      </c>
      <c r="P112" s="2">
        <f t="shared" si="7"/>
        <v>-7.4337171035816968E-2</v>
      </c>
      <c r="Q112" s="130">
        <v>-2.4842571247130252E-3</v>
      </c>
    </row>
    <row r="113" spans="3:17" x14ac:dyDescent="0.3">
      <c r="C113" s="42">
        <v>42971</v>
      </c>
      <c r="D113" s="130">
        <v>-4.4478961340417419E-3</v>
      </c>
      <c r="E113" s="130">
        <v>-5.8101531870669272E-3</v>
      </c>
      <c r="F113" s="130">
        <v>-4.1278594700200051E-4</v>
      </c>
      <c r="G113" s="130">
        <v>-5.5161502409331719E-3</v>
      </c>
      <c r="H113" s="130">
        <v>-1.8408571727400196E-3</v>
      </c>
      <c r="I113" s="130" cm="1">
        <f t="array" ref="I113">SQRT(MMULT(MMULT(TRANSPOSE($A$3:$A$7),MMULT(TRANSPOSE(EXP(D114:H365)-1),EXP(D114:H365)-1)/COUNTA(H114:H365)),$A$3:$A$7))*NORMSINV($A$10)</f>
        <v>-2.0522249342434979E-2</v>
      </c>
      <c r="J113">
        <f t="shared" si="4"/>
        <v>0</v>
      </c>
      <c r="K113" s="130" cm="1">
        <f t="array" ref="K113">SQRT(MMULT(MMULT(TRANSPOSE($A$3:$A$7),MMULT(TRANSPOSE(EXP(D114:$H$506)-1),EXP(D114:$H$506)-1)/COUNTA($H114:H$506)),$A$3:$A$7))*NORMSINV($A$10)</f>
        <v>-2.2774536286995103E-2</v>
      </c>
      <c r="L113">
        <f t="shared" si="5"/>
        <v>0</v>
      </c>
      <c r="M113" s="130">
        <f t="shared" si="6"/>
        <v>-6.4897050631987349E-2</v>
      </c>
      <c r="N113" s="137" cm="1">
        <f t="array" ref="N113">SQRT(MMULT(MMULT(TRANSPOSE($A$3:$A$7),MMULT(TRANSPOSE(EXP(D114:H365)-1),EXP(D114:H365)-1)/COUNTA(H114:H365)),$A$3:$A$7))*(-1/SQRT(2*PI())*EXP(-1*(NORMSINV($A$10))^2/2)/$A$10)</f>
        <v>-2.3511612941160616E-2</v>
      </c>
      <c r="O113" s="136" cm="1">
        <f t="array" ref="O113">SQRT(MMULT(MMULT(TRANSPOSE($A$3:$A$7),MMULT(TRANSPOSE(EXP(D114:$H$506)-1),EXP(D114:$H$506)-1)/COUNTA($H114:H$506)),$A$3:$A$7))*(-1/SQRT(2*PI())*EXP(-1*(NORMSINV($A$10))^2/2)/$A$10)</f>
        <v>-2.6091978182285969E-2</v>
      </c>
      <c r="P113" s="2">
        <f t="shared" si="7"/>
        <v>-7.435024835835799E-2</v>
      </c>
      <c r="Q113" s="130">
        <v>-3.5968309199885225E-3</v>
      </c>
    </row>
    <row r="114" spans="3:17" x14ac:dyDescent="0.3">
      <c r="C114" s="42">
        <v>42970</v>
      </c>
      <c r="D114" s="130">
        <v>1.2507846341125682E-3</v>
      </c>
      <c r="E114" s="130">
        <v>-9.2473243402358043E-3</v>
      </c>
      <c r="F114" s="130">
        <v>-6.0324048008673636E-3</v>
      </c>
      <c r="G114" s="130">
        <v>-1.6548349223515888E-3</v>
      </c>
      <c r="H114" s="130">
        <v>-3.7789089116661446E-3</v>
      </c>
      <c r="I114" s="130" cm="1">
        <f t="array" ref="I114">SQRT(MMULT(MMULT(TRANSPOSE($A$3:$A$7),MMULT(TRANSPOSE(EXP(D115:H366)-1),EXP(D115:H366)-1)/COUNTA(H115:H366)),$A$3:$A$7))*NORMSINV($A$10)</f>
        <v>-2.0526766726054201E-2</v>
      </c>
      <c r="J114">
        <f t="shared" si="4"/>
        <v>0</v>
      </c>
      <c r="K114" s="130" cm="1">
        <f t="array" ref="K114">SQRT(MMULT(MMULT(TRANSPOSE($A$3:$A$7),MMULT(TRANSPOSE(EXP(D115:$H$506)-1),EXP(D115:$H$506)-1)/COUNTA($H115:H$506)),$A$3:$A$7))*NORMSINV($A$10)</f>
        <v>-2.279901279198903E-2</v>
      </c>
      <c r="L114">
        <f t="shared" si="5"/>
        <v>0</v>
      </c>
      <c r="M114" s="130">
        <f t="shared" si="6"/>
        <v>-6.4911335853288829E-2</v>
      </c>
      <c r="N114" s="137" cm="1">
        <f t="array" ref="N114">SQRT(MMULT(MMULT(TRANSPOSE($A$3:$A$7),MMULT(TRANSPOSE(EXP(D115:H366)-1),EXP(D115:H366)-1)/COUNTA(H115:H366)),$A$3:$A$7))*(-1/SQRT(2*PI())*EXP(-1*(NORMSINV($A$10))^2/2)/$A$10)</f>
        <v>-2.351678834729615E-2</v>
      </c>
      <c r="O114" s="136" cm="1">
        <f t="array" ref="O114">SQRT(MMULT(MMULT(TRANSPOSE($A$3:$A$7),MMULT(TRANSPOSE(EXP(D115:$H$506)-1),EXP(D115:$H$506)-1)/COUNTA($H115:H$506)),$A$3:$A$7))*(-1/SQRT(2*PI())*EXP(-1*(NORMSINV($A$10))^2/2)/$A$10)</f>
        <v>-2.6120020045629851E-2</v>
      </c>
      <c r="P114" s="2">
        <f t="shared" si="7"/>
        <v>-7.4366614429562689E-2</v>
      </c>
      <c r="Q114" s="130">
        <v>-3.8785245545051405E-3</v>
      </c>
    </row>
    <row r="115" spans="3:17" x14ac:dyDescent="0.3">
      <c r="C115" s="42">
        <v>42969</v>
      </c>
      <c r="D115" s="130">
        <v>1.6215399415235733E-2</v>
      </c>
      <c r="E115" s="130">
        <v>1.4175965821823757E-2</v>
      </c>
      <c r="F115" s="130">
        <v>1.390169688252766E-2</v>
      </c>
      <c r="G115" s="130">
        <v>1.5352881563627328E-2</v>
      </c>
      <c r="H115" s="130">
        <v>-7.5440108819825288E-4</v>
      </c>
      <c r="I115" s="130" cm="1">
        <f t="array" ref="I115">SQRT(MMULT(MMULT(TRANSPOSE($A$3:$A$7),MMULT(TRANSPOSE(EXP(D116:H367)-1),EXP(D116:H367)-1)/COUNTA(H116:H367)),$A$3:$A$7))*NORMSINV($A$10)</f>
        <v>-2.0458108443796138E-2</v>
      </c>
      <c r="J115">
        <f t="shared" si="4"/>
        <v>0</v>
      </c>
      <c r="K115" s="130" cm="1">
        <f t="array" ref="K115">SQRT(MMULT(MMULT(TRANSPOSE($A$3:$A$7),MMULT(TRANSPOSE(EXP(D116:$H$506)-1),EXP(D116:$H$506)-1)/COUNTA($H116:H$506)),$A$3:$A$7))*NORMSINV($A$10)</f>
        <v>-2.2785408276964798E-2</v>
      </c>
      <c r="L115">
        <f t="shared" si="5"/>
        <v>0</v>
      </c>
      <c r="M115" s="130">
        <f t="shared" si="6"/>
        <v>-6.4694219301118613E-2</v>
      </c>
      <c r="N115" s="137" cm="1">
        <f t="array" ref="N115">SQRT(MMULT(MMULT(TRANSPOSE($A$3:$A$7),MMULT(TRANSPOSE(EXP(D116:H367)-1),EXP(D116:H367)-1)/COUNTA(H116:H367)),$A$3:$A$7))*(-1/SQRT(2*PI())*EXP(-1*(NORMSINV($A$10))^2/2)/$A$10)</f>
        <v>-2.3438128989312492E-2</v>
      </c>
      <c r="O115" s="136" cm="1">
        <f t="array" ref="O115">SQRT(MMULT(MMULT(TRANSPOSE($A$3:$A$7),MMULT(TRANSPOSE(EXP(D116:$H$506)-1),EXP(D116:$H$506)-1)/COUNTA($H116:H$506)),$A$3:$A$7))*(-1/SQRT(2*PI())*EXP(-1*(NORMSINV($A$10))^2/2)/$A$10)</f>
        <v>-2.6104433835455482E-2</v>
      </c>
      <c r="P115" s="2">
        <f t="shared" si="7"/>
        <v>-7.411787169904778E-2</v>
      </c>
      <c r="Q115" s="130">
        <v>1.186810090496173E-2</v>
      </c>
    </row>
    <row r="116" spans="3:17" x14ac:dyDescent="0.3">
      <c r="C116" s="42">
        <v>42968</v>
      </c>
      <c r="D116" s="130">
        <v>-1.843006529910457E-3</v>
      </c>
      <c r="E116" s="130">
        <v>-5.4190963455121545E-3</v>
      </c>
      <c r="F116" s="130">
        <v>-4.7013179257244979E-3</v>
      </c>
      <c r="G116" s="130">
        <v>1.3201442536582605E-3</v>
      </c>
      <c r="H116" s="130">
        <v>4.208934712293359E-3</v>
      </c>
      <c r="I116" s="130" cm="1">
        <f t="array" ref="I116">SQRT(MMULT(MMULT(TRANSPOSE($A$3:$A$7),MMULT(TRANSPOSE(EXP(D117:H368)-1),EXP(D117:H368)-1)/COUNTA(H117:H368)),$A$3:$A$7))*NORMSINV($A$10)</f>
        <v>-2.0459762610058763E-2</v>
      </c>
      <c r="J116">
        <f t="shared" si="4"/>
        <v>0</v>
      </c>
      <c r="K116" s="130" cm="1">
        <f t="array" ref="K116">SQRT(MMULT(MMULT(TRANSPOSE($A$3:$A$7),MMULT(TRANSPOSE(EXP(D117:$H$506)-1),EXP(D117:$H$506)-1)/COUNTA($H117:H$506)),$A$3:$A$7))*NORMSINV($A$10)</f>
        <v>-2.2814103799142789E-2</v>
      </c>
      <c r="L116">
        <f t="shared" si="5"/>
        <v>0</v>
      </c>
      <c r="M116" s="130">
        <f t="shared" si="6"/>
        <v>-6.4699450234137118E-2</v>
      </c>
      <c r="N116" s="137" cm="1">
        <f t="array" ref="N116">SQRT(MMULT(MMULT(TRANSPOSE($A$3:$A$7),MMULT(TRANSPOSE(EXP(D117:H368)-1),EXP(D117:H368)-1)/COUNTA(H117:H368)),$A$3:$A$7))*(-1/SQRT(2*PI())*EXP(-1*(NORMSINV($A$10))^2/2)/$A$10)</f>
        <v>-2.344002410890968E-2</v>
      </c>
      <c r="O116" s="136" cm="1">
        <f t="array" ref="O116">SQRT(MMULT(MMULT(TRANSPOSE($A$3:$A$7),MMULT(TRANSPOSE(EXP(D117:$H$506)-1),EXP(D117:$H$506)-1)/COUNTA($H117:H$506)),$A$3:$A$7))*(-1/SQRT(2*PI())*EXP(-1*(NORMSINV($A$10))^2/2)/$A$10)</f>
        <v>-2.6137309277096198E-2</v>
      </c>
      <c r="P116" s="2">
        <f t="shared" si="7"/>
        <v>-7.4123864593413302E-2</v>
      </c>
      <c r="Q116" s="130">
        <v>-1.2794424099224536E-3</v>
      </c>
    </row>
    <row r="117" spans="3:17" x14ac:dyDescent="0.3">
      <c r="C117" s="42">
        <v>42965</v>
      </c>
      <c r="D117" s="130">
        <v>-2.2829213942246176E-3</v>
      </c>
      <c r="E117" s="130">
        <v>-2.1886327146480324E-3</v>
      </c>
      <c r="F117" s="130">
        <v>1.2423429098293855E-3</v>
      </c>
      <c r="G117" s="130">
        <v>2.7056927481491255E-3</v>
      </c>
      <c r="H117" s="130">
        <v>4.3351516110858006E-3</v>
      </c>
      <c r="I117" s="130" cm="1">
        <f t="array" ref="I117">SQRT(MMULT(MMULT(TRANSPOSE($A$3:$A$7),MMULT(TRANSPOSE(EXP(D118:H369)-1),EXP(D118:H369)-1)/COUNTA(H118:H369)),$A$3:$A$7))*NORMSINV($A$10)</f>
        <v>-2.0459589131700009E-2</v>
      </c>
      <c r="J117">
        <f t="shared" si="4"/>
        <v>0</v>
      </c>
      <c r="K117" s="130" cm="1">
        <f t="array" ref="K117">SQRT(MMULT(MMULT(TRANSPOSE($A$3:$A$7),MMULT(TRANSPOSE(EXP(D118:$H$506)-1),EXP(D118:$H$506)-1)/COUNTA($H118:H$506)),$A$3:$A$7))*NORMSINV($A$10)</f>
        <v>-2.284323029721089E-2</v>
      </c>
      <c r="L117">
        <f t="shared" si="5"/>
        <v>0</v>
      </c>
      <c r="M117" s="130">
        <f t="shared" si="6"/>
        <v>-6.4698901647398707E-2</v>
      </c>
      <c r="N117" s="137" cm="1">
        <f t="array" ref="N117">SQRT(MMULT(MMULT(TRANSPOSE($A$3:$A$7),MMULT(TRANSPOSE(EXP(D118:H369)-1),EXP(D118:H369)-1)/COUNTA(H118:H369)),$A$3:$A$7))*(-1/SQRT(2*PI())*EXP(-1*(NORMSINV($A$10))^2/2)/$A$10)</f>
        <v>-2.3439825360909074E-2</v>
      </c>
      <c r="O117" s="136" cm="1">
        <f t="array" ref="O117">SQRT(MMULT(MMULT(TRANSPOSE($A$3:$A$7),MMULT(TRANSPOSE(EXP(D118:$H$506)-1),EXP(D118:$H$506)-1)/COUNTA($H118:H$506)),$A$3:$A$7))*(-1/SQRT(2*PI())*EXP(-1*(NORMSINV($A$10))^2/2)/$A$10)</f>
        <v>-2.6170678472523166E-2</v>
      </c>
      <c r="P117" s="2">
        <f t="shared" si="7"/>
        <v>-7.4123236097050987E-2</v>
      </c>
      <c r="Q117" s="130">
        <v>7.6609528693422156E-4</v>
      </c>
    </row>
    <row r="118" spans="3:17" x14ac:dyDescent="0.3">
      <c r="C118" s="42">
        <v>42964</v>
      </c>
      <c r="D118" s="130">
        <v>-1.9385304675756793E-2</v>
      </c>
      <c r="E118" s="130">
        <v>-1.8166829474037919E-2</v>
      </c>
      <c r="F118" s="130">
        <v>-1.7117821235523693E-2</v>
      </c>
      <c r="G118" s="130">
        <v>-2.3150973510720683E-2</v>
      </c>
      <c r="H118" s="130">
        <v>-4.0107763235147928E-3</v>
      </c>
      <c r="I118" s="130" cm="1">
        <f t="array" ref="I118">SQRT(MMULT(MMULT(TRANSPOSE($A$3:$A$7),MMULT(TRANSPOSE(EXP(D119:H370)-1),EXP(D119:H370)-1)/COUNTA(H119:H370)),$A$3:$A$7))*NORMSINV($A$10)</f>
        <v>-2.0328746594114152E-2</v>
      </c>
      <c r="J118">
        <f t="shared" si="4"/>
        <v>0</v>
      </c>
      <c r="K118" s="130" cm="1">
        <f t="array" ref="K118">SQRT(MMULT(MMULT(TRANSPOSE($A$3:$A$7),MMULT(TRANSPOSE(EXP(D119:$H$506)-1),EXP(D119:$H$506)-1)/COUNTA($H119:H$506)),$A$3:$A$7))*NORMSINV($A$10)</f>
        <v>-2.2792365848901344E-2</v>
      </c>
      <c r="L118">
        <f t="shared" si="5"/>
        <v>0</v>
      </c>
      <c r="M118" s="130">
        <f t="shared" si="6"/>
        <v>-6.4285141213791211E-2</v>
      </c>
      <c r="N118" s="137" cm="1">
        <f t="array" ref="N118">SQRT(MMULT(MMULT(TRANSPOSE($A$3:$A$7),MMULT(TRANSPOSE(EXP(D119:H370)-1),EXP(D119:H370)-1)/COUNTA(H119:H370)),$A$3:$A$7))*(-1/SQRT(2*PI())*EXP(-1*(NORMSINV($A$10))^2/2)/$A$10)</f>
        <v>-2.3289923707896953E-2</v>
      </c>
      <c r="O118" s="136" cm="1">
        <f t="array" ref="O118">SQRT(MMULT(MMULT(TRANSPOSE($A$3:$A$7),MMULT(TRANSPOSE(EXP(D119:$H$506)-1),EXP(D119:$H$506)-1)/COUNTA($H119:H$506)),$A$3:$A$7))*(-1/SQRT(2*PI())*EXP(-1*(NORMSINV($A$10))^2/2)/$A$10)</f>
        <v>-2.6112404878768172E-2</v>
      </c>
      <c r="P118" s="2">
        <f t="shared" si="7"/>
        <v>-7.3649205448508448E-2</v>
      </c>
      <c r="Q118" s="130">
        <v>-1.6212271759686335E-2</v>
      </c>
    </row>
    <row r="119" spans="3:17" x14ac:dyDescent="0.3">
      <c r="C119" s="42">
        <v>42963</v>
      </c>
      <c r="D119" s="130">
        <v>-4.0302466853476132E-3</v>
      </c>
      <c r="E119" s="130">
        <v>-4.6508835232410397E-3</v>
      </c>
      <c r="F119" s="130">
        <v>5.8554388606984276E-3</v>
      </c>
      <c r="G119" s="130">
        <v>8.7450097458832698E-3</v>
      </c>
      <c r="H119" s="130">
        <v>2.5995576473126637E-3</v>
      </c>
      <c r="I119" s="130" cm="1">
        <f t="array" ref="I119">SQRT(MMULT(MMULT(TRANSPOSE($A$3:$A$7),MMULT(TRANSPOSE(EXP(D120:H371)-1),EXP(D120:H371)-1)/COUNTA(H120:H371)),$A$3:$A$7))*NORMSINV($A$10)</f>
        <v>-2.0335049652319998E-2</v>
      </c>
      <c r="J119">
        <f t="shared" si="4"/>
        <v>0</v>
      </c>
      <c r="K119" s="130" cm="1">
        <f t="array" ref="K119">SQRT(MMULT(MMULT(TRANSPOSE($A$3:$A$7),MMULT(TRANSPOSE(EXP(D120:$H$506)-1),EXP(D120:$H$506)-1)/COUNTA($H120:H$506)),$A$3:$A$7))*NORMSINV($A$10)</f>
        <v>-2.2820888639856034E-2</v>
      </c>
      <c r="L119">
        <f t="shared" si="5"/>
        <v>0</v>
      </c>
      <c r="M119" s="130">
        <f t="shared" si="6"/>
        <v>-6.4305073233946297E-2</v>
      </c>
      <c r="N119" s="137" cm="1">
        <f t="array" ref="N119">SQRT(MMULT(MMULT(TRANSPOSE($A$3:$A$7),MMULT(TRANSPOSE(EXP(D120:H371)-1),EXP(D120:H371)-1)/COUNTA(H120:H371)),$A$3:$A$7))*(-1/SQRT(2*PI())*EXP(-1*(NORMSINV($A$10))^2/2)/$A$10)</f>
        <v>-2.329714489805056E-2</v>
      </c>
      <c r="O119" s="136" cm="1">
        <f t="array" ref="O119">SQRT(MMULT(MMULT(TRANSPOSE($A$3:$A$7),MMULT(TRANSPOSE(EXP(D120:$H$506)-1),EXP(D120:$H$506)-1)/COUNTA($H120:H$506)),$A$3:$A$7))*(-1/SQRT(2*PI())*EXP(-1*(NORMSINV($A$10))^2/2)/$A$10)</f>
        <v>-2.6145082428374863E-2</v>
      </c>
      <c r="P119" s="2">
        <f t="shared" si="7"/>
        <v>-7.3672040856811019E-2</v>
      </c>
      <c r="Q119" s="130">
        <v>1.7193385753571744E-3</v>
      </c>
    </row>
    <row r="120" spans="3:17" x14ac:dyDescent="0.3">
      <c r="C120" s="42">
        <v>42962</v>
      </c>
      <c r="D120" s="130">
        <v>1.0888203776038545E-2</v>
      </c>
      <c r="E120" s="130">
        <v>-5.6967103559522685E-4</v>
      </c>
      <c r="F120" s="130">
        <v>2.7333029241064752E-4</v>
      </c>
      <c r="G120" s="130">
        <v>-1.4727806710243398E-2</v>
      </c>
      <c r="H120" s="130">
        <v>5.983340125935147E-3</v>
      </c>
      <c r="I120" s="130" cm="1">
        <f t="array" ref="I120">SQRT(MMULT(MMULT(TRANSPOSE($A$3:$A$7),MMULT(TRANSPOSE(EXP(D121:H372)-1),EXP(D121:H372)-1)/COUNTA(H121:H372)),$A$3:$A$7))*NORMSINV($A$10)</f>
        <v>-2.0335240092746169E-2</v>
      </c>
      <c r="J120">
        <f t="shared" si="4"/>
        <v>0</v>
      </c>
      <c r="K120" s="130" cm="1">
        <f t="array" ref="K120">SQRT(MMULT(MMULT(TRANSPOSE($A$3:$A$7),MMULT(TRANSPOSE(EXP(D121:$H$506)-1),EXP(D121:$H$506)-1)/COUNTA($H121:H$506)),$A$3:$A$7))*NORMSINV($A$10)</f>
        <v>-2.2850379538988032E-2</v>
      </c>
      <c r="L120">
        <f t="shared" si="5"/>
        <v>0</v>
      </c>
      <c r="M120" s="130">
        <f t="shared" si="6"/>
        <v>-6.4305675459451581E-2</v>
      </c>
      <c r="N120" s="137" cm="1">
        <f t="array" ref="N120">SQRT(MMULT(MMULT(TRANSPOSE($A$3:$A$7),MMULT(TRANSPOSE(EXP(D121:H372)-1),EXP(D121:H372)-1)/COUNTA(H121:H372)),$A$3:$A$7))*(-1/SQRT(2*PI())*EXP(-1*(NORMSINV($A$10))^2/2)/$A$10)</f>
        <v>-2.3297363078889986E-2</v>
      </c>
      <c r="O120" s="136" cm="1">
        <f t="array" ref="O120">SQRT(MMULT(MMULT(TRANSPOSE($A$3:$A$7),MMULT(TRANSPOSE(EXP(D121:$H$506)-1),EXP(D121:$H$506)-1)/COUNTA($H121:H$506)),$A$3:$A$7))*(-1/SQRT(2*PI())*EXP(-1*(NORMSINV($A$10))^2/2)/$A$10)</f>
        <v>-2.6178869105171768E-2</v>
      </c>
      <c r="P120" s="2">
        <f t="shared" si="7"/>
        <v>-7.3672730805205422E-2</v>
      </c>
      <c r="Q120" s="130">
        <v>4.0658957149385631E-4</v>
      </c>
    </row>
    <row r="121" spans="3:17" x14ac:dyDescent="0.3">
      <c r="C121" s="42">
        <v>42961</v>
      </c>
      <c r="D121" s="130">
        <v>1.4937292935124986E-2</v>
      </c>
      <c r="E121" s="130">
        <v>1.5692503268288353E-2</v>
      </c>
      <c r="F121" s="130">
        <v>1.4922514551373891E-2</v>
      </c>
      <c r="G121" s="130">
        <v>-2.3364146551846229E-3</v>
      </c>
      <c r="H121" s="130">
        <v>3.388284656120451E-3</v>
      </c>
      <c r="I121" s="130" cm="1">
        <f t="array" ref="I121">SQRT(MMULT(MMULT(TRANSPOSE($A$3:$A$7),MMULT(TRANSPOSE(EXP(D122:H373)-1),EXP(D122:H373)-1)/COUNTA(H122:H373)),$A$3:$A$7))*NORMSINV($A$10)</f>
        <v>-2.0290219676781945E-2</v>
      </c>
      <c r="J121">
        <f t="shared" si="4"/>
        <v>0</v>
      </c>
      <c r="K121" s="130" cm="1">
        <f t="array" ref="K121">SQRT(MMULT(MMULT(TRANSPOSE($A$3:$A$7),MMULT(TRANSPOSE(EXP(D122:$H$506)-1),EXP(D122:$H$506)-1)/COUNTA($H122:H$506)),$A$3:$A$7))*NORMSINV($A$10)</f>
        <v>-2.2852922730920759E-2</v>
      </c>
      <c r="L121">
        <f t="shared" si="5"/>
        <v>0</v>
      </c>
      <c r="M121" s="130">
        <f t="shared" si="6"/>
        <v>-6.4163308403796415E-2</v>
      </c>
      <c r="N121" s="137" cm="1">
        <f t="array" ref="N121">SQRT(MMULT(MMULT(TRANSPOSE($A$3:$A$7),MMULT(TRANSPOSE(EXP(D122:H373)-1),EXP(D122:H373)-1)/COUNTA(H122:H373)),$A$3:$A$7))*(-1/SQRT(2*PI())*EXP(-1*(NORMSINV($A$10))^2/2)/$A$10)</f>
        <v>-2.324578478564646E-2</v>
      </c>
      <c r="O121" s="136" cm="1">
        <f t="array" ref="O121">SQRT(MMULT(MMULT(TRANSPOSE($A$3:$A$7),MMULT(TRANSPOSE(EXP(D122:$H$506)-1),EXP(D122:$H$506)-1)/COUNTA($H122:H$506)),$A$3:$A$7))*(-1/SQRT(2*PI())*EXP(-1*(NORMSINV($A$10))^2/2)/$A$10)</f>
        <v>-2.6181782749936513E-2</v>
      </c>
      <c r="P121" s="2">
        <f t="shared" si="7"/>
        <v>-7.3509625920731805E-2</v>
      </c>
      <c r="Q121" s="130">
        <v>9.3920888463735978E-3</v>
      </c>
    </row>
    <row r="122" spans="3:17" x14ac:dyDescent="0.3">
      <c r="C122" s="42">
        <v>42958</v>
      </c>
      <c r="D122" s="130">
        <v>1.3811036923157816E-2</v>
      </c>
      <c r="E122" s="130">
        <v>1.1501970686968534E-2</v>
      </c>
      <c r="F122" s="130">
        <v>1.514879331930615E-2</v>
      </c>
      <c r="G122" s="130">
        <v>1.3273202716030358E-2</v>
      </c>
      <c r="H122" s="130">
        <v>-4.3696292427307703E-3</v>
      </c>
      <c r="I122" s="130" cm="1">
        <f t="array" ref="I122">SQRT(MMULT(MMULT(TRANSPOSE($A$3:$A$7),MMULT(TRANSPOSE(EXP(D123:H374)-1),EXP(D123:H374)-1)/COUNTA(H123:H374)),$A$3:$A$7))*NORMSINV($A$10)</f>
        <v>-2.0261435495388235E-2</v>
      </c>
      <c r="J122">
        <f t="shared" si="4"/>
        <v>0</v>
      </c>
      <c r="K122" s="130" cm="1">
        <f t="array" ref="K122">SQRT(MMULT(MMULT(TRANSPOSE($A$3:$A$7),MMULT(TRANSPOSE(EXP(D123:$H$506)-1),EXP(D123:$H$506)-1)/COUNTA($H123:H$506)),$A$3:$A$7))*NORMSINV($A$10)</f>
        <v>-2.2852162672942843E-2</v>
      </c>
      <c r="L122">
        <f t="shared" si="5"/>
        <v>0</v>
      </c>
      <c r="M122" s="130">
        <f t="shared" si="6"/>
        <v>-6.407228483000886E-2</v>
      </c>
      <c r="N122" s="137" cm="1">
        <f t="array" ref="N122">SQRT(MMULT(MMULT(TRANSPOSE($A$3:$A$7),MMULT(TRANSPOSE(EXP(D123:H374)-1),EXP(D123:H374)-1)/COUNTA(H123:H374)),$A$3:$A$7))*(-1/SQRT(2*PI())*EXP(-1*(NORMSINV($A$10))^2/2)/$A$10)</f>
        <v>-2.3212807770287933E-2</v>
      </c>
      <c r="O122" s="136" cm="1">
        <f t="array" ref="O122">SQRT(MMULT(MMULT(TRANSPOSE($A$3:$A$7),MMULT(TRANSPOSE(EXP(D123:$H$506)-1),EXP(D123:$H$506)-1)/COUNTA($H123:H$506)),$A$3:$A$7))*(-1/SQRT(2*PI())*EXP(-1*(NORMSINV($A$10))^2/2)/$A$10)</f>
        <v>-2.6180911978478109E-2</v>
      </c>
      <c r="P122" s="2">
        <f t="shared" si="7"/>
        <v>-7.3405343441764498E-2</v>
      </c>
      <c r="Q122" s="130">
        <v>9.9481853742334567E-3</v>
      </c>
    </row>
    <row r="123" spans="3:17" x14ac:dyDescent="0.3">
      <c r="C123" s="42">
        <v>42957</v>
      </c>
      <c r="D123" s="130">
        <v>-3.237005525452448E-2</v>
      </c>
      <c r="E123" s="130">
        <v>-2.5881726158151094E-2</v>
      </c>
      <c r="F123" s="130">
        <v>-1.4734972691603253E-2</v>
      </c>
      <c r="G123" s="130">
        <v>-3.8506439005755781E-2</v>
      </c>
      <c r="H123" s="130">
        <v>-1.960368070256408E-3</v>
      </c>
      <c r="I123" s="130" cm="1">
        <f t="array" ref="I123">SQRT(MMULT(MMULT(TRANSPOSE($A$3:$A$7),MMULT(TRANSPOSE(EXP(D124:H375)-1),EXP(D124:H375)-1)/COUNTA(H124:H375)),$A$3:$A$7))*NORMSINV($A$10)</f>
        <v>-1.9995989952396844E-2</v>
      </c>
      <c r="J123" s="135">
        <f t="shared" si="4"/>
        <v>1</v>
      </c>
      <c r="K123" s="130" cm="1">
        <f t="array" ref="K123">SQRT(MMULT(MMULT(TRANSPOSE($A$3:$A$7),MMULT(TRANSPOSE(EXP(D124:$H$506)-1),EXP(D124:$H$506)-1)/COUNTA($H124:H$506)),$A$3:$A$7))*NORMSINV($A$10)</f>
        <v>-2.2727186896790191E-2</v>
      </c>
      <c r="L123">
        <f t="shared" si="5"/>
        <v>0</v>
      </c>
      <c r="M123" s="130">
        <f t="shared" si="6"/>
        <v>-6.323287231941592E-2</v>
      </c>
      <c r="N123" s="137" cm="1">
        <f t="array" ref="N123">SQRT(MMULT(MMULT(TRANSPOSE($A$3:$A$7),MMULT(TRANSPOSE(EXP(D124:H375)-1),EXP(D124:H375)-1)/COUNTA(H124:H375)),$A$3:$A$7))*(-1/SQRT(2*PI())*EXP(-1*(NORMSINV($A$10))^2/2)/$A$10)</f>
        <v>-2.2908696229704276E-2</v>
      </c>
      <c r="O123" s="136" cm="1">
        <f t="array" ref="O123">SQRT(MMULT(MMULT(TRANSPOSE($A$3:$A$7),MMULT(TRANSPOSE(EXP(D124:$H$506)-1),EXP(D124:$H$506)-1)/COUNTA($H124:H$506)),$A$3:$A$7))*(-1/SQRT(2*PI())*EXP(-1*(NORMSINV($A$10))^2/2)/$A$10)</f>
        <v>-2.603773166588701E-2</v>
      </c>
      <c r="P123" s="2">
        <f t="shared" si="7"/>
        <v>-7.2443658310777412E-2</v>
      </c>
      <c r="Q123" s="130">
        <v>-2.2352260175436071E-2</v>
      </c>
    </row>
    <row r="124" spans="3:17" x14ac:dyDescent="0.3">
      <c r="C124" s="42">
        <v>42956</v>
      </c>
      <c r="D124" s="130">
        <v>6.1031811572385538E-3</v>
      </c>
      <c r="E124" s="130">
        <v>-7.9418393976545074E-3</v>
      </c>
      <c r="F124" s="130">
        <v>-4.4058238498586415E-3</v>
      </c>
      <c r="G124" s="130">
        <v>-1.4570777918344342E-2</v>
      </c>
      <c r="H124" s="130">
        <v>3.705724245902136E-3</v>
      </c>
      <c r="I124" s="130" cm="1">
        <f t="array" ref="I124">SQRT(MMULT(MMULT(TRANSPOSE($A$3:$A$7),MMULT(TRANSPOSE(EXP(D125:H376)-1),EXP(D125:H376)-1)/COUNTA(H125:H376)),$A$3:$A$7))*NORMSINV($A$10)</f>
        <v>-1.9989829509944546E-2</v>
      </c>
      <c r="J124">
        <f t="shared" si="4"/>
        <v>0</v>
      </c>
      <c r="K124" s="130" cm="1">
        <f t="array" ref="K124">SQRT(MMULT(MMULT(TRANSPOSE($A$3:$A$7),MMULT(TRANSPOSE(EXP(D125:$H$506)-1),EXP(D125:$H$506)-1)/COUNTA($H125:H$506)),$A$3:$A$7))*NORMSINV($A$10)</f>
        <v>-2.2753343005428622E-2</v>
      </c>
      <c r="L124">
        <f t="shared" si="5"/>
        <v>0</v>
      </c>
      <c r="M124" s="130">
        <f t="shared" si="6"/>
        <v>-6.3213391289872259E-2</v>
      </c>
      <c r="N124" s="137" cm="1">
        <f t="array" ref="N124">SQRT(MMULT(MMULT(TRANSPOSE($A$3:$A$7),MMULT(TRANSPOSE(EXP(D125:H376)-1),EXP(D125:H376)-1)/COUNTA(H125:H376)),$A$3:$A$7))*(-1/SQRT(2*PI())*EXP(-1*(NORMSINV($A$10))^2/2)/$A$10)</f>
        <v>-2.2901638429359494E-2</v>
      </c>
      <c r="O124" s="136" cm="1">
        <f t="array" ref="O124">SQRT(MMULT(MMULT(TRANSPOSE($A$3:$A$7),MMULT(TRANSPOSE(EXP(D125:$H$506)-1),EXP(D125:$H$506)-1)/COUNTA($H125:H$506)),$A$3:$A$7))*(-1/SQRT(2*PI())*EXP(-1*(NORMSINV($A$10))^2/2)/$A$10)</f>
        <v>-2.6067697791533978E-2</v>
      </c>
      <c r="P124" s="2">
        <f t="shared" si="7"/>
        <v>-7.242133958641718E-2</v>
      </c>
      <c r="Q124" s="130">
        <v>-3.3874428307418868E-3</v>
      </c>
    </row>
    <row r="125" spans="3:17" x14ac:dyDescent="0.3">
      <c r="C125" s="42">
        <v>42955</v>
      </c>
      <c r="D125" s="130">
        <v>7.9650979944326499E-3</v>
      </c>
      <c r="E125" s="130">
        <v>-2.4519266436220507E-3</v>
      </c>
      <c r="F125" s="130">
        <v>5.3721777378385703E-3</v>
      </c>
      <c r="G125" s="130">
        <v>-1.6514601329634532E-2</v>
      </c>
      <c r="H125" s="130">
        <v>1.5298709269300583E-3</v>
      </c>
      <c r="I125" s="130" cm="1">
        <f t="array" ref="I125">SQRT(MMULT(MMULT(TRANSPOSE($A$3:$A$7),MMULT(TRANSPOSE(EXP(D126:H377)-1),EXP(D126:H377)-1)/COUNTA(H126:H377)),$A$3:$A$7))*NORMSINV($A$10)</f>
        <v>-1.9991341769527129E-2</v>
      </c>
      <c r="J125">
        <f t="shared" si="4"/>
        <v>0</v>
      </c>
      <c r="K125" s="130" cm="1">
        <f t="array" ref="K125">SQRT(MMULT(MMULT(TRANSPOSE($A$3:$A$7),MMULT(TRANSPOSE(EXP(D126:$H$506)-1),EXP(D126:$H$506)-1)/COUNTA($H126:H$506)),$A$3:$A$7))*NORMSINV($A$10)</f>
        <v>-2.2782992511807591E-2</v>
      </c>
      <c r="L125">
        <f t="shared" si="5"/>
        <v>0</v>
      </c>
      <c r="M125" s="130">
        <f t="shared" si="6"/>
        <v>-6.3218173474566638E-2</v>
      </c>
      <c r="N125" s="137" cm="1">
        <f t="array" ref="N125">SQRT(MMULT(MMULT(TRANSPOSE($A$3:$A$7),MMULT(TRANSPOSE(EXP(D126:H377)-1),EXP(D126:H377)-1)/COUNTA(H126:H377)),$A$3:$A$7))*(-1/SQRT(2*PI())*EXP(-1*(NORMSINV($A$10))^2/2)/$A$10)</f>
        <v>-2.290337097150821E-2</v>
      </c>
      <c r="O125" s="136" cm="1">
        <f t="array" ref="O125">SQRT(MMULT(MMULT(TRANSPOSE($A$3:$A$7),MMULT(TRANSPOSE(EXP(D126:$H$506)-1),EXP(D126:$H$506)-1)/COUNTA($H126:H$506)),$A$3:$A$7))*(-1/SQRT(2*PI())*EXP(-1*(NORMSINV($A$10))^2/2)/$A$10)</f>
        <v>-2.6101666179026341E-2</v>
      </c>
      <c r="P125" s="2">
        <f t="shared" si="7"/>
        <v>-7.2426818365749365E-2</v>
      </c>
      <c r="Q125" s="130">
        <v>-7.8266534052017682E-4</v>
      </c>
    </row>
    <row r="126" spans="3:17" x14ac:dyDescent="0.3">
      <c r="C126" s="42">
        <v>42954</v>
      </c>
      <c r="D126" s="130">
        <v>1.5355709007369722E-2</v>
      </c>
      <c r="E126" s="130">
        <v>4.7377444605258105E-3</v>
      </c>
      <c r="F126" s="130">
        <v>-3.8599402404802217E-3</v>
      </c>
      <c r="G126" s="130">
        <v>5.8628374926638811E-3</v>
      </c>
      <c r="H126" s="130">
        <v>8.4564914885749826E-3</v>
      </c>
      <c r="I126" s="130" cm="1">
        <f t="array" ref="I126">SQRT(MMULT(MMULT(TRANSPOSE($A$3:$A$7),MMULT(TRANSPOSE(EXP(D127:H378)-1),EXP(D127:H378)-1)/COUNTA(H127:H378)),$A$3:$A$7))*NORMSINV($A$10)</f>
        <v>-2.0068113377474668E-2</v>
      </c>
      <c r="J126">
        <f t="shared" si="4"/>
        <v>0</v>
      </c>
      <c r="K126" s="130" cm="1">
        <f t="array" ref="K126">SQRT(MMULT(MMULT(TRANSPOSE($A$3:$A$7),MMULT(TRANSPOSE(EXP(D127:$H$506)-1),EXP(D127:$H$506)-1)/COUNTA($H127:H$506)),$A$3:$A$7))*NORMSINV($A$10)</f>
        <v>-2.2801146630754505E-2</v>
      </c>
      <c r="L126">
        <f t="shared" si="5"/>
        <v>0</v>
      </c>
      <c r="M126" s="130">
        <f t="shared" si="6"/>
        <v>-6.3460946615314345E-2</v>
      </c>
      <c r="N126" s="137" cm="1">
        <f t="array" ref="N126">SQRT(MMULT(MMULT(TRANSPOSE($A$3:$A$7),MMULT(TRANSPOSE(EXP(D127:H378)-1),EXP(D127:H378)-1)/COUNTA(H127:H378)),$A$3:$A$7))*(-1/SQRT(2*PI())*EXP(-1*(NORMSINV($A$10))^2/2)/$A$10)</f>
        <v>-2.299132547887309E-2</v>
      </c>
      <c r="O126" s="136" cm="1">
        <f t="array" ref="O126">SQRT(MMULT(MMULT(TRANSPOSE($A$3:$A$7),MMULT(TRANSPOSE(EXP(D127:$H$506)-1),EXP(D127:$H$506)-1)/COUNTA($H127:H$506)),$A$3:$A$7))*(-1/SQRT(2*PI())*EXP(-1*(NORMSINV($A$10))^2/2)/$A$10)</f>
        <v>-2.6122464708994746E-2</v>
      </c>
      <c r="P126" s="2">
        <f t="shared" si="7"/>
        <v>-7.2704954939500438E-2</v>
      </c>
      <c r="Q126" s="130">
        <v>6.1486209903811777E-3</v>
      </c>
    </row>
    <row r="127" spans="3:17" x14ac:dyDescent="0.3">
      <c r="C127" s="42">
        <v>42951</v>
      </c>
      <c r="D127" s="130">
        <v>5.2570750094692647E-3</v>
      </c>
      <c r="E127" s="130">
        <v>6.6855814088074834E-4</v>
      </c>
      <c r="F127" s="130">
        <v>7.3190088938762778E-3</v>
      </c>
      <c r="G127" s="130">
        <v>5.785874277071377E-3</v>
      </c>
      <c r="H127" s="130">
        <v>-2.093338100566024E-3</v>
      </c>
      <c r="I127" s="130" cm="1">
        <f t="array" ref="I127">SQRT(MMULT(MMULT(TRANSPOSE($A$3:$A$7),MMULT(TRANSPOSE(EXP(D128:H379)-1),EXP(D128:H379)-1)/COUNTA(H128:H379)),$A$3:$A$7))*NORMSINV($A$10)</f>
        <v>-2.0076682292425232E-2</v>
      </c>
      <c r="J127">
        <f t="shared" si="4"/>
        <v>0</v>
      </c>
      <c r="K127" s="130" cm="1">
        <f t="array" ref="K127">SQRT(MMULT(MMULT(TRANSPOSE($A$3:$A$7),MMULT(TRANSPOSE(EXP(D128:$H$506)-1),EXP(D128:$H$506)-1)/COUNTA($H128:H$506)),$A$3:$A$7))*NORMSINV($A$10)</f>
        <v>-2.2827593443632551E-2</v>
      </c>
      <c r="L127">
        <f t="shared" si="5"/>
        <v>0</v>
      </c>
      <c r="M127" s="130">
        <f t="shared" si="6"/>
        <v>-6.3488043903634397E-2</v>
      </c>
      <c r="N127" s="137" cm="1">
        <f t="array" ref="N127">SQRT(MMULT(MMULT(TRANSPOSE($A$3:$A$7),MMULT(TRANSPOSE(EXP(D128:H379)-1),EXP(D128:H379)-1)/COUNTA(H128:H379)),$A$3:$A$7))*(-1/SQRT(2*PI())*EXP(-1*(NORMSINV($A$10))^2/2)/$A$10)</f>
        <v>-2.3001142580706405E-2</v>
      </c>
      <c r="O127" s="136" cm="1">
        <f t="array" ref="O127">SQRT(MMULT(MMULT(TRANSPOSE($A$3:$A$7),MMULT(TRANSPOSE(EXP(D128:$H$506)-1),EXP(D128:$H$506)-1)/COUNTA($H128:H$506)),$A$3:$A$7))*(-1/SQRT(2*PI())*EXP(-1*(NORMSINV($A$10))^2/2)/$A$10)</f>
        <v>-2.6152763884174833E-2</v>
      </c>
      <c r="P127" s="2">
        <f t="shared" si="7"/>
        <v>-7.2735999341315527E-2</v>
      </c>
      <c r="Q127" s="130">
        <v>3.3994107666950055E-3</v>
      </c>
    </row>
    <row r="128" spans="3:17" x14ac:dyDescent="0.3">
      <c r="C128" s="42">
        <v>42950</v>
      </c>
      <c r="D128" s="130">
        <v>-1.0041293563601856E-2</v>
      </c>
      <c r="E128" s="130">
        <v>-9.0478595552222259E-3</v>
      </c>
      <c r="F128" s="130">
        <v>-1.5234390431541154E-3</v>
      </c>
      <c r="G128" s="130">
        <v>-8.389687212043832E-3</v>
      </c>
      <c r="H128" s="130">
        <v>-1.9791576866324935E-3</v>
      </c>
      <c r="I128" s="130" cm="1">
        <f t="array" ref="I128">SQRT(MMULT(MMULT(TRANSPOSE($A$3:$A$7),MMULT(TRANSPOSE(EXP(D129:H380)-1),EXP(D129:H380)-1)/COUNTA(H129:H380)),$A$3:$A$7))*NORMSINV($A$10)</f>
        <v>-2.0056431624667536E-2</v>
      </c>
      <c r="J128">
        <f t="shared" si="4"/>
        <v>0</v>
      </c>
      <c r="K128" s="130" cm="1">
        <f t="array" ref="K128">SQRT(MMULT(MMULT(TRANSPOSE($A$3:$A$7),MMULT(TRANSPOSE(EXP(D129:$H$506)-1),EXP(D129:$H$506)-1)/COUNTA($H129:H$506)),$A$3:$A$7))*NORMSINV($A$10)</f>
        <v>-2.2845841530513139E-2</v>
      </c>
      <c r="L128">
        <f t="shared" si="5"/>
        <v>0</v>
      </c>
      <c r="M128" s="130">
        <f t="shared" si="6"/>
        <v>-6.3424005669380751E-2</v>
      </c>
      <c r="N128" s="137" cm="1">
        <f t="array" ref="N128">SQRT(MMULT(MMULT(TRANSPOSE($A$3:$A$7),MMULT(TRANSPOSE(EXP(D129:H380)-1),EXP(D129:H380)-1)/COUNTA(H129:H380)),$A$3:$A$7))*(-1/SQRT(2*PI())*EXP(-1*(NORMSINV($A$10))^2/2)/$A$10)</f>
        <v>-2.2977942109151151E-2</v>
      </c>
      <c r="O128" s="136" cm="1">
        <f t="array" ref="O128">SQRT(MMULT(MMULT(TRANSPOSE($A$3:$A$7),MMULT(TRANSPOSE(EXP(D129:$H$506)-1),EXP(D129:$H$506)-1)/COUNTA($H129:H$506)),$A$3:$A$7))*(-1/SQRT(2*PI())*EXP(-1*(NORMSINV($A$10))^2/2)/$A$10)</f>
        <v>-2.6173670069870859E-2</v>
      </c>
      <c r="P128" s="2">
        <f t="shared" si="7"/>
        <v>-7.2662633008410984E-2</v>
      </c>
      <c r="Q128" s="130">
        <v>-6.1704341163314304E-3</v>
      </c>
    </row>
    <row r="129" spans="3:17" x14ac:dyDescent="0.3">
      <c r="C129" s="42">
        <v>42949</v>
      </c>
      <c r="D129" s="130">
        <v>4.6168444236496964E-2</v>
      </c>
      <c r="E129" s="130">
        <v>-3.0117967120563382E-4</v>
      </c>
      <c r="F129" s="130">
        <v>-4.4188159586316085E-3</v>
      </c>
      <c r="G129" s="130">
        <v>-7.1119410263503933E-3</v>
      </c>
      <c r="H129" s="130">
        <v>-6.5878262773387812E-4</v>
      </c>
      <c r="I129" s="130" cm="1">
        <f t="array" ref="I129">SQRT(MMULT(MMULT(TRANSPOSE($A$3:$A$7),MMULT(TRANSPOSE(EXP(D130:H381)-1),EXP(D130:H381)-1)/COUNTA(H130:H381)),$A$3:$A$7))*NORMSINV($A$10)</f>
        <v>-2.0048096135940899E-2</v>
      </c>
      <c r="J129">
        <f t="shared" si="4"/>
        <v>0</v>
      </c>
      <c r="K129" s="130" cm="1">
        <f t="array" ref="K129">SQRT(MMULT(MMULT(TRANSPOSE($A$3:$A$7),MMULT(TRANSPOSE(EXP(D130:$H$506)-1),EXP(D130:$H$506)-1)/COUNTA($H130:H$506)),$A$3:$A$7))*NORMSINV($A$10)</f>
        <v>-2.2860921059436972E-2</v>
      </c>
      <c r="L129">
        <f t="shared" si="5"/>
        <v>0</v>
      </c>
      <c r="M129" s="130">
        <f t="shared" si="6"/>
        <v>-6.3397646539593913E-2</v>
      </c>
      <c r="N129" s="137" cm="1">
        <f t="array" ref="N129">SQRT(MMULT(MMULT(TRANSPOSE($A$3:$A$7),MMULT(TRANSPOSE(EXP(D130:H381)-1),EXP(D130:H381)-1)/COUNTA(H130:H381)),$A$3:$A$7))*(-1/SQRT(2*PI())*EXP(-1*(NORMSINV($A$10))^2/2)/$A$10)</f>
        <v>-2.2968392435460613E-2</v>
      </c>
      <c r="O129" s="136" cm="1">
        <f t="array" ref="O129">SQRT(MMULT(MMULT(TRANSPOSE($A$3:$A$7),MMULT(TRANSPOSE(EXP(D130:$H$506)-1),EXP(D130:$H$506)-1)/COUNTA($H130:H$506)),$A$3:$A$7))*(-1/SQRT(2*PI())*EXP(-1*(NORMSINV($A$10))^2/2)/$A$10)</f>
        <v>-2.6190946151136429E-2</v>
      </c>
      <c r="P129" s="2">
        <f t="shared" si="7"/>
        <v>-7.2632434288637499E-2</v>
      </c>
      <c r="Q129" s="130">
        <v>6.9590642172736028E-3</v>
      </c>
    </row>
    <row r="130" spans="3:17" x14ac:dyDescent="0.3">
      <c r="C130" s="42">
        <v>42948</v>
      </c>
      <c r="D130" s="130">
        <v>8.8360917632816279E-3</v>
      </c>
      <c r="E130" s="130">
        <v>8.4779742047497615E-3</v>
      </c>
      <c r="F130" s="130">
        <v>-1.6517507592447985E-3</v>
      </c>
      <c r="G130" s="130">
        <v>2.0346730709835787E-3</v>
      </c>
      <c r="H130" s="130">
        <v>3.0783278187822604E-3</v>
      </c>
      <c r="I130" s="130" cm="1">
        <f t="array" ref="I130">SQRT(MMULT(MMULT(TRANSPOSE($A$3:$A$7),MMULT(TRANSPOSE(EXP(D131:H382)-1),EXP(D131:H382)-1)/COUNTA(H131:H382)),$A$3:$A$7))*NORMSINV($A$10)</f>
        <v>-2.0147848076992173E-2</v>
      </c>
      <c r="J130">
        <f t="shared" si="4"/>
        <v>0</v>
      </c>
      <c r="K130" s="130" cm="1">
        <f t="array" ref="K130">SQRT(MMULT(MMULT(TRANSPOSE($A$3:$A$7),MMULT(TRANSPOSE(EXP(D131:$H$506)-1),EXP(D131:$H$506)-1)/COUNTA($H131:H$506)),$A$3:$A$7))*NORMSINV($A$10)</f>
        <v>-2.2885829024944682E-2</v>
      </c>
      <c r="L130">
        <f t="shared" si="5"/>
        <v>0</v>
      </c>
      <c r="M130" s="130">
        <f t="shared" si="6"/>
        <v>-6.3713089874338796E-2</v>
      </c>
      <c r="N130" s="137" cm="1">
        <f t="array" ref="N130">SQRT(MMULT(MMULT(TRANSPOSE($A$3:$A$7),MMULT(TRANSPOSE(EXP(D131:H382)-1),EXP(D131:H382)-1)/COUNTA(H131:H382)),$A$3:$A$7))*(-1/SQRT(2*PI())*EXP(-1*(NORMSINV($A$10))^2/2)/$A$10)</f>
        <v>-2.3082674695119033E-2</v>
      </c>
      <c r="O130" s="136" cm="1">
        <f t="array" ref="O130">SQRT(MMULT(MMULT(TRANSPOSE($A$3:$A$7),MMULT(TRANSPOSE(EXP(D131:$H$506)-1),EXP(D131:$H$506)-1)/COUNTA($H131:H$506)),$A$3:$A$7))*(-1/SQRT(2*PI())*EXP(-1*(NORMSINV($A$10))^2/2)/$A$10)</f>
        <v>-2.6219482323482712E-2</v>
      </c>
      <c r="P130" s="2">
        <f t="shared" si="7"/>
        <v>-7.2993826525308877E-2</v>
      </c>
      <c r="Q130" s="130">
        <v>4.1717374102277997E-3</v>
      </c>
    </row>
    <row r="131" spans="3:17" x14ac:dyDescent="0.3">
      <c r="C131" s="42">
        <v>42947</v>
      </c>
      <c r="D131" s="130">
        <v>-5.1638184429472775E-3</v>
      </c>
      <c r="E131" s="130">
        <v>-3.2137069381145369E-2</v>
      </c>
      <c r="F131" s="130">
        <v>-4.6657188512514132E-3</v>
      </c>
      <c r="G131" s="130">
        <v>-1.3016257158833632E-2</v>
      </c>
      <c r="H131" s="130">
        <v>6.7393880109787967E-3</v>
      </c>
      <c r="I131" s="130" cm="1">
        <f t="array" ref="I131">SQRT(MMULT(MMULT(TRANSPOSE($A$3:$A$7),MMULT(TRANSPOSE(EXP(D132:H383)-1),EXP(D132:H383)-1)/COUNTA(H132:H383)),$A$3:$A$7))*NORMSINV($A$10)</f>
        <v>-2.0108191380833133E-2</v>
      </c>
      <c r="J131">
        <f t="shared" si="4"/>
        <v>0</v>
      </c>
      <c r="K131" s="130" cm="1">
        <f t="array" ref="K131">SQRT(MMULT(MMULT(TRANSPOSE($A$3:$A$7),MMULT(TRANSPOSE(EXP(D132:$H$506)-1),EXP(D132:$H$506)-1)/COUNTA($H132:H$506)),$A$3:$A$7))*NORMSINV($A$10)</f>
        <v>-2.2887766242799364E-2</v>
      </c>
      <c r="L131">
        <f t="shared" si="5"/>
        <v>0</v>
      </c>
      <c r="M131" s="130">
        <f t="shared" si="6"/>
        <v>-6.3587684389998983E-2</v>
      </c>
      <c r="N131" s="137" cm="1">
        <f t="array" ref="N131">SQRT(MMULT(MMULT(TRANSPOSE($A$3:$A$7),MMULT(TRANSPOSE(EXP(D132:H383)-1),EXP(D132:H383)-1)/COUNTA(H132:H383)),$A$3:$A$7))*(-1/SQRT(2*PI())*EXP(-1*(NORMSINV($A$10))^2/2)/$A$10)</f>
        <v>-2.3037241425351254E-2</v>
      </c>
      <c r="O131" s="136" cm="1">
        <f t="array" ref="O131">SQRT(MMULT(MMULT(TRANSPOSE($A$3:$A$7),MMULT(TRANSPOSE(EXP(D132:$H$506)-1),EXP(D132:$H$506)-1)/COUNTA($H132:H$506)),$A$3:$A$7))*(-1/SQRT(2*PI())*EXP(-1*(NORMSINV($A$10))^2/2)/$A$10)</f>
        <v>-2.6221701725246231E-2</v>
      </c>
      <c r="P131" s="2">
        <f t="shared" si="7"/>
        <v>-7.2850153911293833E-2</v>
      </c>
      <c r="Q131" s="130">
        <v>-9.5202569619862194E-3</v>
      </c>
    </row>
    <row r="132" spans="3:17" x14ac:dyDescent="0.3">
      <c r="C132" s="42">
        <v>42944</v>
      </c>
      <c r="D132" s="130">
        <v>-7.0653076291467875E-3</v>
      </c>
      <c r="E132" s="130">
        <v>-2.513154499697369E-2</v>
      </c>
      <c r="F132" s="130">
        <v>-1.6417861857979824E-3</v>
      </c>
      <c r="G132" s="130">
        <v>7.4171372536308289E-3</v>
      </c>
      <c r="H132" s="130">
        <v>-5.1967048901805941E-3</v>
      </c>
      <c r="I132" s="130" cm="1">
        <f t="array" ref="I132">SQRT(MMULT(MMULT(TRANSPOSE($A$3:$A$7),MMULT(TRANSPOSE(EXP(D133:H384)-1),EXP(D133:H384)-1)/COUNTA(H133:H384)),$A$3:$A$7))*NORMSINV($A$10)</f>
        <v>-2.0114118728982663E-2</v>
      </c>
      <c r="J132">
        <f t="shared" si="4"/>
        <v>0</v>
      </c>
      <c r="K132" s="130" cm="1">
        <f t="array" ref="K132">SQRT(MMULT(MMULT(TRANSPOSE($A$3:$A$7),MMULT(TRANSPOSE(EXP(D133:$H$506)-1),EXP(D133:$H$506)-1)/COUNTA($H133:H$506)),$A$3:$A$7))*NORMSINV($A$10)</f>
        <v>-2.2906019053183672E-2</v>
      </c>
      <c r="L132">
        <f t="shared" si="5"/>
        <v>0</v>
      </c>
      <c r="M132" s="130">
        <f t="shared" si="6"/>
        <v>-6.3606428310636273E-2</v>
      </c>
      <c r="N132" s="137" cm="1">
        <f t="array" ref="N132">SQRT(MMULT(MMULT(TRANSPOSE($A$3:$A$7),MMULT(TRANSPOSE(EXP(D133:H384)-1),EXP(D133:H384)-1)/COUNTA(H133:H384)),$A$3:$A$7))*(-1/SQRT(2*PI())*EXP(-1*(NORMSINV($A$10))^2/2)/$A$10)</f>
        <v>-2.304403217782355E-2</v>
      </c>
      <c r="O132" s="136" cm="1">
        <f t="array" ref="O132">SQRT(MMULT(MMULT(TRANSPOSE($A$3:$A$7),MMULT(TRANSPOSE(EXP(D133:$H$506)-1),EXP(D133:$H$506)-1)/COUNTA($H133:H$506)),$A$3:$A$7))*(-1/SQRT(2*PI())*EXP(-1*(NORMSINV($A$10))^2/2)/$A$10)</f>
        <v>-2.6242613322492878E-2</v>
      </c>
      <c r="P132" s="2">
        <f t="shared" si="7"/>
        <v>-7.2871628156132698E-2</v>
      </c>
      <c r="Q132" s="130">
        <v>-6.2475471830766155E-3</v>
      </c>
    </row>
    <row r="133" spans="3:17" x14ac:dyDescent="0.3">
      <c r="C133" s="42">
        <v>42943</v>
      </c>
      <c r="D133" s="130">
        <v>-1.9078340376296576E-2</v>
      </c>
      <c r="E133" s="130">
        <v>-6.4799624887366463E-3</v>
      </c>
      <c r="F133" s="130">
        <v>-1.2091607151406758E-2</v>
      </c>
      <c r="G133" s="130">
        <v>-3.4434266504142413E-2</v>
      </c>
      <c r="H133" s="130">
        <v>1.5335404652632013E-2</v>
      </c>
      <c r="I133" s="130" cm="1">
        <f t="array" ref="I133">SQRT(MMULT(MMULT(TRANSPOSE($A$3:$A$7),MMULT(TRANSPOSE(EXP(D134:H385)-1),EXP(D134:H385)-1)/COUNTA(H134:H385)),$A$3:$A$7))*NORMSINV($A$10)</f>
        <v>-2.0109467167625662E-2</v>
      </c>
      <c r="J133">
        <f t="shared" ref="J133:J196" si="8">IF(Q133&lt;I133,1,0)</f>
        <v>0</v>
      </c>
      <c r="K133" s="130" cm="1">
        <f t="array" ref="K133">SQRT(MMULT(MMULT(TRANSPOSE($A$3:$A$7),MMULT(TRANSPOSE(EXP(D134:$H$506)-1),EXP(D134:$H$506)-1)/COUNTA($H134:H$506)),$A$3:$A$7))*NORMSINV($A$10)</f>
        <v>-2.2897320352893619E-2</v>
      </c>
      <c r="L133">
        <f t="shared" ref="L133:L196" si="9">IF(Q133&lt;K133,1,0)</f>
        <v>0</v>
      </c>
      <c r="M133" s="130">
        <f t="shared" ref="M133:M196" si="10">I133*SQRT(10)</f>
        <v>-6.3591718782072135E-2</v>
      </c>
      <c r="N133" s="137" cm="1">
        <f t="array" ref="N133">SQRT(MMULT(MMULT(TRANSPOSE($A$3:$A$7),MMULT(TRANSPOSE(EXP(D134:H385)-1),EXP(D134:H385)-1)/COUNTA(H134:H385)),$A$3:$A$7))*(-1/SQRT(2*PI())*EXP(-1*(NORMSINV($A$10))^2/2)/$A$10)</f>
        <v>-2.3038703049014474E-2</v>
      </c>
      <c r="O133" s="136" cm="1">
        <f t="array" ref="O133">SQRT(MMULT(MMULT(TRANSPOSE($A$3:$A$7),MMULT(TRANSPOSE(EXP(D134:$H$506)-1),EXP(D134:$H$506)-1)/COUNTA($H134:H$506)),$A$3:$A$7))*(-1/SQRT(2*PI())*EXP(-1*(NORMSINV($A$10))^2/2)/$A$10)</f>
        <v>-2.6232647530200898E-2</v>
      </c>
      <c r="P133" s="2">
        <f t="shared" ref="P133:P196" si="11">N133*SQRT(10)</f>
        <v>-7.28547759711516E-2</v>
      </c>
      <c r="Q133" s="130">
        <v>-1.1153973887745552E-2</v>
      </c>
    </row>
    <row r="134" spans="3:17" x14ac:dyDescent="0.3">
      <c r="C134" s="42">
        <v>42942</v>
      </c>
      <c r="D134" s="130">
        <v>4.7029547943259649E-3</v>
      </c>
      <c r="E134" s="130">
        <v>1.2357627599630824E-2</v>
      </c>
      <c r="F134" s="130">
        <v>-1.8890957996488824E-3</v>
      </c>
      <c r="G134" s="130">
        <v>1.1222034976934601E-2</v>
      </c>
      <c r="H134" s="130">
        <v>1.7933785881717537E-3</v>
      </c>
      <c r="I134" s="130" cm="1">
        <f t="array" ref="I134">SQRT(MMULT(MMULT(TRANSPOSE($A$3:$A$7),MMULT(TRANSPOSE(EXP(D135:H386)-1),EXP(D135:H386)-1)/COUNTA(H135:H386)),$A$3:$A$7))*NORMSINV($A$10)</f>
        <v>-2.0105460440611719E-2</v>
      </c>
      <c r="J134">
        <f t="shared" si="8"/>
        <v>0</v>
      </c>
      <c r="K134" s="130" cm="1">
        <f t="array" ref="K134">SQRT(MMULT(MMULT(TRANSPOSE($A$3:$A$7),MMULT(TRANSPOSE(EXP(D135:$H$506)-1),EXP(D135:$H$506)-1)/COUNTA($H135:H$506)),$A$3:$A$7))*NORMSINV($A$10)</f>
        <v>-2.2917880293079847E-2</v>
      </c>
      <c r="L134">
        <f t="shared" si="9"/>
        <v>0</v>
      </c>
      <c r="M134" s="130">
        <f t="shared" si="10"/>
        <v>-6.357904839874555E-2</v>
      </c>
      <c r="N134" s="137" cm="1">
        <f t="array" ref="N134">SQRT(MMULT(MMULT(TRANSPOSE($A$3:$A$7),MMULT(TRANSPOSE(EXP(D135:H386)-1),EXP(D135:H386)-1)/COUNTA(H135:H386)),$A$3:$A$7))*(-1/SQRT(2*PI())*EXP(-1*(NORMSINV($A$10))^2/2)/$A$10)</f>
        <v>-2.3034112684033482E-2</v>
      </c>
      <c r="O134" s="136" cm="1">
        <f t="array" ref="O134">SQRT(MMULT(MMULT(TRANSPOSE($A$3:$A$7),MMULT(TRANSPOSE(EXP(D135:$H$506)-1),EXP(D135:$H$506)-1)/COUNTA($H135:H$506)),$A$3:$A$7))*(-1/SQRT(2*PI())*EXP(-1*(NORMSINV($A$10))^2/2)/$A$10)</f>
        <v>-2.6256202324204517E-2</v>
      </c>
      <c r="P134" s="2">
        <f t="shared" si="11"/>
        <v>-7.2840259962520193E-2</v>
      </c>
      <c r="Q134" s="130">
        <v>5.668248581239964E-3</v>
      </c>
    </row>
    <row r="135" spans="3:17" x14ac:dyDescent="0.3">
      <c r="C135" s="42">
        <v>42941</v>
      </c>
      <c r="D135" s="130">
        <v>4.2645088001581561E-3</v>
      </c>
      <c r="E135" s="130">
        <v>8.8515993108695694E-4</v>
      </c>
      <c r="F135" s="130">
        <v>7.9844920834341616E-3</v>
      </c>
      <c r="G135" s="130">
        <v>-5.0149645622127549E-3</v>
      </c>
      <c r="H135" s="130">
        <v>1.0827949915338546E-2</v>
      </c>
      <c r="I135" s="130" cm="1">
        <f t="array" ref="I135">SQRT(MMULT(MMULT(TRANSPOSE($A$3:$A$7),MMULT(TRANSPOSE(EXP(D136:H387)-1),EXP(D136:H387)-1)/COUNTA(H136:H387)),$A$3:$A$7))*NORMSINV($A$10)</f>
        <v>-2.0098030078419524E-2</v>
      </c>
      <c r="J135">
        <f t="shared" si="8"/>
        <v>0</v>
      </c>
      <c r="K135" s="130" cm="1">
        <f t="array" ref="K135">SQRT(MMULT(MMULT(TRANSPOSE($A$3:$A$7),MMULT(TRANSPOSE(EXP(D136:$H$506)-1),EXP(D136:$H$506)-1)/COUNTA($H136:H$506)),$A$3:$A$7))*NORMSINV($A$10)</f>
        <v>-2.294412727016468E-2</v>
      </c>
      <c r="L135">
        <f t="shared" si="9"/>
        <v>0</v>
      </c>
      <c r="M135" s="130">
        <f t="shared" si="10"/>
        <v>-6.3555551530378201E-2</v>
      </c>
      <c r="N135" s="137" cm="1">
        <f t="array" ref="N135">SQRT(MMULT(MMULT(TRANSPOSE($A$3:$A$7),MMULT(TRANSPOSE(EXP(D136:H387)-1),EXP(D136:H387)-1)/COUNTA(H136:H387)),$A$3:$A$7))*(-1/SQRT(2*PI())*EXP(-1*(NORMSINV($A$10))^2/2)/$A$10)</f>
        <v>-2.3025599981699514E-2</v>
      </c>
      <c r="O135" s="136" cm="1">
        <f t="array" ref="O135">SQRT(MMULT(MMULT(TRANSPOSE($A$3:$A$7),MMULT(TRANSPOSE(EXP(D136:$H$506)-1),EXP(D136:$H$506)-1)/COUNTA($H136:H$506)),$A$3:$A$7))*(-1/SQRT(2*PI())*EXP(-1*(NORMSINV($A$10))^2/2)/$A$10)</f>
        <v>-2.6286272554606509E-2</v>
      </c>
      <c r="P135" s="2">
        <f t="shared" si="11"/>
        <v>-7.2813340434101828E-2</v>
      </c>
      <c r="Q135" s="130">
        <v>3.8119986818699499E-3</v>
      </c>
    </row>
    <row r="136" spans="3:17" x14ac:dyDescent="0.3">
      <c r="C136" s="42">
        <v>42940</v>
      </c>
      <c r="D136" s="130">
        <v>1.2039004847647286E-2</v>
      </c>
      <c r="E136" s="130">
        <v>1.2864440116696614E-2</v>
      </c>
      <c r="F136" s="130">
        <v>-2.5781503978157031E-3</v>
      </c>
      <c r="G136" s="130">
        <v>-3.3470027527564856E-3</v>
      </c>
      <c r="H136" s="130">
        <v>-4.8646522739271315E-3</v>
      </c>
      <c r="I136" s="130" cm="1">
        <f t="array" ref="I136">SQRT(MMULT(MMULT(TRANSPOSE($A$3:$A$7),MMULT(TRANSPOSE(EXP(D137:H388)-1),EXP(D137:H388)-1)/COUNTA(H137:H388)),$A$3:$A$7))*NORMSINV($A$10)</f>
        <v>-2.0096188544242881E-2</v>
      </c>
      <c r="J136">
        <f t="shared" si="8"/>
        <v>0</v>
      </c>
      <c r="K136" s="130" cm="1">
        <f t="array" ref="K136">SQRT(MMULT(MMULT(TRANSPOSE($A$3:$A$7),MMULT(TRANSPOSE(EXP(D137:$H$506)-1),EXP(D137:$H$506)-1)/COUNTA($H137:H$506)),$A$3:$A$7))*NORMSINV($A$10)</f>
        <v>-2.2972511628400083E-2</v>
      </c>
      <c r="L136">
        <f t="shared" si="9"/>
        <v>0</v>
      </c>
      <c r="M136" s="130">
        <f t="shared" si="10"/>
        <v>-6.3549728087990975E-2</v>
      </c>
      <c r="N136" s="137" cm="1">
        <f t="array" ref="N136">SQRT(MMULT(MMULT(TRANSPOSE($A$3:$A$7),MMULT(TRANSPOSE(EXP(D137:H388)-1),EXP(D137:H388)-1)/COUNTA(H137:H388)),$A$3:$A$7))*(-1/SQRT(2*PI())*EXP(-1*(NORMSINV($A$10))^2/2)/$A$10)</f>
        <v>-2.3023490201331064E-2</v>
      </c>
      <c r="O136" s="136" cm="1">
        <f t="array" ref="O136">SQRT(MMULT(MMULT(TRANSPOSE($A$3:$A$7),MMULT(TRANSPOSE(EXP(D137:$H$506)-1),EXP(D137:$H$506)-1)/COUNTA($H137:H$506)),$A$3:$A$7))*(-1/SQRT(2*PI())*EXP(-1*(NORMSINV($A$10))^2/2)/$A$10)</f>
        <v>-2.6318791506758313E-2</v>
      </c>
      <c r="P136" s="2">
        <f t="shared" si="11"/>
        <v>-7.2806668722774803E-2</v>
      </c>
      <c r="Q136" s="130">
        <v>2.8580463481986391E-3</v>
      </c>
    </row>
    <row r="137" spans="3:17" x14ac:dyDescent="0.3">
      <c r="C137" s="42">
        <v>42937</v>
      </c>
      <c r="D137" s="130">
        <v>-4.6572040898423665E-4</v>
      </c>
      <c r="E137" s="130">
        <v>-2.9497210378581309E-3</v>
      </c>
      <c r="F137" s="130">
        <v>-5.8104575728234057E-3</v>
      </c>
      <c r="G137" s="130">
        <v>2.6550637974475558E-2</v>
      </c>
      <c r="H137" s="130">
        <v>1.1294095338558235E-4</v>
      </c>
      <c r="I137" s="130" cm="1">
        <f t="array" ref="I137">SQRT(MMULT(MMULT(TRANSPOSE($A$3:$A$7),MMULT(TRANSPOSE(EXP(D138:H389)-1),EXP(D138:H389)-1)/COUNTA(H138:H389)),$A$3:$A$7))*NORMSINV($A$10)</f>
        <v>-2.0110665728940359E-2</v>
      </c>
      <c r="J137">
        <f t="shared" si="8"/>
        <v>0</v>
      </c>
      <c r="K137" s="130" cm="1">
        <f t="array" ref="K137">SQRT(MMULT(MMULT(TRANSPOSE($A$3:$A$7),MMULT(TRANSPOSE(EXP(D138:$H$506)-1),EXP(D138:$H$506)-1)/COUNTA($H138:H$506)),$A$3:$A$7))*NORMSINV($A$10)</f>
        <v>-2.2999571503304027E-2</v>
      </c>
      <c r="L137">
        <f t="shared" si="9"/>
        <v>0</v>
      </c>
      <c r="M137" s="130">
        <f t="shared" si="10"/>
        <v>-6.359550896574194E-2</v>
      </c>
      <c r="N137" s="137" cm="1">
        <f t="array" ref="N137">SQRT(MMULT(MMULT(TRANSPOSE($A$3:$A$7),MMULT(TRANSPOSE(EXP(D138:H389)-1),EXP(D138:H389)-1)/COUNTA(H138:H389)),$A$3:$A$7))*(-1/SQRT(2*PI())*EXP(-1*(NORMSINV($A$10))^2/2)/$A$10)</f>
        <v>-2.3040076198187705E-2</v>
      </c>
      <c r="O137" s="136" cm="1">
        <f t="array" ref="O137">SQRT(MMULT(MMULT(TRANSPOSE($A$3:$A$7),MMULT(TRANSPOSE(EXP(D138:$H$506)-1),EXP(D138:$H$506)-1)/COUNTA($H138:H$506)),$A$3:$A$7))*(-1/SQRT(2*PI())*EXP(-1*(NORMSINV($A$10))^2/2)/$A$10)</f>
        <v>-2.6349793045349998E-2</v>
      </c>
      <c r="P137" s="2">
        <f t="shared" si="11"/>
        <v>-7.2859118250106186E-2</v>
      </c>
      <c r="Q137" s="130">
        <v>3.5629194708005811E-3</v>
      </c>
    </row>
    <row r="138" spans="3:17" x14ac:dyDescent="0.3">
      <c r="C138" s="42">
        <v>42936</v>
      </c>
      <c r="D138" s="130">
        <v>-4.512970074662964E-3</v>
      </c>
      <c r="E138" s="130">
        <v>1.7804857353496428E-3</v>
      </c>
      <c r="F138" s="130">
        <v>4.8622983865369779E-3</v>
      </c>
      <c r="G138" s="130">
        <v>-1.415093008401383E-3</v>
      </c>
      <c r="H138" s="130">
        <v>2.8257360982623957E-3</v>
      </c>
      <c r="I138" s="130" cm="1">
        <f t="array" ref="I138">SQRT(MMULT(MMULT(TRANSPOSE($A$3:$A$7),MMULT(TRANSPOSE(EXP(D139:H390)-1),EXP(D139:H390)-1)/COUNTA(H139:H390)),$A$3:$A$7))*NORMSINV($A$10)</f>
        <v>-2.025989395341616E-2</v>
      </c>
      <c r="J138">
        <f t="shared" si="8"/>
        <v>0</v>
      </c>
      <c r="K138" s="130" cm="1">
        <f t="array" ref="K138">SQRT(MMULT(MMULT(TRANSPOSE($A$3:$A$7),MMULT(TRANSPOSE(EXP(D139:$H$506)-1),EXP(D139:$H$506)-1)/COUNTA($H139:H$506)),$A$3:$A$7))*NORMSINV($A$10)</f>
        <v>-2.3030637042658907E-2</v>
      </c>
      <c r="L138">
        <f t="shared" si="9"/>
        <v>0</v>
      </c>
      <c r="M138" s="130">
        <f t="shared" si="10"/>
        <v>-6.4067410046268355E-2</v>
      </c>
      <c r="N138" s="137" cm="1">
        <f t="array" ref="N138">SQRT(MMULT(MMULT(TRANSPOSE($A$3:$A$7),MMULT(TRANSPOSE(EXP(D139:H390)-1),EXP(D139:H390)-1)/COUNTA(H139:H390)),$A$3:$A$7))*(-1/SQRT(2*PI())*EXP(-1*(NORMSINV($A$10))^2/2)/$A$10)</f>
        <v>-2.3211041680344512E-2</v>
      </c>
      <c r="O138" s="136" cm="1">
        <f t="array" ref="O138">SQRT(MMULT(MMULT(TRANSPOSE($A$3:$A$7),MMULT(TRANSPOSE(EXP(D139:$H$506)-1),EXP(D139:$H$506)-1)/COUNTA($H139:H$506)),$A$3:$A$7))*(-1/SQRT(2*PI())*EXP(-1*(NORMSINV($A$10))^2/2)/$A$10)</f>
        <v>-2.6385383731581946E-2</v>
      </c>
      <c r="P138" s="2">
        <f t="shared" si="11"/>
        <v>-7.3399758574990578E-2</v>
      </c>
      <c r="Q138" s="130">
        <v>7.1380967460001412E-4</v>
      </c>
    </row>
    <row r="139" spans="3:17" x14ac:dyDescent="0.3">
      <c r="C139" s="42">
        <v>42935</v>
      </c>
      <c r="D139" s="130">
        <v>6.2437425202400724E-3</v>
      </c>
      <c r="E139" s="130">
        <v>2.3595004060351712E-3</v>
      </c>
      <c r="F139" s="130">
        <v>7.6107939324657212E-3</v>
      </c>
      <c r="G139" s="130">
        <v>1.4150930084013227E-3</v>
      </c>
      <c r="H139" s="130">
        <v>4.53300009118115E-3</v>
      </c>
      <c r="I139" s="130" cm="1">
        <f t="array" ref="I139">SQRT(MMULT(MMULT(TRANSPOSE($A$3:$A$7),MMULT(TRANSPOSE(EXP(D140:H391)-1),EXP(D140:H391)-1)/COUNTA(H140:H391)),$A$3:$A$7))*NORMSINV($A$10)</f>
        <v>-2.0654716826907744E-2</v>
      </c>
      <c r="J139">
        <f t="shared" si="8"/>
        <v>0</v>
      </c>
      <c r="K139" s="130" cm="1">
        <f t="array" ref="K139">SQRT(MMULT(MMULT(TRANSPOSE($A$3:$A$7),MMULT(TRANSPOSE(EXP(D140:$H$506)-1),EXP(D140:$H$506)-1)/COUNTA($H140:H$506)),$A$3:$A$7))*NORMSINV($A$10)</f>
        <v>-2.3055675008595393E-2</v>
      </c>
      <c r="L139">
        <f t="shared" si="9"/>
        <v>0</v>
      </c>
      <c r="M139" s="130">
        <f t="shared" si="10"/>
        <v>-6.5315949598834272E-2</v>
      </c>
      <c r="N139" s="137" cm="1">
        <f t="array" ref="N139">SQRT(MMULT(MMULT(TRANSPOSE($A$3:$A$7),MMULT(TRANSPOSE(EXP(D140:H391)-1),EXP(D140:H391)-1)/COUNTA(H140:H391)),$A$3:$A$7))*(-1/SQRT(2*PI())*EXP(-1*(NORMSINV($A$10))^2/2)/$A$10)</f>
        <v>-2.3663376238167864E-2</v>
      </c>
      <c r="O139" s="136" cm="1">
        <f t="array" ref="O139">SQRT(MMULT(MMULT(TRANSPOSE($A$3:$A$7),MMULT(TRANSPOSE(EXP(D140:$H$506)-1),EXP(D140:$H$506)-1)/COUNTA($H140:H$506)),$A$3:$A$7))*(-1/SQRT(2*PI())*EXP(-1*(NORMSINV($A$10))^2/2)/$A$10)</f>
        <v>-2.6414068840807051E-2</v>
      </c>
      <c r="P139" s="2">
        <f t="shared" si="11"/>
        <v>-7.4830166042117507E-2</v>
      </c>
      <c r="Q139" s="130">
        <v>4.4449551143839281E-3</v>
      </c>
    </row>
    <row r="140" spans="3:17" x14ac:dyDescent="0.3">
      <c r="C140" s="42">
        <v>42934</v>
      </c>
      <c r="D140" s="130">
        <v>3.470995909489199E-3</v>
      </c>
      <c r="E140" s="130">
        <v>1.4165923132494583E-2</v>
      </c>
      <c r="F140" s="130">
        <v>-6.8190936229443335E-4</v>
      </c>
      <c r="G140" s="130">
        <v>0.12701676283594285</v>
      </c>
      <c r="H140" s="130">
        <v>1.237313917413509E-2</v>
      </c>
      <c r="I140" s="130" cm="1">
        <f t="array" ref="I140">SQRT(MMULT(MMULT(TRANSPOSE($A$3:$A$7),MMULT(TRANSPOSE(EXP(D141:H392)-1),EXP(D141:H392)-1)/COUNTA(H141:H392)),$A$3:$A$7))*NORMSINV($A$10)</f>
        <v>-2.0089230011046681E-2</v>
      </c>
      <c r="J140">
        <f t="shared" si="8"/>
        <v>0</v>
      </c>
      <c r="K140" s="130" cm="1">
        <f t="array" ref="K140">SQRT(MMULT(MMULT(TRANSPOSE($A$3:$A$7),MMULT(TRANSPOSE(EXP(D141:$H$506)-1),EXP(D141:$H$506)-1)/COUNTA($H141:H$506)),$A$3:$A$7))*NORMSINV($A$10)</f>
        <v>-2.2735963318748182E-2</v>
      </c>
      <c r="L140">
        <f t="shared" si="9"/>
        <v>0</v>
      </c>
      <c r="M140" s="130">
        <f t="shared" si="10"/>
        <v>-6.3527723273917092E-2</v>
      </c>
      <c r="N140" s="137" cm="1">
        <f t="array" ref="N140">SQRT(MMULT(MMULT(TRANSPOSE($A$3:$A$7),MMULT(TRANSPOSE(EXP(D141:H392)-1),EXP(D141:H392)-1)/COUNTA(H141:H392)),$A$3:$A$7))*(-1/SQRT(2*PI())*EXP(-1*(NORMSINV($A$10))^2/2)/$A$10)</f>
        <v>-2.3015518056737294E-2</v>
      </c>
      <c r="O140" s="136" cm="1">
        <f t="array" ref="O140">SQRT(MMULT(MMULT(TRANSPOSE($A$3:$A$7),MMULT(TRANSPOSE(EXP(D141:$H$506)-1),EXP(D141:$H$506)-1)/COUNTA($H141:H$506)),$A$3:$A$7))*(-1/SQRT(2*PI())*EXP(-1*(NORMSINV($A$10))^2/2)/$A$10)</f>
        <v>-2.6047786501136379E-2</v>
      </c>
      <c r="P140" s="2">
        <f t="shared" si="11"/>
        <v>-7.2781458588022305E-2</v>
      </c>
      <c r="Q140" s="130">
        <v>3.2989627813604469E-2</v>
      </c>
    </row>
    <row r="141" spans="3:17" x14ac:dyDescent="0.3">
      <c r="C141" s="42">
        <v>42933</v>
      </c>
      <c r="D141" s="130">
        <v>3.4827575772363572E-3</v>
      </c>
      <c r="E141" s="130">
        <v>8.1815503205177314E-3</v>
      </c>
      <c r="F141" s="130">
        <v>7.8011617719977496E-3</v>
      </c>
      <c r="G141" s="130">
        <v>3.5933500927042201E-3</v>
      </c>
      <c r="H141" s="130">
        <v>5.1532124256123595E-3</v>
      </c>
      <c r="I141" s="130" cm="1">
        <f t="array" ref="I141">SQRT(MMULT(MMULT(TRANSPOSE($A$3:$A$7),MMULT(TRANSPOSE(EXP(D142:H393)-1),EXP(D142:H393)-1)/COUNTA(H142:H393)),$A$3:$A$7))*NORMSINV($A$10)</f>
        <v>-2.0072317700235223E-2</v>
      </c>
      <c r="J141">
        <f t="shared" si="8"/>
        <v>0</v>
      </c>
      <c r="K141" s="130" cm="1">
        <f t="array" ref="K141">SQRT(MMULT(MMULT(TRANSPOSE($A$3:$A$7),MMULT(TRANSPOSE(EXP(D142:$H$506)-1),EXP(D142:$H$506)-1)/COUNTA($H142:H$506)),$A$3:$A$7))*NORMSINV($A$10)</f>
        <v>-2.2756651728945324E-2</v>
      </c>
      <c r="L141">
        <f t="shared" si="9"/>
        <v>0</v>
      </c>
      <c r="M141" s="130">
        <f t="shared" si="10"/>
        <v>-6.3474241851256191E-2</v>
      </c>
      <c r="N141" s="137" cm="1">
        <f t="array" ref="N141">SQRT(MMULT(MMULT(TRANSPOSE($A$3:$A$7),MMULT(TRANSPOSE(EXP(D142:H393)-1),EXP(D142:H393)-1)/COUNTA(H142:H393)),$A$3:$A$7))*(-1/SQRT(2*PI())*EXP(-1*(NORMSINV($A$10))^2/2)/$A$10)</f>
        <v>-2.2996142222290267E-2</v>
      </c>
      <c r="O141" s="136" cm="1">
        <f t="array" ref="O141">SQRT(MMULT(MMULT(TRANSPOSE($A$3:$A$7),MMULT(TRANSPOSE(EXP(D142:$H$506)-1),EXP(D142:$H$506)-1)/COUNTA($H142:H$506)),$A$3:$A$7))*(-1/SQRT(2*PI())*EXP(-1*(NORMSINV($A$10))^2/2)/$A$10)</f>
        <v>-2.6071488478673382E-2</v>
      </c>
      <c r="P141" s="2">
        <f t="shared" si="11"/>
        <v>-7.272018681960335E-2</v>
      </c>
      <c r="Q141" s="130">
        <v>5.6603874367703762E-3</v>
      </c>
    </row>
    <row r="142" spans="3:17" x14ac:dyDescent="0.3">
      <c r="C142" s="42">
        <v>42930</v>
      </c>
      <c r="D142" s="130">
        <v>8.5575308590809928E-3</v>
      </c>
      <c r="E142" s="130">
        <v>1.17855529735276E-3</v>
      </c>
      <c r="F142" s="130">
        <v>1.397483477809822E-2</v>
      </c>
      <c r="G142" s="130">
        <v>1.822608923151859E-2</v>
      </c>
      <c r="H142" s="130">
        <v>4.6031549926579323E-3</v>
      </c>
      <c r="I142" s="130" cm="1">
        <f t="array" ref="I142">SQRT(MMULT(MMULT(TRANSPOSE($A$3:$A$7),MMULT(TRANSPOSE(EXP(D143:H394)-1),EXP(D143:H394)-1)/COUNTA(H143:H394)),$A$3:$A$7))*NORMSINV($A$10)</f>
        <v>-2.0056970985365713E-2</v>
      </c>
      <c r="J142">
        <f t="shared" si="8"/>
        <v>0</v>
      </c>
      <c r="K142" s="130" cm="1">
        <f t="array" ref="K142">SQRT(MMULT(MMULT(TRANSPOSE($A$3:$A$7),MMULT(TRANSPOSE(EXP(D143:$H$506)-1),EXP(D143:$H$506)-1)/COUNTA($H143:H$506)),$A$3:$A$7))*NORMSINV($A$10)</f>
        <v>-2.2759225917437731E-2</v>
      </c>
      <c r="L142">
        <f t="shared" si="9"/>
        <v>0</v>
      </c>
      <c r="M142" s="130">
        <f t="shared" si="10"/>
        <v>-6.3425711277667371E-2</v>
      </c>
      <c r="N142" s="137" cm="1">
        <f t="array" ref="N142">SQRT(MMULT(MMULT(TRANSPOSE($A$3:$A$7),MMULT(TRANSPOSE(EXP(D143:H394)-1),EXP(D143:H394)-1)/COUNTA(H143:H394)),$A$3:$A$7))*(-1/SQRT(2*PI())*EXP(-1*(NORMSINV($A$10))^2/2)/$A$10)</f>
        <v>-2.2978560035566507E-2</v>
      </c>
      <c r="O142" s="136" cm="1">
        <f t="array" ref="O142">SQRT(MMULT(MMULT(TRANSPOSE($A$3:$A$7),MMULT(TRANSPOSE(EXP(D143:$H$506)-1),EXP(D143:$H$506)-1)/COUNTA($H143:H$506)),$A$3:$A$7))*(-1/SQRT(2*PI())*EXP(-1*(NORMSINV($A$10))^2/2)/$A$10)</f>
        <v>-2.6074437635096794E-2</v>
      </c>
      <c r="P142" s="2">
        <f t="shared" si="11"/>
        <v>-7.2664587063309888E-2</v>
      </c>
      <c r="Q142" s="130">
        <v>9.3706808789041016E-3</v>
      </c>
    </row>
    <row r="143" spans="3:17" x14ac:dyDescent="0.3">
      <c r="C143" s="42">
        <v>42929</v>
      </c>
      <c r="D143" s="130">
        <v>1.3833029135265131E-2</v>
      </c>
      <c r="E143" s="130">
        <v>-5.8591047732840761E-3</v>
      </c>
      <c r="F143" s="130">
        <v>8.6759944654972079E-3</v>
      </c>
      <c r="G143" s="130">
        <v>-3.4073290668386633E-3</v>
      </c>
      <c r="H143" s="130">
        <v>-2.9944980176943191E-3</v>
      </c>
      <c r="I143" s="130" cm="1">
        <f t="array" ref="I143">SQRT(MMULT(MMULT(TRANSPOSE($A$3:$A$7),MMULT(TRANSPOSE(EXP(D144:H395)-1),EXP(D144:H395)-1)/COUNTA(H144:H395)),$A$3:$A$7))*NORMSINV($A$10)</f>
        <v>-2.0054673610296839E-2</v>
      </c>
      <c r="J143">
        <f t="shared" si="8"/>
        <v>0</v>
      </c>
      <c r="K143" s="130" cm="1">
        <f t="array" ref="K143">SQRT(MMULT(MMULT(TRANSPOSE($A$3:$A$7),MMULT(TRANSPOSE(EXP(D144:$H$506)-1),EXP(D144:$H$506)-1)/COUNTA($H144:H$506)),$A$3:$A$7))*NORMSINV($A$10)</f>
        <v>-2.2789135467942579E-2</v>
      </c>
      <c r="L143">
        <f t="shared" si="9"/>
        <v>0</v>
      </c>
      <c r="M143" s="130">
        <f t="shared" si="10"/>
        <v>-6.3418446339810031E-2</v>
      </c>
      <c r="N143" s="137" cm="1">
        <f t="array" ref="N143">SQRT(MMULT(MMULT(TRANSPOSE($A$3:$A$7),MMULT(TRANSPOSE(EXP(D144:H395)-1),EXP(D144:H395)-1)/COUNTA(H144:H395)),$A$3:$A$7))*(-1/SQRT(2*PI())*EXP(-1*(NORMSINV($A$10))^2/2)/$A$10)</f>
        <v>-2.2975928014461085E-2</v>
      </c>
      <c r="O143" s="136" cm="1">
        <f t="array" ref="O143">SQRT(MMULT(MMULT(TRANSPOSE($A$3:$A$7),MMULT(TRANSPOSE(EXP(D144:$H$506)-1),EXP(D144:$H$506)-1)/COUNTA($H144:H$506)),$A$3:$A$7))*(-1/SQRT(2*PI())*EXP(-1*(NORMSINV($A$10))^2/2)/$A$10)</f>
        <v>-2.6108703945917796E-2</v>
      </c>
      <c r="P143" s="2">
        <f t="shared" si="11"/>
        <v>-7.2656263881767116E-2</v>
      </c>
      <c r="Q143" s="130">
        <v>2.0818729563593054E-3</v>
      </c>
    </row>
    <row r="144" spans="3:17" x14ac:dyDescent="0.3">
      <c r="C144" s="42">
        <v>42928</v>
      </c>
      <c r="D144" s="130">
        <v>1.4419633361161387E-3</v>
      </c>
      <c r="E144" s="130">
        <v>1.237620254281027E-2</v>
      </c>
      <c r="F144" s="130">
        <v>1.6438290699486855E-2</v>
      </c>
      <c r="G144" s="130">
        <v>2.8237457900817699E-2</v>
      </c>
      <c r="H144" s="130">
        <v>2.1873023347002874E-3</v>
      </c>
      <c r="I144" s="130" cm="1">
        <f t="array" ref="I144">SQRT(MMULT(MMULT(TRANSPOSE($A$3:$A$7),MMULT(TRANSPOSE(EXP(D145:H396)-1),EXP(D145:H396)-1)/COUNTA(H145:H396)),$A$3:$A$7))*NORMSINV($A$10)</f>
        <v>-1.9985079653446754E-2</v>
      </c>
      <c r="J144">
        <f t="shared" si="8"/>
        <v>0</v>
      </c>
      <c r="K144" s="130" cm="1">
        <f t="array" ref="K144">SQRT(MMULT(MMULT(TRANSPOSE($A$3:$A$7),MMULT(TRANSPOSE(EXP(D145:$H$506)-1),EXP(D145:$H$506)-1)/COUNTA($H145:H$506)),$A$3:$A$7))*NORMSINV($A$10)</f>
        <v>-2.2771303500187502E-2</v>
      </c>
      <c r="L144">
        <f t="shared" si="9"/>
        <v>0</v>
      </c>
      <c r="M144" s="130">
        <f t="shared" si="10"/>
        <v>-6.3198370924780298E-2</v>
      </c>
      <c r="N144" s="137" cm="1">
        <f t="array" ref="N144">SQRT(MMULT(MMULT(TRANSPOSE($A$3:$A$7),MMULT(TRANSPOSE(EXP(D145:H396)-1),EXP(D145:H396)-1)/COUNTA(H145:H396)),$A$3:$A$7))*(-1/SQRT(2*PI())*EXP(-1*(NORMSINV($A$10))^2/2)/$A$10)</f>
        <v>-2.2896196687295128E-2</v>
      </c>
      <c r="O144" s="136" cm="1">
        <f t="array" ref="O144">SQRT(MMULT(MMULT(TRANSPOSE($A$3:$A$7),MMULT(TRANSPOSE(EXP(D145:$H$506)-1),EXP(D145:$H$506)-1)/COUNTA($H145:H$506)),$A$3:$A$7))*(-1/SQRT(2*PI())*EXP(-1*(NORMSINV($A$10))^2/2)/$A$10)</f>
        <v>-2.6088274493139944E-2</v>
      </c>
      <c r="P144" s="2">
        <f t="shared" si="11"/>
        <v>-7.2404131287054641E-2</v>
      </c>
      <c r="Q144" s="130">
        <v>1.2259972244352975E-2</v>
      </c>
    </row>
    <row r="145" spans="3:17" x14ac:dyDescent="0.3">
      <c r="C145" s="42">
        <v>42927</v>
      </c>
      <c r="D145" s="130">
        <v>3.2349971475194787E-3</v>
      </c>
      <c r="E145" s="130">
        <v>-2.351016885377393E-3</v>
      </c>
      <c r="F145" s="130">
        <v>1.4263357679557205E-4</v>
      </c>
      <c r="G145" s="130">
        <v>1.0814463703283039E-2</v>
      </c>
      <c r="H145" s="130">
        <v>-3.6811080284342807E-3</v>
      </c>
      <c r="I145" s="130" cm="1">
        <f t="array" ref="I145">SQRT(MMULT(MMULT(TRANSPOSE($A$3:$A$7),MMULT(TRANSPOSE(EXP(D146:H397)-1),EXP(D146:H397)-1)/COUNTA(H146:H397)),$A$3:$A$7))*NORMSINV($A$10)</f>
        <v>-1.9984278235872753E-2</v>
      </c>
      <c r="J145">
        <f t="shared" si="8"/>
        <v>0</v>
      </c>
      <c r="K145" s="130" cm="1">
        <f t="array" ref="K145">SQRT(MMULT(MMULT(TRANSPOSE($A$3:$A$7),MMULT(TRANSPOSE(EXP(D146:$H$506)-1),EXP(D146:$H$506)-1)/COUNTA($H146:H$506)),$A$3:$A$7))*NORMSINV($A$10)</f>
        <v>-2.2801929528500374E-2</v>
      </c>
      <c r="L145">
        <f t="shared" si="9"/>
        <v>0</v>
      </c>
      <c r="M145" s="130">
        <f t="shared" si="10"/>
        <v>-6.3195836619889562E-2</v>
      </c>
      <c r="N145" s="137" cm="1">
        <f t="array" ref="N145">SQRT(MMULT(MMULT(TRANSPOSE($A$3:$A$7),MMULT(TRANSPOSE(EXP(D146:H397)-1),EXP(D146:H397)-1)/COUNTA(H146:H397)),$A$3:$A$7))*(-1/SQRT(2*PI())*EXP(-1*(NORMSINV($A$10))^2/2)/$A$10)</f>
        <v>-2.2895278531614931E-2</v>
      </c>
      <c r="O145" s="136" cm="1">
        <f t="array" ref="O145">SQRT(MMULT(MMULT(TRANSPOSE($A$3:$A$7),MMULT(TRANSPOSE(EXP(D146:$H$506)-1),EXP(D146:$H$506)-1)/COUNTA($H146:H$506)),$A$3:$A$7))*(-1/SQRT(2*PI())*EXP(-1*(NORMSINV($A$10))^2/2)/$A$10)</f>
        <v>-2.6123361647164934E-2</v>
      </c>
      <c r="P145" s="2">
        <f t="shared" si="11"/>
        <v>-7.2401227823858591E-2</v>
      </c>
      <c r="Q145" s="130">
        <v>1.6466868130268443E-3</v>
      </c>
    </row>
    <row r="146" spans="3:17" x14ac:dyDescent="0.3">
      <c r="C146" s="42">
        <v>42926</v>
      </c>
      <c r="D146" s="130">
        <v>6.084670601538663E-3</v>
      </c>
      <c r="E146" s="130">
        <v>1.7932530144656809E-2</v>
      </c>
      <c r="F146" s="130">
        <v>7.4585075278742301E-3</v>
      </c>
      <c r="G146" s="130">
        <v>1.6444188107697367E-2</v>
      </c>
      <c r="H146" s="130">
        <v>-6.4094840624854751E-3</v>
      </c>
      <c r="I146" s="130" cm="1">
        <f t="array" ref="I146">SQRT(MMULT(MMULT(TRANSPOSE($A$3:$A$7),MMULT(TRANSPOSE(EXP(D147:H398)-1),EXP(D147:H398)-1)/COUNTA(H147:H398)),$A$3:$A$7))*NORMSINV($A$10)</f>
        <v>-2.0051354463213426E-2</v>
      </c>
      <c r="J146">
        <f t="shared" si="8"/>
        <v>0</v>
      </c>
      <c r="K146" s="130" cm="1">
        <f t="array" ref="K146">SQRT(MMULT(MMULT(TRANSPOSE($A$3:$A$7),MMULT(TRANSPOSE(EXP(D147:$H$506)-1),EXP(D147:$H$506)-1)/COUNTA($H147:H$506)),$A$3:$A$7))*NORMSINV($A$10)</f>
        <v>-2.2810475784637969E-2</v>
      </c>
      <c r="L146">
        <f t="shared" si="9"/>
        <v>0</v>
      </c>
      <c r="M146" s="130">
        <f t="shared" si="10"/>
        <v>-6.3407950275137348E-2</v>
      </c>
      <c r="N146" s="137" cm="1">
        <f t="array" ref="N146">SQRT(MMULT(MMULT(TRANSPOSE($A$3:$A$7),MMULT(TRANSPOSE(EXP(D147:H398)-1),EXP(D147:H398)-1)/COUNTA(H147:H398)),$A$3:$A$7))*(-1/SQRT(2*PI())*EXP(-1*(NORMSINV($A$10))^2/2)/$A$10)</f>
        <v>-2.297212538541113E-2</v>
      </c>
      <c r="O146" s="136" cm="1">
        <f t="array" ref="O146">SQRT(MMULT(MMULT(TRANSPOSE($A$3:$A$7),MMULT(TRANSPOSE(EXP(D147:$H$506)-1),EXP(D147:$H$506)-1)/COUNTA($H147:H$506)),$A$3:$A$7))*(-1/SQRT(2*PI())*EXP(-1*(NORMSINV($A$10))^2/2)/$A$10)</f>
        <v>-2.6133152789600166E-2</v>
      </c>
      <c r="P146" s="2">
        <f t="shared" si="11"/>
        <v>-7.2644238912872541E-2</v>
      </c>
      <c r="Q146" s="130">
        <v>8.375009098865684E-3</v>
      </c>
    </row>
    <row r="147" spans="3:17" x14ac:dyDescent="0.3">
      <c r="C147" s="42">
        <v>42923</v>
      </c>
      <c r="D147" s="130">
        <v>1.010776767622408E-2</v>
      </c>
      <c r="E147" s="130">
        <v>1.4013290505268046E-2</v>
      </c>
      <c r="F147" s="130">
        <v>1.2895929350948764E-2</v>
      </c>
      <c r="G147" s="130">
        <v>2.6517041949036983E-2</v>
      </c>
      <c r="H147" s="130">
        <v>3.199756172576606E-3</v>
      </c>
      <c r="I147" s="130" cm="1">
        <f t="array" ref="I147">SQRT(MMULT(MMULT(TRANSPOSE($A$3:$A$7),MMULT(TRANSPOSE(EXP(D148:H399)-1),EXP(D148:H399)-1)/COUNTA(H148:H399)),$A$3:$A$7))*NORMSINV($A$10)</f>
        <v>-1.9954747296072453E-2</v>
      </c>
      <c r="J147">
        <f t="shared" si="8"/>
        <v>0</v>
      </c>
      <c r="K147" s="130" cm="1">
        <f t="array" ref="K147">SQRT(MMULT(MMULT(TRANSPOSE($A$3:$A$7),MMULT(TRANSPOSE(EXP(D148:$H$506)-1),EXP(D148:$H$506)-1)/COUNTA($H148:H$506)),$A$3:$A$7))*NORMSINV($A$10)</f>
        <v>-2.2782313712578075E-2</v>
      </c>
      <c r="L147">
        <f t="shared" si="9"/>
        <v>0</v>
      </c>
      <c r="M147" s="130">
        <f t="shared" si="10"/>
        <v>-6.3102451588675293E-2</v>
      </c>
      <c r="N147" s="137" cm="1">
        <f t="array" ref="N147">SQRT(MMULT(MMULT(TRANSPOSE($A$3:$A$7),MMULT(TRANSPOSE(EXP(D148:H399)-1),EXP(D148:H399)-1)/COUNTA(H148:H399)),$A$3:$A$7))*(-1/SQRT(2*PI())*EXP(-1*(NORMSINV($A$10))^2/2)/$A$10)</f>
        <v>-2.2861445981644999E-2</v>
      </c>
      <c r="O147" s="136" cm="1">
        <f t="array" ref="O147">SQRT(MMULT(MMULT(TRANSPOSE($A$3:$A$7),MMULT(TRANSPOSE(EXP(D148:$H$506)-1),EXP(D148:$H$506)-1)/COUNTA($H148:H$506)),$A$3:$A$7))*(-1/SQRT(2*PI())*EXP(-1*(NORMSINV($A$10))^2/2)/$A$10)</f>
        <v>-2.610088850283292E-2</v>
      </c>
      <c r="P147" s="2">
        <f t="shared" si="11"/>
        <v>-7.2294239906902147E-2</v>
      </c>
      <c r="Q147" s="130">
        <v>1.3465405785903699E-2</v>
      </c>
    </row>
    <row r="148" spans="3:17" x14ac:dyDescent="0.3">
      <c r="C148" s="42">
        <v>42922</v>
      </c>
      <c r="D148" s="130">
        <v>-9.4833212617850375E-3</v>
      </c>
      <c r="E148" s="130">
        <v>-6.4651705400282384E-3</v>
      </c>
      <c r="F148" s="130">
        <v>-7.4100041005069443E-3</v>
      </c>
      <c r="G148" s="130">
        <v>-9.2561812115483835E-3</v>
      </c>
      <c r="H148" s="130">
        <v>-3.4278914264559896E-3</v>
      </c>
      <c r="I148" s="130" cm="1">
        <f t="array" ref="I148">SQRT(MMULT(MMULT(TRANSPOSE($A$3:$A$7),MMULT(TRANSPOSE(EXP(D149:H400)-1),EXP(D149:H400)-1)/COUNTA(H149:H400)),$A$3:$A$7))*NORMSINV($A$10)</f>
        <v>-1.9932335284462067E-2</v>
      </c>
      <c r="J148">
        <f t="shared" si="8"/>
        <v>0</v>
      </c>
      <c r="K148" s="130" cm="1">
        <f t="array" ref="K148">SQRT(MMULT(MMULT(TRANSPOSE($A$3:$A$7),MMULT(TRANSPOSE(EXP(D149:$H$506)-1),EXP(D149:$H$506)-1)/COUNTA($H149:H$506)),$A$3:$A$7))*NORMSINV($A$10)</f>
        <v>-2.2797023360526674E-2</v>
      </c>
      <c r="L148">
        <f t="shared" si="9"/>
        <v>0</v>
      </c>
      <c r="M148" s="130">
        <f t="shared" si="10"/>
        <v>-6.303157858504034E-2</v>
      </c>
      <c r="N148" s="137" cm="1">
        <f t="array" ref="N148">SQRT(MMULT(MMULT(TRANSPOSE($A$3:$A$7),MMULT(TRANSPOSE(EXP(D149:H400)-1),EXP(D149:H400)-1)/COUNTA(H149:H400)),$A$3:$A$7))*(-1/SQRT(2*PI())*EXP(-1*(NORMSINV($A$10))^2/2)/$A$10)</f>
        <v>-2.2835769335122307E-2</v>
      </c>
      <c r="O148" s="136" cm="1">
        <f t="array" ref="O148">SQRT(MMULT(MMULT(TRANSPOSE($A$3:$A$7),MMULT(TRANSPOSE(EXP(D149:$H$506)-1),EXP(D149:$H$506)-1)/COUNTA($H149:H$506)),$A$3:$A$7))*(-1/SQRT(2*PI())*EXP(-1*(NORMSINV($A$10))^2/2)/$A$10)</f>
        <v>-2.6117740824588561E-2</v>
      </c>
      <c r="P148" s="2">
        <f t="shared" si="11"/>
        <v>-7.2213043221215398E-2</v>
      </c>
      <c r="Q148" s="130">
        <v>-7.1801855849912433E-3</v>
      </c>
    </row>
    <row r="149" spans="3:17" x14ac:dyDescent="0.3">
      <c r="C149" s="42">
        <v>42921</v>
      </c>
      <c r="D149" s="130">
        <v>4.1032373988134415E-3</v>
      </c>
      <c r="E149" s="130">
        <v>1.843116913540447E-2</v>
      </c>
      <c r="F149" s="130">
        <v>1.32606267084719E-2</v>
      </c>
      <c r="G149" s="130">
        <v>9.8033531050112799E-3</v>
      </c>
      <c r="H149" s="130">
        <v>-7.9798323823889795E-4</v>
      </c>
      <c r="I149" s="130" cm="1">
        <f t="array" ref="I149">SQRT(MMULT(MMULT(TRANSPOSE($A$3:$A$7),MMULT(TRANSPOSE(EXP(D150:H401)-1),EXP(D150:H401)-1)/COUNTA(H150:H401)),$A$3:$A$7))*NORMSINV($A$10)</f>
        <v>-1.9893126740595429E-2</v>
      </c>
      <c r="J149">
        <f t="shared" si="8"/>
        <v>0</v>
      </c>
      <c r="K149" s="130" cm="1">
        <f t="array" ref="K149">SQRT(MMULT(MMULT(TRANSPOSE($A$3:$A$7),MMULT(TRANSPOSE(EXP(D150:$H$506)-1),EXP(D150:$H$506)-1)/COUNTA($H150:H$506)),$A$3:$A$7))*NORMSINV($A$10)</f>
        <v>-2.2801880390173543E-2</v>
      </c>
      <c r="L149">
        <f t="shared" si="9"/>
        <v>0</v>
      </c>
      <c r="M149" s="130">
        <f t="shared" si="10"/>
        <v>-6.290759028268314E-2</v>
      </c>
      <c r="N149" s="137" cm="1">
        <f t="array" ref="N149">SQRT(MMULT(MMULT(TRANSPOSE($A$3:$A$7),MMULT(TRANSPOSE(EXP(D150:H401)-1),EXP(D150:H401)-1)/COUNTA(H150:H401)),$A$3:$A$7))*(-1/SQRT(2*PI())*EXP(-1*(NORMSINV($A$10))^2/2)/$A$10)</f>
        <v>-2.2790849497535463E-2</v>
      </c>
      <c r="O149" s="136" cm="1">
        <f t="array" ref="O149">SQRT(MMULT(MMULT(TRANSPOSE($A$3:$A$7),MMULT(TRANSPOSE(EXP(D150:$H$506)-1),EXP(D150:$H$506)-1)/COUNTA($H150:H$506)),$A$3:$A$7))*(-1/SQRT(2*PI())*EXP(-1*(NORMSINV($A$10))^2/2)/$A$10)</f>
        <v>-2.6123305351127318E-2</v>
      </c>
      <c r="P149" s="2">
        <f t="shared" si="11"/>
        <v>-7.2070994222316137E-2</v>
      </c>
      <c r="Q149" s="130">
        <v>9.0233151784263818E-3</v>
      </c>
    </row>
    <row r="150" spans="3:17" x14ac:dyDescent="0.3">
      <c r="C150" s="42">
        <v>42919</v>
      </c>
      <c r="D150" s="130">
        <v>-3.6173112093375644E-3</v>
      </c>
      <c r="E150" s="130">
        <v>-1.4924901793728245E-2</v>
      </c>
      <c r="F150" s="130">
        <v>-1.1086947908740097E-2</v>
      </c>
      <c r="G150" s="130">
        <v>-2.1923917416459743E-2</v>
      </c>
      <c r="H150" s="130">
        <v>6.7467924429840077E-3</v>
      </c>
      <c r="I150" s="130" cm="1">
        <f t="array" ref="I150">SQRT(MMULT(MMULT(TRANSPOSE($A$3:$A$7),MMULT(TRANSPOSE(EXP(D151:H402)-1),EXP(D151:H402)-1)/COUNTA(H151:H402)),$A$3:$A$7))*NORMSINV($A$10)</f>
        <v>-1.9971691947617828E-2</v>
      </c>
      <c r="J150">
        <f t="shared" si="8"/>
        <v>0</v>
      </c>
      <c r="K150" s="130" cm="1">
        <f t="array" ref="K150">SQRT(MMULT(MMULT(TRANSPOSE($A$3:$A$7),MMULT(TRANSPOSE(EXP(D151:$H$506)-1),EXP(D151:$H$506)-1)/COUNTA($H151:H$506)),$A$3:$A$7))*NORMSINV($A$10)</f>
        <v>-2.2807658653059341E-2</v>
      </c>
      <c r="L150">
        <f t="shared" si="9"/>
        <v>0</v>
      </c>
      <c r="M150" s="130">
        <f t="shared" si="10"/>
        <v>-6.3156035281716566E-2</v>
      </c>
      <c r="N150" s="137" cm="1">
        <f t="array" ref="N150">SQRT(MMULT(MMULT(TRANSPOSE($A$3:$A$7),MMULT(TRANSPOSE(EXP(D151:H402)-1),EXP(D151:H402)-1)/COUNTA(H151:H402)),$A$3:$A$7))*(-1/SQRT(2*PI())*EXP(-1*(NORMSINV($A$10))^2/2)/$A$10)</f>
        <v>-2.2880858867723421E-2</v>
      </c>
      <c r="O150" s="136" cm="1">
        <f t="array" ref="O150">SQRT(MMULT(MMULT(TRANSPOSE($A$3:$A$7),MMULT(TRANSPOSE(EXP(D151:$H$506)-1),EXP(D151:$H$506)-1)/COUNTA($H151:H$506)),$A$3:$A$7))*(-1/SQRT(2*PI())*EXP(-1*(NORMSINV($A$10))^2/2)/$A$10)</f>
        <v>-2.6129925301902508E-2</v>
      </c>
      <c r="P150" s="2">
        <f t="shared" si="11"/>
        <v>-7.2355628842867337E-2</v>
      </c>
      <c r="Q150" s="130">
        <v>-8.8732600127439196E-3</v>
      </c>
    </row>
    <row r="151" spans="3:17" x14ac:dyDescent="0.3">
      <c r="C151" s="42">
        <v>42916</v>
      </c>
      <c r="D151" s="130">
        <v>2.3635619897859352E-3</v>
      </c>
      <c r="E151" s="130">
        <v>-8.1587680802981954E-3</v>
      </c>
      <c r="F151" s="130">
        <v>6.4036352340090773E-3</v>
      </c>
      <c r="G151" s="130">
        <v>-4.5408558825840674E-3</v>
      </c>
      <c r="H151" s="130">
        <v>1.8377740565857805E-3</v>
      </c>
      <c r="I151" s="130" cm="1">
        <f t="array" ref="I151">SQRT(MMULT(MMULT(TRANSPOSE($A$3:$A$7),MMULT(TRANSPOSE(EXP(D152:H403)-1),EXP(D152:H403)-1)/COUNTA(H152:H403)),$A$3:$A$7))*NORMSINV($A$10)</f>
        <v>-2.0004078815710178E-2</v>
      </c>
      <c r="J151">
        <f t="shared" si="8"/>
        <v>0</v>
      </c>
      <c r="K151" s="130" cm="1">
        <f t="array" ref="K151">SQRT(MMULT(MMULT(TRANSPOSE($A$3:$A$7),MMULT(TRANSPOSE(EXP(D152:$H$506)-1),EXP(D152:$H$506)-1)/COUNTA($H152:H$506)),$A$3:$A$7))*NORMSINV($A$10)</f>
        <v>-2.283970472362146E-2</v>
      </c>
      <c r="L151">
        <f t="shared" si="9"/>
        <v>0</v>
      </c>
      <c r="M151" s="130">
        <f t="shared" si="10"/>
        <v>-6.3258451551167827E-2</v>
      </c>
      <c r="N151" s="137" cm="1">
        <f t="array" ref="N151">SQRT(MMULT(MMULT(TRANSPOSE($A$3:$A$7),MMULT(TRANSPOSE(EXP(D152:H403)-1),EXP(D152:H403)-1)/COUNTA(H152:H403)),$A$3:$A$7))*(-1/SQRT(2*PI())*EXP(-1*(NORMSINV($A$10))^2/2)/$A$10)</f>
        <v>-2.2917963353409072E-2</v>
      </c>
      <c r="O151" s="136" cm="1">
        <f t="array" ref="O151">SQRT(MMULT(MMULT(TRANSPOSE($A$3:$A$7),MMULT(TRANSPOSE(EXP(D152:$H$506)-1),EXP(D152:$H$506)-1)/COUNTA($H152:H$506)),$A$3:$A$7))*(-1/SQRT(2*PI())*EXP(-1*(NORMSINV($A$10))^2/2)/$A$10)</f>
        <v>-2.6166639347949286E-2</v>
      </c>
      <c r="P151" s="2">
        <f t="shared" si="11"/>
        <v>-7.2472963529043116E-2</v>
      </c>
      <c r="Q151" s="130">
        <v>-4.0522678054945494E-4</v>
      </c>
    </row>
    <row r="152" spans="3:17" x14ac:dyDescent="0.3">
      <c r="C152" s="42">
        <v>42915</v>
      </c>
      <c r="D152" s="130">
        <v>-1.4853051628622252E-2</v>
      </c>
      <c r="E152" s="130">
        <v>-1.464738272787579E-2</v>
      </c>
      <c r="F152" s="130">
        <v>-1.8946287169094855E-2</v>
      </c>
      <c r="G152" s="130">
        <v>-2.1879014413054367E-2</v>
      </c>
      <c r="H152" s="130">
        <v>-1.5739405560788237E-2</v>
      </c>
      <c r="I152" s="130" cm="1">
        <f t="array" ref="I152">SQRT(MMULT(MMULT(TRANSPOSE($A$3:$A$7),MMULT(TRANSPOSE(EXP(D153:H404)-1),EXP(D153:H404)-1)/COUNTA(H153:H404)),$A$3:$A$7))*NORMSINV($A$10)</f>
        <v>-2.0039203464817069E-2</v>
      </c>
      <c r="J152">
        <f t="shared" si="8"/>
        <v>0</v>
      </c>
      <c r="K152" s="130" cm="1">
        <f t="array" ref="K152">SQRT(MMULT(MMULT(TRANSPOSE($A$3:$A$7),MMULT(TRANSPOSE(EXP(D153:$H$506)-1),EXP(D153:$H$506)-1)/COUNTA($H153:H$506)),$A$3:$A$7))*NORMSINV($A$10)</f>
        <v>-2.2774443844189661E-2</v>
      </c>
      <c r="L152">
        <f t="shared" si="9"/>
        <v>0</v>
      </c>
      <c r="M152" s="130">
        <f t="shared" si="10"/>
        <v>-6.3369525444359809E-2</v>
      </c>
      <c r="N152" s="137" cm="1">
        <f t="array" ref="N152">SQRT(MMULT(MMULT(TRANSPOSE($A$3:$A$7),MMULT(TRANSPOSE(EXP(D153:H404)-1),EXP(D153:H404)-1)/COUNTA(H153:H404)),$A$3:$A$7))*(-1/SQRT(2*PI())*EXP(-1*(NORMSINV($A$10))^2/2)/$A$10)</f>
        <v>-2.2958204417666474E-2</v>
      </c>
      <c r="O152" s="136" cm="1">
        <f t="array" ref="O152">SQRT(MMULT(MMULT(TRANSPOSE($A$3:$A$7),MMULT(TRANSPOSE(EXP(D153:$H$506)-1),EXP(D153:$H$506)-1)/COUNTA($H153:H$506)),$A$3:$A$7))*(-1/SQRT(2*PI())*EXP(-1*(NORMSINV($A$10))^2/2)/$A$10)</f>
        <v>-2.6091872273843651E-2</v>
      </c>
      <c r="P152" s="2">
        <f t="shared" si="11"/>
        <v>-7.2600216947565688E-2</v>
      </c>
      <c r="Q152" s="130">
        <v>-1.7061889697124438E-2</v>
      </c>
    </row>
    <row r="153" spans="3:17" x14ac:dyDescent="0.3">
      <c r="C153" s="42">
        <v>42914</v>
      </c>
      <c r="D153" s="130">
        <v>1.4505262999710427E-2</v>
      </c>
      <c r="E153" s="130">
        <v>1.3776760828960087E-2</v>
      </c>
      <c r="F153" s="130">
        <v>8.4887914779397337E-3</v>
      </c>
      <c r="G153" s="130">
        <v>1.5635615973552022E-2</v>
      </c>
      <c r="H153" s="130">
        <v>-2.7120575510993987E-3</v>
      </c>
      <c r="I153" s="130" cm="1">
        <f t="array" ref="I153">SQRT(MMULT(MMULT(TRANSPOSE($A$3:$A$7),MMULT(TRANSPOSE(EXP(D154:H405)-1),EXP(D154:H405)-1)/COUNTA(H154:H405)),$A$3:$A$7))*NORMSINV($A$10)</f>
        <v>-2.0233504607257473E-2</v>
      </c>
      <c r="J153">
        <f t="shared" si="8"/>
        <v>0</v>
      </c>
      <c r="K153" s="130" cm="1">
        <f t="array" ref="K153">SQRT(MMULT(MMULT(TRANSPOSE($A$3:$A$7),MMULT(TRANSPOSE(EXP(D154:$H$506)-1),EXP(D154:$H$506)-1)/COUNTA($H154:H$506)),$A$3:$A$7))*NORMSINV($A$10)</f>
        <v>-2.2772965279959909E-2</v>
      </c>
      <c r="L153">
        <f t="shared" si="9"/>
        <v>0</v>
      </c>
      <c r="M153" s="130">
        <f t="shared" si="10"/>
        <v>-6.3983959606444291E-2</v>
      </c>
      <c r="N153" s="137" cm="1">
        <f t="array" ref="N153">SQRT(MMULT(MMULT(TRANSPOSE($A$3:$A$7),MMULT(TRANSPOSE(EXP(D154:H405)-1),EXP(D154:H405)-1)/COUNTA(H154:H405)),$A$3:$A$7))*(-1/SQRT(2*PI())*EXP(-1*(NORMSINV($A$10))^2/2)/$A$10)</f>
        <v>-2.3180808342745871E-2</v>
      </c>
      <c r="O153" s="136" cm="1">
        <f t="array" ref="O153">SQRT(MMULT(MMULT(TRANSPOSE($A$3:$A$7),MMULT(TRANSPOSE(EXP(D154:$H$506)-1),EXP(D154:$H$506)-1)/COUNTA($H154:H$506)),$A$3:$A$7))*(-1/SQRT(2*PI())*EXP(-1*(NORMSINV($A$10))^2/2)/$A$10)</f>
        <v>-2.6090178335265158E-2</v>
      </c>
      <c r="P153" s="2">
        <f t="shared" si="11"/>
        <v>-7.3304152366910069E-2</v>
      </c>
      <c r="Q153" s="130">
        <v>1.0011620905044431E-2</v>
      </c>
    </row>
    <row r="154" spans="3:17" x14ac:dyDescent="0.3">
      <c r="C154" s="42">
        <v>42913</v>
      </c>
      <c r="D154" s="130">
        <v>-1.4436565244057223E-2</v>
      </c>
      <c r="E154" s="130">
        <v>-1.745558835288305E-2</v>
      </c>
      <c r="F154" s="130">
        <v>-1.8892685268761641E-2</v>
      </c>
      <c r="G154" s="130">
        <v>-4.1946972308638641E-2</v>
      </c>
      <c r="H154" s="130">
        <v>-8.4286577439161032E-3</v>
      </c>
      <c r="I154" s="130" cm="1">
        <f t="array" ref="I154">SQRT(MMULT(MMULT(TRANSPOSE($A$3:$A$7),MMULT(TRANSPOSE(EXP(D155:H406)-1),EXP(D155:H406)-1)/COUNTA(H155:H406)),$A$3:$A$7))*NORMSINV($A$10)</f>
        <v>-2.0239442798354174E-2</v>
      </c>
      <c r="J154">
        <f t="shared" si="8"/>
        <v>0</v>
      </c>
      <c r="K154" s="130" cm="1">
        <f t="array" ref="K154">SQRT(MMULT(MMULT(TRANSPOSE($A$3:$A$7),MMULT(TRANSPOSE(EXP(D155:$H$506)-1),EXP(D155:$H$506)-1)/COUNTA($H155:H$506)),$A$3:$A$7))*NORMSINV($A$10)</f>
        <v>-2.2670529341969649E-2</v>
      </c>
      <c r="L154">
        <f t="shared" si="9"/>
        <v>0</v>
      </c>
      <c r="M154" s="130">
        <f t="shared" si="10"/>
        <v>-6.4002737815491192E-2</v>
      </c>
      <c r="N154" s="137" cm="1">
        <f t="array" ref="N154">SQRT(MMULT(MMULT(TRANSPOSE($A$3:$A$7),MMULT(TRANSPOSE(EXP(D155:H406)-1),EXP(D155:H406)-1)/COUNTA(H155:H406)),$A$3:$A$7))*(-1/SQRT(2*PI())*EXP(-1*(NORMSINV($A$10))^2/2)/$A$10)</f>
        <v>-2.3187611517598034E-2</v>
      </c>
      <c r="O154" s="136" cm="1">
        <f t="array" ref="O154">SQRT(MMULT(MMULT(TRANSPOSE($A$3:$A$7),MMULT(TRANSPOSE(EXP(D155:$H$506)-1),EXP(D155:$H$506)-1)/COUNTA($H155:H$506)),$A$3:$A$7))*(-1/SQRT(2*PI())*EXP(-1*(NORMSINV($A$10))^2/2)/$A$10)</f>
        <v>-2.597282111554209E-2</v>
      </c>
      <c r="P154" s="2">
        <f t="shared" si="11"/>
        <v>-7.3325665894763276E-2</v>
      </c>
      <c r="Q154" s="130">
        <v>-1.9964984918110801E-2</v>
      </c>
    </row>
    <row r="155" spans="3:17" x14ac:dyDescent="0.3">
      <c r="C155" s="42">
        <v>42912</v>
      </c>
      <c r="D155" s="130">
        <v>-3.1495675262591095E-3</v>
      </c>
      <c r="E155" s="130">
        <v>-9.7712269998310071E-3</v>
      </c>
      <c r="F155" s="130">
        <v>-9.5952023661622192E-3</v>
      </c>
      <c r="G155" s="130">
        <v>-3.2961743421505946E-3</v>
      </c>
      <c r="H155" s="130">
        <v>-6.7114797630697881E-4</v>
      </c>
      <c r="I155" s="130" cm="1">
        <f t="array" ref="I155">SQRT(MMULT(MMULT(TRANSPOSE($A$3:$A$7),MMULT(TRANSPOSE(EXP(D156:H407)-1),EXP(D156:H407)-1)/COUNTA(H156:H407)),$A$3:$A$7))*NORMSINV($A$10)</f>
        <v>-2.0751141912205832E-2</v>
      </c>
      <c r="J155">
        <f t="shared" si="8"/>
        <v>0</v>
      </c>
      <c r="K155" s="130" cm="1">
        <f t="array" ref="K155">SQRT(MMULT(MMULT(TRANSPOSE($A$3:$A$7),MMULT(TRANSPOSE(EXP(D156:$H$506)-1),EXP(D156:$H$506)-1)/COUNTA($H156:H$506)),$A$3:$A$7))*NORMSINV($A$10)</f>
        <v>-2.2693346743411977E-2</v>
      </c>
      <c r="L155">
        <f t="shared" si="9"/>
        <v>0</v>
      </c>
      <c r="M155" s="130">
        <f t="shared" si="10"/>
        <v>-6.5620872491952253E-2</v>
      </c>
      <c r="N155" s="137" cm="1">
        <f t="array" ref="N155">SQRT(MMULT(MMULT(TRANSPOSE($A$3:$A$7),MMULT(TRANSPOSE(EXP(D156:H407)-1),EXP(D156:H407)-1)/COUNTA(H156:H407)),$A$3:$A$7))*(-1/SQRT(2*PI())*EXP(-1*(NORMSINV($A$10))^2/2)/$A$10)</f>
        <v>-2.3773847037226875E-2</v>
      </c>
      <c r="O155" s="136" cm="1">
        <f t="array" ref="O155">SQRT(MMULT(MMULT(TRANSPOSE($A$3:$A$7),MMULT(TRANSPOSE(EXP(D156:$H$506)-1),EXP(D156:$H$506)-1)/COUNTA($H156:H$506)),$A$3:$A$7))*(-1/SQRT(2*PI())*EXP(-1*(NORMSINV($A$10))^2/2)/$A$10)</f>
        <v>-2.5998962202811986E-2</v>
      </c>
      <c r="P155" s="2">
        <f t="shared" si="11"/>
        <v>-7.5179505382082762E-2</v>
      </c>
      <c r="Q155" s="130">
        <v>-5.2758485072128937E-3</v>
      </c>
    </row>
    <row r="156" spans="3:17" x14ac:dyDescent="0.3">
      <c r="C156" s="42">
        <v>42909</v>
      </c>
      <c r="D156" s="130">
        <v>4.4531502515967707E-3</v>
      </c>
      <c r="E156" s="130">
        <v>2.4338698791682317E-3</v>
      </c>
      <c r="F156" s="130">
        <v>1.3430599637776784E-2</v>
      </c>
      <c r="G156" s="130">
        <v>2.0006451504365828E-2</v>
      </c>
      <c r="H156" s="130">
        <v>4.3709991593573463E-3</v>
      </c>
      <c r="I156" s="130" cm="1">
        <f t="array" ref="I156">SQRT(MMULT(MMULT(TRANSPOSE($A$3:$A$7),MMULT(TRANSPOSE(EXP(D157:H408)-1),EXP(D157:H408)-1)/COUNTA(H157:H408)),$A$3:$A$7))*NORMSINV($A$10)</f>
        <v>-2.0799163233003522E-2</v>
      </c>
      <c r="J156">
        <f t="shared" si="8"/>
        <v>0</v>
      </c>
      <c r="K156" s="130" cm="1">
        <f t="array" ref="K156">SQRT(MMULT(MMULT(TRANSPOSE($A$3:$A$7),MMULT(TRANSPOSE(EXP(D157:$H$506)-1),EXP(D157:$H$506)-1)/COUNTA($H157:H$506)),$A$3:$A$7))*NORMSINV($A$10)</f>
        <v>-2.2698158061059449E-2</v>
      </c>
      <c r="L156">
        <f t="shared" si="9"/>
        <v>0</v>
      </c>
      <c r="M156" s="130">
        <f t="shared" si="10"/>
        <v>-6.5772729241922567E-2</v>
      </c>
      <c r="N156" s="137" cm="1">
        <f t="array" ref="N156">SQRT(MMULT(MMULT(TRANSPOSE($A$3:$A$7),MMULT(TRANSPOSE(EXP(D157:H408)-1),EXP(D157:H408)-1)/COUNTA(H157:H408)),$A$3:$A$7))*(-1/SQRT(2*PI())*EXP(-1*(NORMSINV($A$10))^2/2)/$A$10)</f>
        <v>-2.3828863360665847E-2</v>
      </c>
      <c r="O156" s="136" cm="1">
        <f t="array" ref="O156">SQRT(MMULT(MMULT(TRANSPOSE($A$3:$A$7),MMULT(TRANSPOSE(EXP(D157:$H$506)-1),EXP(D157:$H$506)-1)/COUNTA($H157:H$506)),$A$3:$A$7))*(-1/SQRT(2*PI())*EXP(-1*(NORMSINV($A$10))^2/2)/$A$10)</f>
        <v>-2.6004474358734892E-2</v>
      </c>
      <c r="P156" s="2">
        <f t="shared" si="11"/>
        <v>-7.5353482272638425E-2</v>
      </c>
      <c r="Q156" s="130">
        <v>9.0019194934106359E-3</v>
      </c>
    </row>
    <row r="157" spans="3:17" x14ac:dyDescent="0.3">
      <c r="C157" s="42">
        <v>42908</v>
      </c>
      <c r="D157" s="130">
        <v>-1.646382349296232E-3</v>
      </c>
      <c r="E157" s="130">
        <v>-9.2835353765172602E-4</v>
      </c>
      <c r="F157" s="130">
        <v>-1.4240754892722043E-4</v>
      </c>
      <c r="G157" s="130">
        <v>-9.0345902443374313E-4</v>
      </c>
      <c r="H157" s="130">
        <v>-4.1473291588199918E-3</v>
      </c>
      <c r="I157" s="130" cm="1">
        <f t="array" ref="I157">SQRT(MMULT(MMULT(TRANSPOSE($A$3:$A$7),MMULT(TRANSPOSE(EXP(D158:H409)-1),EXP(D158:H409)-1)/COUNTA(H158:H409)),$A$3:$A$7))*NORMSINV($A$10)</f>
        <v>-2.0809620219740005E-2</v>
      </c>
      <c r="J157">
        <f t="shared" si="8"/>
        <v>0</v>
      </c>
      <c r="K157" s="130" cm="1">
        <f t="array" ref="K157">SQRT(MMULT(MMULT(TRANSPOSE($A$3:$A$7),MMULT(TRANSPOSE(EXP(D158:$H$506)-1),EXP(D158:$H$506)-1)/COUNTA($H158:H$506)),$A$3:$A$7))*NORMSINV($A$10)</f>
        <v>-2.2729832632460457E-2</v>
      </c>
      <c r="L157">
        <f t="shared" si="9"/>
        <v>0</v>
      </c>
      <c r="M157" s="130">
        <f t="shared" si="10"/>
        <v>-6.5805797137472019E-2</v>
      </c>
      <c r="N157" s="137" cm="1">
        <f t="array" ref="N157">SQRT(MMULT(MMULT(TRANSPOSE($A$3:$A$7),MMULT(TRANSPOSE(EXP(D158:H409)-1),EXP(D158:H409)-1)/COUNTA(H158:H409)),$A$3:$A$7))*(-1/SQRT(2*PI())*EXP(-1*(NORMSINV($A$10))^2/2)/$A$10)</f>
        <v>-2.3840843559355406E-2</v>
      </c>
      <c r="O157" s="136" cm="1">
        <f t="array" ref="O157">SQRT(MMULT(MMULT(TRANSPOSE($A$3:$A$7),MMULT(TRANSPOSE(EXP(D158:$H$506)-1),EXP(D158:$H$506)-1)/COUNTA($H158:H$506)),$A$3:$A$7))*(-1/SQRT(2*PI())*EXP(-1*(NORMSINV($A$10))^2/2)/$A$10)</f>
        <v>-2.6040762791373597E-2</v>
      </c>
      <c r="P157" s="2">
        <f t="shared" si="11"/>
        <v>-7.5391366987318797E-2</v>
      </c>
      <c r="Q157" s="130">
        <v>-1.5514279720002726E-3</v>
      </c>
    </row>
    <row r="158" spans="3:17" x14ac:dyDescent="0.3">
      <c r="C158" s="42">
        <v>42907</v>
      </c>
      <c r="D158" s="130">
        <v>5.9130400420948611E-3</v>
      </c>
      <c r="E158" s="130">
        <v>9.665060514516037E-3</v>
      </c>
      <c r="F158" s="130">
        <v>5.1363196183659083E-3</v>
      </c>
      <c r="G158" s="130">
        <v>1.9409206274181096E-2</v>
      </c>
      <c r="H158" s="130">
        <v>-2.5693532420276127E-3</v>
      </c>
      <c r="I158" s="130" cm="1">
        <f t="array" ref="I158">SQRT(MMULT(MMULT(TRANSPOSE($A$3:$A$7),MMULT(TRANSPOSE(EXP(D159:H410)-1),EXP(D159:H410)-1)/COUNTA(H159:H410)),$A$3:$A$7))*NORMSINV($A$10)</f>
        <v>-2.0781365247559108E-2</v>
      </c>
      <c r="J158">
        <f t="shared" si="8"/>
        <v>0</v>
      </c>
      <c r="K158" s="130" cm="1">
        <f t="array" ref="K158">SQRT(MMULT(MMULT(TRANSPOSE($A$3:$A$7),MMULT(TRANSPOSE(EXP(D159:$H$506)-1),EXP(D159:$H$506)-1)/COUNTA($H159:H$506)),$A$3:$A$7))*NORMSINV($A$10)</f>
        <v>-2.2742909242023299E-2</v>
      </c>
      <c r="L158">
        <f t="shared" si="9"/>
        <v>0</v>
      </c>
      <c r="M158" s="130">
        <f t="shared" si="10"/>
        <v>-6.5716447070155698E-2</v>
      </c>
      <c r="N158" s="137" cm="1">
        <f t="array" ref="N158">SQRT(MMULT(MMULT(TRANSPOSE($A$3:$A$7),MMULT(TRANSPOSE(EXP(D159:H410)-1),EXP(D159:H410)-1)/COUNTA(H159:H410)),$A$3:$A$7))*(-1/SQRT(2*PI())*EXP(-1*(NORMSINV($A$10))^2/2)/$A$10)</f>
        <v>-2.3808472840215623E-2</v>
      </c>
      <c r="O158" s="136" cm="1">
        <f t="array" ref="O158">SQRT(MMULT(MMULT(TRANSPOSE($A$3:$A$7),MMULT(TRANSPOSE(EXP(D159:$H$506)-1),EXP(D159:$H$506)-1)/COUNTA($H159:H$506)),$A$3:$A$7))*(-1/SQRT(2*PI())*EXP(-1*(NORMSINV($A$10))^2/2)/$A$10)</f>
        <v>-2.6055744198990965E-2</v>
      </c>
      <c r="P158" s="2">
        <f t="shared" si="11"/>
        <v>-7.5289001785339468E-2</v>
      </c>
      <c r="Q158" s="130">
        <v>7.564948389866666E-3</v>
      </c>
    </row>
    <row r="159" spans="3:17" x14ac:dyDescent="0.3">
      <c r="C159" s="42">
        <v>42906</v>
      </c>
      <c r="D159" s="130">
        <v>-9.1298814672851579E-3</v>
      </c>
      <c r="E159" s="130">
        <v>-2.5958440010396583E-3</v>
      </c>
      <c r="F159" s="130">
        <v>-1.3638470622301188E-2</v>
      </c>
      <c r="G159" s="130">
        <v>-8.8394159660007653E-3</v>
      </c>
      <c r="H159" s="130">
        <v>-2.5628532693963021E-3</v>
      </c>
      <c r="I159" s="130" cm="1">
        <f t="array" ref="I159">SQRT(MMULT(MMULT(TRANSPOSE($A$3:$A$7),MMULT(TRANSPOSE(EXP(D160:H411)-1),EXP(D160:H411)-1)/COUNTA(H160:H411)),$A$3:$A$7))*NORMSINV($A$10)</f>
        <v>-2.0753693252366406E-2</v>
      </c>
      <c r="J159">
        <f t="shared" si="8"/>
        <v>0</v>
      </c>
      <c r="K159" s="130" cm="1">
        <f t="array" ref="K159">SQRT(MMULT(MMULT(TRANSPOSE($A$3:$A$7),MMULT(TRANSPOSE(EXP(D160:$H$506)-1),EXP(D160:$H$506)-1)/COUNTA($H160:H$506)),$A$3:$A$7))*NORMSINV($A$10)</f>
        <v>-2.2757316355725293E-2</v>
      </c>
      <c r="L159">
        <f t="shared" si="9"/>
        <v>0</v>
      </c>
      <c r="M159" s="130">
        <f t="shared" si="10"/>
        <v>-6.5628940537945518E-2</v>
      </c>
      <c r="N159" s="137" cm="1">
        <f t="array" ref="N159">SQRT(MMULT(MMULT(TRANSPOSE($A$3:$A$7),MMULT(TRANSPOSE(EXP(D160:H411)-1),EXP(D160:H411)-1)/COUNTA(H160:H411)),$A$3:$A$7))*(-1/SQRT(2*PI())*EXP(-1*(NORMSINV($A$10))^2/2)/$A$10)</f>
        <v>-2.3776770017127167E-2</v>
      </c>
      <c r="O159" s="136" cm="1">
        <f t="array" ref="O159">SQRT(MMULT(MMULT(TRANSPOSE($A$3:$A$7),MMULT(TRANSPOSE(EXP(D160:$H$506)-1),EXP(D160:$H$506)-1)/COUNTA($H160:H$506)),$A$3:$A$7))*(-1/SQRT(2*PI())*EXP(-1*(NORMSINV($A$10))^2/2)/$A$10)</f>
        <v>-2.6072249917994197E-2</v>
      </c>
      <c r="P159" s="2">
        <f t="shared" si="11"/>
        <v>-7.5188748656122573E-2</v>
      </c>
      <c r="Q159" s="130">
        <v>-7.3173463128464672E-3</v>
      </c>
    </row>
    <row r="160" spans="3:17" x14ac:dyDescent="0.3">
      <c r="C160" s="42">
        <v>42905</v>
      </c>
      <c r="D160" s="130">
        <v>2.8205858234151972E-2</v>
      </c>
      <c r="E160" s="130">
        <v>7.5244050851987505E-3</v>
      </c>
      <c r="F160" s="130">
        <v>1.2351765892940254E-2</v>
      </c>
      <c r="G160" s="130">
        <v>6.6714159621579618E-3</v>
      </c>
      <c r="H160" s="130">
        <v>2.2281004421443752E-3</v>
      </c>
      <c r="I160" s="130" cm="1">
        <f t="array" ref="I160">SQRT(MMULT(MMULT(TRANSPOSE($A$3:$A$7),MMULT(TRANSPOSE(EXP(D161:H412)-1),EXP(D161:H412)-1)/COUNTA(H161:H412)),$A$3:$A$7))*NORMSINV($A$10)</f>
        <v>-2.0752822822690083E-2</v>
      </c>
      <c r="J160">
        <f t="shared" si="8"/>
        <v>0</v>
      </c>
      <c r="K160" s="130" cm="1">
        <f t="array" ref="K160">SQRT(MMULT(MMULT(TRANSPOSE($A$3:$A$7),MMULT(TRANSPOSE(EXP(D161:$H$506)-1),EXP(D161:$H$506)-1)/COUNTA($H161:H$506)),$A$3:$A$7))*NORMSINV($A$10)</f>
        <v>-2.2744730513164269E-2</v>
      </c>
      <c r="L160">
        <f t="shared" si="9"/>
        <v>0</v>
      </c>
      <c r="M160" s="130">
        <f t="shared" si="10"/>
        <v>-6.5626187997625346E-2</v>
      </c>
      <c r="N160" s="137" cm="1">
        <f t="array" ref="N160">SQRT(MMULT(MMULT(TRANSPOSE($A$3:$A$7),MMULT(TRANSPOSE(EXP(D161:H412)-1),EXP(D161:H412)-1)/COUNTA(H161:H412)),$A$3:$A$7))*(-1/SQRT(2*PI())*EXP(-1*(NORMSINV($A$10))^2/2)/$A$10)</f>
        <v>-2.3775772796729894E-2</v>
      </c>
      <c r="O160" s="136" cm="1">
        <f t="array" ref="O160">SQRT(MMULT(MMULT(TRANSPOSE($A$3:$A$7),MMULT(TRANSPOSE(EXP(D161:$H$506)-1),EXP(D161:$H$506)-1)/COUNTA($H161:H$506)),$A$3:$A$7))*(-1/SQRT(2*PI())*EXP(-1*(NORMSINV($A$10))^2/2)/$A$10)</f>
        <v>-2.6057830764718383E-2</v>
      </c>
      <c r="P160" s="2">
        <f t="shared" si="11"/>
        <v>-7.5185595168338018E-2</v>
      </c>
      <c r="Q160" s="130">
        <v>1.1502572484501986E-2</v>
      </c>
    </row>
    <row r="161" spans="3:17" x14ac:dyDescent="0.3">
      <c r="C161" s="42">
        <v>42902</v>
      </c>
      <c r="D161" s="130">
        <v>-1.4098173356189439E-2</v>
      </c>
      <c r="E161" s="130">
        <v>2.4121544689372856E-2</v>
      </c>
      <c r="F161" s="130">
        <v>1.4296212179432713E-3</v>
      </c>
      <c r="G161" s="130">
        <v>4.0771411775680916E-3</v>
      </c>
      <c r="H161" s="130">
        <v>3.1280085597443605E-3</v>
      </c>
      <c r="I161" s="130" cm="1">
        <f t="array" ref="I161">SQRT(MMULT(MMULT(TRANSPOSE($A$3:$A$7),MMULT(TRANSPOSE(EXP(D162:H413)-1),EXP(D162:H413)-1)/COUNTA(H162:H413)),$A$3:$A$7))*NORMSINV($A$10)</f>
        <v>-2.0779400392365734E-2</v>
      </c>
      <c r="J161">
        <f t="shared" si="8"/>
        <v>0</v>
      </c>
      <c r="K161" s="130" cm="1">
        <f t="array" ref="K161">SQRT(MMULT(MMULT(TRANSPOSE($A$3:$A$7),MMULT(TRANSPOSE(EXP(D162:$H$506)-1),EXP(D162:$H$506)-1)/COUNTA($H162:H$506)),$A$3:$A$7))*NORMSINV($A$10)</f>
        <v>-2.2772663322517581E-2</v>
      </c>
      <c r="L161">
        <f t="shared" si="9"/>
        <v>0</v>
      </c>
      <c r="M161" s="130">
        <f t="shared" si="10"/>
        <v>-6.5710233652472222E-2</v>
      </c>
      <c r="N161" s="137" cm="1">
        <f t="array" ref="N161">SQRT(MMULT(MMULT(TRANSPOSE($A$3:$A$7),MMULT(TRANSPOSE(EXP(D162:H413)-1),EXP(D162:H413)-1)/COUNTA(H162:H413)),$A$3:$A$7))*(-1/SQRT(2*PI())*EXP(-1*(NORMSINV($A$10))^2/2)/$A$10)</f>
        <v>-2.3806221775333741E-2</v>
      </c>
      <c r="O161" s="136" cm="1">
        <f t="array" ref="O161">SQRT(MMULT(MMULT(TRANSPOSE($A$3:$A$7),MMULT(TRANSPOSE(EXP(D162:$H$506)-1),EXP(D162:$H$506)-1)/COUNTA($H162:H$506)),$A$3:$A$7))*(-1/SQRT(2*PI())*EXP(-1*(NORMSINV($A$10))^2/2)/$A$10)</f>
        <v>-2.6089832393336947E-2</v>
      </c>
      <c r="P161" s="2">
        <f t="shared" si="11"/>
        <v>-7.5281883293151913E-2</v>
      </c>
      <c r="Q161" s="130">
        <v>3.8129153073261472E-3</v>
      </c>
    </row>
    <row r="162" spans="3:17" x14ac:dyDescent="0.3">
      <c r="C162" s="42">
        <v>42901</v>
      </c>
      <c r="D162" s="130">
        <v>-6.0116969452120627E-3</v>
      </c>
      <c r="E162" s="130">
        <v>-1.267638820084443E-2</v>
      </c>
      <c r="F162" s="130">
        <v>-5.2792361069481982E-3</v>
      </c>
      <c r="G162" s="130">
        <v>-2.8951330366783126E-3</v>
      </c>
      <c r="H162" s="130">
        <v>1.0572232726540466E-2</v>
      </c>
      <c r="I162" s="130" cm="1">
        <f t="array" ref="I162">SQRT(MMULT(MMULT(TRANSPOSE($A$3:$A$7),MMULT(TRANSPOSE(EXP(D163:H414)-1),EXP(D163:H414)-1)/COUNTA(H163:H414)),$A$3:$A$7))*NORMSINV($A$10)</f>
        <v>-2.0779383628367423E-2</v>
      </c>
      <c r="J162">
        <f t="shared" si="8"/>
        <v>0</v>
      </c>
      <c r="K162" s="130" cm="1">
        <f t="array" ref="K162">SQRT(MMULT(MMULT(TRANSPOSE($A$3:$A$7),MMULT(TRANSPOSE(EXP(D163:$H$506)-1),EXP(D163:$H$506)-1)/COUNTA($H163:H$506)),$A$3:$A$7))*NORMSINV($A$10)</f>
        <v>-2.2802154566223719E-2</v>
      </c>
      <c r="L162">
        <f t="shared" si="9"/>
        <v>0</v>
      </c>
      <c r="M162" s="130">
        <f t="shared" si="10"/>
        <v>-6.5710180640054863E-2</v>
      </c>
      <c r="N162" s="137" cm="1">
        <f t="array" ref="N162">SQRT(MMULT(MMULT(TRANSPOSE($A$3:$A$7),MMULT(TRANSPOSE(EXP(D163:H414)-1),EXP(D163:H414)-1)/COUNTA(H163:H414)),$A$3:$A$7))*(-1/SQRT(2*PI())*EXP(-1*(NORMSINV($A$10))^2/2)/$A$10)</f>
        <v>-2.3806202569415662E-2</v>
      </c>
      <c r="O162" s="136" cm="1">
        <f t="array" ref="O162">SQRT(MMULT(MMULT(TRANSPOSE($A$3:$A$7),MMULT(TRANSPOSE(EXP(D163:$H$506)-1),EXP(D163:$H$506)-1)/COUNTA($H163:H$506)),$A$3:$A$7))*(-1/SQRT(2*PI())*EXP(-1*(NORMSINV($A$10))^2/2)/$A$10)</f>
        <v>-2.612361946490022E-2</v>
      </c>
      <c r="P162" s="2">
        <f t="shared" si="11"/>
        <v>-7.5281822558706232E-2</v>
      </c>
      <c r="Q162" s="130">
        <v>-3.2235998860342696E-3</v>
      </c>
    </row>
    <row r="163" spans="3:17" x14ac:dyDescent="0.3">
      <c r="C163" s="42">
        <v>42900</v>
      </c>
      <c r="D163" s="130">
        <v>-9.8030505426969314E-3</v>
      </c>
      <c r="E163" s="130">
        <v>-4.4143487607226925E-3</v>
      </c>
      <c r="F163" s="130">
        <v>-5.3930499777684725E-3</v>
      </c>
      <c r="G163" s="130">
        <v>-3.4107602487444336E-3</v>
      </c>
      <c r="H163" s="130">
        <v>4.3061386916331918E-3</v>
      </c>
      <c r="I163" s="130" cm="1">
        <f t="array" ref="I163">SQRT(MMULT(MMULT(TRANSPOSE($A$3:$A$7),MMULT(TRANSPOSE(EXP(D164:H415)-1),EXP(D164:H415)-1)/COUNTA(H164:H415)),$A$3:$A$7))*NORMSINV($A$10)</f>
        <v>-2.077573121531065E-2</v>
      </c>
      <c r="J163">
        <f t="shared" si="8"/>
        <v>0</v>
      </c>
      <c r="K163" s="130" cm="1">
        <f t="array" ref="K163">SQRT(MMULT(MMULT(TRANSPOSE($A$3:$A$7),MMULT(TRANSPOSE(EXP(D164:$H$506)-1),EXP(D164:$H$506)-1)/COUNTA($H164:H$506)),$A$3:$A$7))*NORMSINV($A$10)</f>
        <v>-2.2830574015275464E-2</v>
      </c>
      <c r="L163">
        <f t="shared" si="9"/>
        <v>0</v>
      </c>
      <c r="M163" s="130">
        <f t="shared" si="10"/>
        <v>-6.5698630695839727E-2</v>
      </c>
      <c r="N163" s="137" cm="1">
        <f t="array" ref="N163">SQRT(MMULT(MMULT(TRANSPOSE($A$3:$A$7),MMULT(TRANSPOSE(EXP(D164:H415)-1),EXP(D164:H415)-1)/COUNTA(H164:H415)),$A$3:$A$7))*(-1/SQRT(2*PI())*EXP(-1*(NORMSINV($A$10))^2/2)/$A$10)</f>
        <v>-2.3802018129364323E-2</v>
      </c>
      <c r="O163" s="136" cm="1">
        <f t="array" ref="O163">SQRT(MMULT(MMULT(TRANSPOSE($A$3:$A$7),MMULT(TRANSPOSE(EXP(D164:$H$506)-1),EXP(D164:$H$506)-1)/COUNTA($H164:H$506)),$A$3:$A$7))*(-1/SQRT(2*PI())*EXP(-1*(NORMSINV($A$10))^2/2)/$A$10)</f>
        <v>-2.6156178619355284E-2</v>
      </c>
      <c r="P163" s="2">
        <f t="shared" si="11"/>
        <v>-7.5268590197411556E-2</v>
      </c>
      <c r="Q163" s="130">
        <v>-3.7255674980443956E-3</v>
      </c>
    </row>
    <row r="164" spans="3:17" x14ac:dyDescent="0.3">
      <c r="C164" s="42">
        <v>42899</v>
      </c>
      <c r="D164" s="130">
        <v>8.0134466295619083E-3</v>
      </c>
      <c r="E164" s="130">
        <v>1.6323542181491516E-2</v>
      </c>
      <c r="F164" s="130">
        <v>1.2390827542803885E-2</v>
      </c>
      <c r="G164" s="130">
        <v>8.4166658578052073E-3</v>
      </c>
      <c r="H164" s="130">
        <v>-2.0418416888041331E-3</v>
      </c>
      <c r="I164" s="130" cm="1">
        <f t="array" ref="I164">SQRT(MMULT(MMULT(TRANSPOSE($A$3:$A$7),MMULT(TRANSPOSE(EXP(D165:H416)-1),EXP(D165:H416)-1)/COUNTA(H165:H416)),$A$3:$A$7))*NORMSINV($A$10)</f>
        <v>-2.0791287275629681E-2</v>
      </c>
      <c r="J164">
        <f t="shared" si="8"/>
        <v>0</v>
      </c>
      <c r="K164" s="130" cm="1">
        <f t="array" ref="K164">SQRT(MMULT(MMULT(TRANSPOSE($A$3:$A$7),MMULT(TRANSPOSE(EXP(D165:$H$506)-1),EXP(D165:$H$506)-1)/COUNTA($H165:H$506)),$A$3:$A$7))*NORMSINV($A$10)</f>
        <v>-2.2837860222006814E-2</v>
      </c>
      <c r="L164">
        <f t="shared" si="9"/>
        <v>0</v>
      </c>
      <c r="M164" s="130">
        <f t="shared" si="10"/>
        <v>-6.5747823277866824E-2</v>
      </c>
      <c r="N164" s="137" cm="1">
        <f t="array" ref="N164">SQRT(MMULT(MMULT(TRANSPOSE($A$3:$A$7),MMULT(TRANSPOSE(EXP(D165:H416)-1),EXP(D165:H416)-1)/COUNTA(H165:H416)),$A$3:$A$7))*(-1/SQRT(2*PI())*EXP(-1*(NORMSINV($A$10))^2/2)/$A$10)</f>
        <v>-2.3819840155742011E-2</v>
      </c>
      <c r="O164" s="136" cm="1">
        <f t="array" ref="O164">SQRT(MMULT(MMULT(TRANSPOSE($A$3:$A$7),MMULT(TRANSPOSE(EXP(D165:$H$506)-1),EXP(D165:$H$506)-1)/COUNTA($H165:H$506)),$A$3:$A$7))*(-1/SQRT(2*PI())*EXP(-1*(NORMSINV($A$10))^2/2)/$A$10)</f>
        <v>-2.6164526167892398E-2</v>
      </c>
      <c r="P164" s="2">
        <f t="shared" si="11"/>
        <v>-7.5324948393284658E-2</v>
      </c>
      <c r="Q164" s="130">
        <v>8.676695647631438E-3</v>
      </c>
    </row>
    <row r="165" spans="3:17" x14ac:dyDescent="0.3">
      <c r="C165" s="42">
        <v>42898</v>
      </c>
      <c r="D165" s="130">
        <v>-2.4185766884875195E-2</v>
      </c>
      <c r="E165" s="130">
        <v>-1.3791786421132464E-2</v>
      </c>
      <c r="F165" s="130">
        <v>-7.7090799341699191E-3</v>
      </c>
      <c r="G165" s="130">
        <v>-4.2595361985482243E-2</v>
      </c>
      <c r="H165" s="130">
        <v>9.0692942255061158E-4</v>
      </c>
      <c r="I165" s="130" cm="1">
        <f t="array" ref="I165">SQRT(MMULT(MMULT(TRANSPOSE($A$3:$A$7),MMULT(TRANSPOSE(EXP(D166:H417)-1),EXP(D166:H417)-1)/COUNTA(H166:H417)),$A$3:$A$7))*NORMSINV($A$10)</f>
        <v>-2.0708475734116719E-2</v>
      </c>
      <c r="J165">
        <f t="shared" si="8"/>
        <v>0</v>
      </c>
      <c r="K165" s="130" cm="1">
        <f t="array" ref="K165">SQRT(MMULT(MMULT(TRANSPOSE($A$3:$A$7),MMULT(TRANSPOSE(EXP(D166:$H$506)-1),EXP(D166:$H$506)-1)/COUNTA($H166:H$506)),$A$3:$A$7))*NORMSINV($A$10)</f>
        <v>-2.2768289874424905E-2</v>
      </c>
      <c r="L165">
        <f t="shared" si="9"/>
        <v>0</v>
      </c>
      <c r="M165" s="130">
        <f t="shared" si="10"/>
        <v>-6.5485950190136283E-2</v>
      </c>
      <c r="N165" s="137" cm="1">
        <f t="array" ref="N165">SQRT(MMULT(MMULT(TRANSPOSE($A$3:$A$7),MMULT(TRANSPOSE(EXP(D166:H417)-1),EXP(D166:H417)-1)/COUNTA(H166:H417)),$A$3:$A$7))*(-1/SQRT(2*PI())*EXP(-1*(NORMSINV($A$10))^2/2)/$A$10)</f>
        <v>-2.3724965910788386E-2</v>
      </c>
      <c r="O165" s="136" cm="1">
        <f t="array" ref="O165">SQRT(MMULT(MMULT(TRANSPOSE($A$3:$A$7),MMULT(TRANSPOSE(EXP(D166:$H$506)-1),EXP(D166:$H$506)-1)/COUNTA($H166:H$506)),$A$3:$A$7))*(-1/SQRT(2*PI())*EXP(-1*(NORMSINV($A$10))^2/2)/$A$10)</f>
        <v>-2.6084821889027332E-2</v>
      </c>
      <c r="P165" s="2">
        <f t="shared" si="11"/>
        <v>-7.5024929687942471E-2</v>
      </c>
      <c r="Q165" s="130">
        <v>-1.7213154986999768E-2</v>
      </c>
    </row>
    <row r="166" spans="3:17" x14ac:dyDescent="0.3">
      <c r="C166" s="42">
        <v>42895</v>
      </c>
      <c r="D166" s="130">
        <v>-3.9548672256871663E-2</v>
      </c>
      <c r="E166" s="130">
        <v>-3.2146329459093397E-2</v>
      </c>
      <c r="F166" s="130">
        <v>-2.2915128980887309E-2</v>
      </c>
      <c r="G166" s="130">
        <v>-4.8479783427351687E-2</v>
      </c>
      <c r="H166" s="130">
        <v>3.5226515686889023E-3</v>
      </c>
      <c r="I166" s="130" cm="1">
        <f t="array" ref="I166">SQRT(MMULT(MMULT(TRANSPOSE($A$3:$A$7),MMULT(TRANSPOSE(EXP(D167:H418)-1),EXP(D167:H418)-1)/COUNTA(H167:H418)),$A$3:$A$7))*NORMSINV($A$10)</f>
        <v>-2.0316286713386575E-2</v>
      </c>
      <c r="J166" s="135">
        <f t="shared" si="8"/>
        <v>1</v>
      </c>
      <c r="K166" s="130" cm="1">
        <f t="array" ref="K166">SQRT(MMULT(MMULT(TRANSPOSE($A$3:$A$7),MMULT(TRANSPOSE(EXP(D167:$H$506)-1),EXP(D167:$H$506)-1)/COUNTA($H167:H$506)),$A$3:$A$7))*NORMSINV($A$10)</f>
        <v>-2.2538718688276539E-2</v>
      </c>
      <c r="L166" s="135">
        <f t="shared" si="9"/>
        <v>1</v>
      </c>
      <c r="M166" s="130">
        <f t="shared" si="10"/>
        <v>-6.4245739611318034E-2</v>
      </c>
      <c r="N166" s="137" cm="1">
        <f t="array" ref="N166">SQRT(MMULT(MMULT(TRANSPOSE($A$3:$A$7),MMULT(TRANSPOSE(EXP(D167:H418)-1),EXP(D167:H418)-1)/COUNTA(H167:H418)),$A$3:$A$7))*(-1/SQRT(2*PI())*EXP(-1*(NORMSINV($A$10))^2/2)/$A$10)</f>
        <v>-2.327564886462458E-2</v>
      </c>
      <c r="O166" s="136" cm="1">
        <f t="array" ref="O166">SQRT(MMULT(MMULT(TRANSPOSE($A$3:$A$7),MMULT(TRANSPOSE(EXP(D167:$H$506)-1),EXP(D167:$H$506)-1)/COUNTA($H167:H$506)),$A$3:$A$7))*(-1/SQRT(2*PI())*EXP(-1*(NORMSINV($A$10))^2/2)/$A$10)</f>
        <v>-2.5821810326254697E-2</v>
      </c>
      <c r="P166" s="2">
        <f t="shared" si="11"/>
        <v>-7.360406443052582E-2</v>
      </c>
      <c r="Q166" s="130">
        <v>-2.737221394502392E-2</v>
      </c>
    </row>
    <row r="167" spans="3:17" x14ac:dyDescent="0.3">
      <c r="C167" s="42">
        <v>42894</v>
      </c>
      <c r="D167" s="130">
        <v>-2.4488166291712328E-3</v>
      </c>
      <c r="E167" s="130">
        <v>1.9799934464544085E-4</v>
      </c>
      <c r="F167" s="130">
        <v>-6.0967438535315431E-3</v>
      </c>
      <c r="G167" s="130">
        <v>1.6290328807693623E-3</v>
      </c>
      <c r="H167" s="130">
        <v>-1.0417997415991807E-2</v>
      </c>
      <c r="I167" s="130" cm="1">
        <f t="array" ref="I167">SQRT(MMULT(MMULT(TRANSPOSE($A$3:$A$7),MMULT(TRANSPOSE(EXP(D168:H419)-1),EXP(D168:H419)-1)/COUNTA(H168:H419)),$A$3:$A$7))*NORMSINV($A$10)</f>
        <v>-2.0314497793734621E-2</v>
      </c>
      <c r="J167">
        <f t="shared" si="8"/>
        <v>0</v>
      </c>
      <c r="K167" s="130" cm="1">
        <f t="array" ref="K167">SQRT(MMULT(MMULT(TRANSPOSE($A$3:$A$7),MMULT(TRANSPOSE(EXP(D168:$H$506)-1),EXP(D168:$H$506)-1)/COUNTA($H168:H$506)),$A$3:$A$7))*NORMSINV($A$10)</f>
        <v>-2.2567820109829505E-2</v>
      </c>
      <c r="L167">
        <f t="shared" si="9"/>
        <v>0</v>
      </c>
      <c r="M167" s="130">
        <f t="shared" si="10"/>
        <v>-6.4240082550666822E-2</v>
      </c>
      <c r="N167" s="137" cm="1">
        <f t="array" ref="N167">SQRT(MMULT(MMULT(TRANSPOSE($A$3:$A$7),MMULT(TRANSPOSE(EXP(D168:H419)-1),EXP(D168:H419)-1)/COUNTA(H168:H419)),$A$3:$A$7))*(-1/SQRT(2*PI())*EXP(-1*(NORMSINV($A$10))^2/2)/$A$10)</f>
        <v>-2.3273599362850297E-2</v>
      </c>
      <c r="O167" s="136" cm="1">
        <f t="array" ref="O167">SQRT(MMULT(MMULT(TRANSPOSE($A$3:$A$7),MMULT(TRANSPOSE(EXP(D168:$H$506)-1),EXP(D168:$H$506)-1)/COUNTA($H168:H$506)),$A$3:$A$7))*(-1/SQRT(2*PI())*EXP(-1*(NORMSINV($A$10))^2/2)/$A$10)</f>
        <v>-2.5855150792407994E-2</v>
      </c>
      <c r="P167" s="2">
        <f t="shared" si="11"/>
        <v>-7.3597583336850528E-2</v>
      </c>
      <c r="Q167" s="130">
        <v>-3.4119111533064544E-3</v>
      </c>
    </row>
    <row r="168" spans="3:17" x14ac:dyDescent="0.3">
      <c r="C168" s="42">
        <v>42893</v>
      </c>
      <c r="D168" s="130">
        <v>5.9390727031393403E-3</v>
      </c>
      <c r="E168" s="130">
        <v>7.0241333326610342E-3</v>
      </c>
      <c r="F168" s="130">
        <v>-1.7941726566914622E-3</v>
      </c>
      <c r="G168" s="130">
        <v>2.6603982154199493E-3</v>
      </c>
      <c r="H168" s="130">
        <v>-3.3799536354781604E-4</v>
      </c>
      <c r="I168" s="130" cm="1">
        <f t="array" ref="I168">SQRT(MMULT(MMULT(TRANSPOSE($A$3:$A$7),MMULT(TRANSPOSE(EXP(D169:H420)-1),EXP(D169:H420)-1)/COUNTA(H169:H420)),$A$3:$A$7))*NORMSINV($A$10)</f>
        <v>-2.0315072684780881E-2</v>
      </c>
      <c r="J168">
        <f t="shared" si="8"/>
        <v>0</v>
      </c>
      <c r="K168" s="130" cm="1">
        <f t="array" ref="K168">SQRT(MMULT(MMULT(TRANSPOSE($A$3:$A$7),MMULT(TRANSPOSE(EXP(D169:$H$506)-1),EXP(D169:$H$506)-1)/COUNTA($H169:H$506)),$A$3:$A$7))*NORMSINV($A$10)</f>
        <v>-2.2598582441824548E-2</v>
      </c>
      <c r="L168">
        <f t="shared" si="9"/>
        <v>0</v>
      </c>
      <c r="M168" s="130">
        <f t="shared" si="10"/>
        <v>-6.4241900515779451E-2</v>
      </c>
      <c r="N168" s="137" cm="1">
        <f t="array" ref="N168">SQRT(MMULT(MMULT(TRANSPOSE($A$3:$A$7),MMULT(TRANSPOSE(EXP(D169:H420)-1),EXP(D169:H420)-1)/COUNTA(H169:H420)),$A$3:$A$7))*(-1/SQRT(2*PI())*EXP(-1*(NORMSINV($A$10))^2/2)/$A$10)</f>
        <v>-2.3274257995124836E-2</v>
      </c>
      <c r="O168" s="136" cm="1">
        <f t="array" ref="O168">SQRT(MMULT(MMULT(TRANSPOSE($A$3:$A$7),MMULT(TRANSPOSE(EXP(D169:$H$506)-1),EXP(D169:$H$506)-1)/COUNTA($H169:H$506)),$A$3:$A$7))*(-1/SQRT(2*PI())*EXP(-1*(NORMSINV($A$10))^2/2)/$A$10)</f>
        <v>-2.5890394104725583E-2</v>
      </c>
      <c r="P168" s="2">
        <f t="shared" si="11"/>
        <v>-7.3599666114978562E-2</v>
      </c>
      <c r="Q168" s="130">
        <v>2.707808450987702E-3</v>
      </c>
    </row>
    <row r="169" spans="3:17" x14ac:dyDescent="0.3">
      <c r="C169" s="42">
        <v>42892</v>
      </c>
      <c r="D169" s="130">
        <v>3.3725138522002263E-3</v>
      </c>
      <c r="E169" s="130">
        <v>-8.2807019117697549E-3</v>
      </c>
      <c r="F169" s="130">
        <v>3.314873830460596E-3</v>
      </c>
      <c r="G169" s="130">
        <v>6.662023765303392E-4</v>
      </c>
      <c r="H169" s="130">
        <v>6.7592124027111974E-4</v>
      </c>
      <c r="I169" s="130" cm="1">
        <f t="array" ref="I169">SQRT(MMULT(MMULT(TRANSPOSE($A$3:$A$7),MMULT(TRANSPOSE(EXP(D170:H421)-1),EXP(D170:H421)-1)/COUNTA(H170:H421)),$A$3:$A$7))*NORMSINV($A$10)</f>
        <v>-2.0334912847962062E-2</v>
      </c>
      <c r="J169">
        <f t="shared" si="8"/>
        <v>0</v>
      </c>
      <c r="K169" s="130" cm="1">
        <f t="array" ref="K169">SQRT(MMULT(MMULT(TRANSPOSE($A$3:$A$7),MMULT(TRANSPOSE(EXP(D170:$H$506)-1),EXP(D170:$H$506)-1)/COUNTA($H170:H$506)),$A$3:$A$7))*NORMSINV($A$10)</f>
        <v>-2.2632086061076404E-2</v>
      </c>
      <c r="L169">
        <f t="shared" si="9"/>
        <v>0</v>
      </c>
      <c r="M169" s="130">
        <f t="shared" si="10"/>
        <v>-6.4304640620581388E-2</v>
      </c>
      <c r="N169" s="137" cm="1">
        <f t="array" ref="N169">SQRT(MMULT(MMULT(TRANSPOSE($A$3:$A$7),MMULT(TRANSPOSE(EXP(D170:H421)-1),EXP(D170:H421)-1)/COUNTA(H170:H421)),$A$3:$A$7))*(-1/SQRT(2*PI())*EXP(-1*(NORMSINV($A$10))^2/2)/$A$10)</f>
        <v>-2.32969881661515E-2</v>
      </c>
      <c r="O169" s="136" cm="1">
        <f t="array" ref="O169">SQRT(MMULT(MMULT(TRANSPOSE($A$3:$A$7),MMULT(TRANSPOSE(EXP(D170:$H$506)-1),EXP(D170:$H$506)-1)/COUNTA($H170:H$506)),$A$3:$A$7))*(-1/SQRT(2*PI())*EXP(-1*(NORMSINV($A$10))^2/2)/$A$10)</f>
        <v>-2.5928778012592291E-2</v>
      </c>
      <c r="P169" s="2">
        <f t="shared" si="11"/>
        <v>-7.3671545227027999E-2</v>
      </c>
      <c r="Q169" s="130">
        <v>-4.1071199502833579E-5</v>
      </c>
    </row>
    <row r="170" spans="3:17" x14ac:dyDescent="0.3">
      <c r="C170" s="42">
        <v>42891</v>
      </c>
      <c r="D170" s="130">
        <v>-9.8262685439681648E-3</v>
      </c>
      <c r="E170" s="130">
        <v>4.5687761109118171E-3</v>
      </c>
      <c r="F170" s="130">
        <v>7.2203141385030825E-3</v>
      </c>
      <c r="G170" s="130">
        <v>-7.2671395682607316E-4</v>
      </c>
      <c r="H170" s="130">
        <v>1.6917125722611353E-3</v>
      </c>
      <c r="I170" s="130" cm="1">
        <f t="array" ref="I170">SQRT(MMULT(MMULT(TRANSPOSE($A$3:$A$7),MMULT(TRANSPOSE(EXP(D171:H422)-1),EXP(D171:H422)-1)/COUNTA(H171:H422)),$A$3:$A$7))*NORMSINV($A$10)</f>
        <v>-2.0347769568456651E-2</v>
      </c>
      <c r="J170">
        <f t="shared" si="8"/>
        <v>0</v>
      </c>
      <c r="K170" s="130" cm="1">
        <f t="array" ref="K170">SQRT(MMULT(MMULT(TRANSPOSE($A$3:$A$7),MMULT(TRANSPOSE(EXP(D171:$H$506)-1),EXP(D171:$H$506)-1)/COUNTA($H171:H$506)),$A$3:$A$7))*NORMSINV($A$10)</f>
        <v>-2.2665610611140478E-2</v>
      </c>
      <c r="L170">
        <f t="shared" si="9"/>
        <v>0</v>
      </c>
      <c r="M170" s="130">
        <f t="shared" si="10"/>
        <v>-6.4345297140584456E-2</v>
      </c>
      <c r="N170" s="137" cm="1">
        <f t="array" ref="N170">SQRT(MMULT(MMULT(TRANSPOSE($A$3:$A$7),MMULT(TRANSPOSE(EXP(D171:H422)-1),EXP(D171:H422)-1)/COUNTA(H171:H422)),$A$3:$A$7))*(-1/SQRT(2*PI())*EXP(-1*(NORMSINV($A$10))^2/2)/$A$10)</f>
        <v>-2.331171765466504E-2</v>
      </c>
      <c r="O170" s="136" cm="1">
        <f t="array" ref="O170">SQRT(MMULT(MMULT(TRANSPOSE($A$3:$A$7),MMULT(TRANSPOSE(EXP(D171:$H$506)-1),EXP(D171:$H$506)-1)/COUNTA($H171:H$506)),$A$3:$A$7))*(-1/SQRT(2*PI())*EXP(-1*(NORMSINV($A$10))^2/2)/$A$10)</f>
        <v>-2.5967185900147932E-2</v>
      </c>
      <c r="P170" s="2">
        <f t="shared" si="11"/>
        <v>-7.3718123959500073E-2</v>
      </c>
      <c r="Q170" s="130">
        <v>6.0284363773341018E-4</v>
      </c>
    </row>
    <row r="171" spans="3:17" x14ac:dyDescent="0.3">
      <c r="C171" s="42">
        <v>42888</v>
      </c>
      <c r="D171" s="130">
        <v>1.4710499556573668E-2</v>
      </c>
      <c r="E171" s="130">
        <v>1.0765646192713129E-2</v>
      </c>
      <c r="F171" s="130">
        <v>2.3404433186981079E-2</v>
      </c>
      <c r="G171" s="130">
        <v>1.3346866096288636E-2</v>
      </c>
      <c r="H171" s="130">
        <v>5.2059718406485562E-3</v>
      </c>
      <c r="I171" s="130" cm="1">
        <f t="array" ref="I171">SQRT(MMULT(MMULT(TRANSPOSE($A$3:$A$7),MMULT(TRANSPOSE(EXP(D172:H423)-1),EXP(D172:H423)-1)/COUNTA(H172:H423)),$A$3:$A$7))*NORMSINV($A$10)</f>
        <v>-2.025016420077284E-2</v>
      </c>
      <c r="J171">
        <f t="shared" si="8"/>
        <v>0</v>
      </c>
      <c r="K171" s="130" cm="1">
        <f t="array" ref="K171">SQRT(MMULT(MMULT(TRANSPOSE($A$3:$A$7),MMULT(TRANSPOSE(EXP(D172:$H$506)-1),EXP(D172:$H$506)-1)/COUNTA($H172:H$506)),$A$3:$A$7))*NORMSINV($A$10)</f>
        <v>-2.263354206241051E-2</v>
      </c>
      <c r="L171">
        <f t="shared" si="9"/>
        <v>0</v>
      </c>
      <c r="M171" s="130">
        <f t="shared" si="10"/>
        <v>-6.403664186684542E-2</v>
      </c>
      <c r="N171" s="137" cm="1">
        <f t="array" ref="N171">SQRT(MMULT(MMULT(TRANSPOSE($A$3:$A$7),MMULT(TRANSPOSE(EXP(D172:H423)-1),EXP(D172:H423)-1)/COUNTA(H172:H423)),$A$3:$A$7))*(-1/SQRT(2*PI())*EXP(-1*(NORMSINV($A$10))^2/2)/$A$10)</f>
        <v>-2.319989464795319E-2</v>
      </c>
      <c r="O171" s="136" cm="1">
        <f t="array" ref="O171">SQRT(MMULT(MMULT(TRANSPOSE($A$3:$A$7),MMULT(TRANSPOSE(EXP(D172:$H$506)-1),EXP(D172:$H$506)-1)/COUNTA($H172:H$506)),$A$3:$A$7))*(-1/SQRT(2*PI())*EXP(-1*(NORMSINV($A$10))^2/2)/$A$10)</f>
        <v>-2.5930446101661776E-2</v>
      </c>
      <c r="P171" s="2">
        <f t="shared" si="11"/>
        <v>-7.3364508563482325E-2</v>
      </c>
      <c r="Q171" s="130">
        <v>1.3595876300163642E-2</v>
      </c>
    </row>
    <row r="172" spans="3:17" x14ac:dyDescent="0.3">
      <c r="C172" s="42">
        <v>42887</v>
      </c>
      <c r="D172" s="130">
        <v>2.7456419846587578E-3</v>
      </c>
      <c r="E172" s="130">
        <v>1.3363179322962906E-3</v>
      </c>
      <c r="F172" s="130">
        <v>3.7159242707276766E-3</v>
      </c>
      <c r="G172" s="130">
        <v>-4.9071949126604979E-4</v>
      </c>
      <c r="H172" s="130">
        <v>4.5419932019187884E-4</v>
      </c>
      <c r="I172" s="130" cm="1">
        <f t="array" ref="I172">SQRT(MMULT(MMULT(TRANSPOSE($A$3:$A$7),MMULT(TRANSPOSE(EXP(D173:H424)-1),EXP(D173:H424)-1)/COUNTA(H173:H424)),$A$3:$A$7))*NORMSINV($A$10)</f>
        <v>-2.0259679978568559E-2</v>
      </c>
      <c r="J172">
        <f t="shared" si="8"/>
        <v>0</v>
      </c>
      <c r="K172" s="130" cm="1">
        <f t="array" ref="K172">SQRT(MMULT(MMULT(TRANSPOSE($A$3:$A$7),MMULT(TRANSPOSE(EXP(D173:$H$506)-1),EXP(D173:$H$506)-1)/COUNTA($H173:H$506)),$A$3:$A$7))*NORMSINV($A$10)</f>
        <v>-2.2666535443098147E-2</v>
      </c>
      <c r="L172">
        <f t="shared" si="9"/>
        <v>0</v>
      </c>
      <c r="M172" s="130">
        <f t="shared" si="10"/>
        <v>-6.4066733398387948E-2</v>
      </c>
      <c r="N172" s="137" cm="1">
        <f t="array" ref="N172">SQRT(MMULT(MMULT(TRANSPOSE($A$3:$A$7),MMULT(TRANSPOSE(EXP(D173:H424)-1),EXP(D173:H424)-1)/COUNTA(H173:H424)),$A$3:$A$7))*(-1/SQRT(2*PI())*EXP(-1*(NORMSINV($A$10))^2/2)/$A$10)</f>
        <v>-2.3210796536953456E-2</v>
      </c>
      <c r="O172" s="136" cm="1">
        <f t="array" ref="O172">SQRT(MMULT(MMULT(TRANSPOSE($A$3:$A$7),MMULT(TRANSPOSE(EXP(D173:$H$506)-1),EXP(D173:$H$506)-1)/COUNTA($H173:H$506)),$A$3:$A$7))*(-1/SQRT(2*PI())*EXP(-1*(NORMSINV($A$10))^2/2)/$A$10)</f>
        <v>-2.596824544730875E-2</v>
      </c>
      <c r="P172" s="2">
        <f t="shared" si="11"/>
        <v>-7.3398983363521506E-2</v>
      </c>
      <c r="Q172" s="130">
        <v>1.5546332335429828E-3</v>
      </c>
    </row>
    <row r="173" spans="3:17" x14ac:dyDescent="0.3">
      <c r="C173" s="42">
        <v>42886</v>
      </c>
      <c r="D173" s="130">
        <v>-5.9394936119238646E-3</v>
      </c>
      <c r="E173" s="130">
        <v>-2.0890843753574593E-3</v>
      </c>
      <c r="F173" s="130">
        <v>-8.1287072548552781E-3</v>
      </c>
      <c r="G173" s="130">
        <v>-9.1939076826139457E-4</v>
      </c>
      <c r="H173" s="130">
        <v>7.8634721250808361E-3</v>
      </c>
      <c r="I173" s="130" cm="1">
        <f t="array" ref="I173">SQRT(MMULT(MMULT(TRANSPOSE($A$3:$A$7),MMULT(TRANSPOSE(EXP(D174:H425)-1),EXP(D174:H425)-1)/COUNTA(H174:H425)),$A$3:$A$7))*NORMSINV($A$10)</f>
        <v>-2.0260511368406203E-2</v>
      </c>
      <c r="J173">
        <f t="shared" si="8"/>
        <v>0</v>
      </c>
      <c r="K173" s="130" cm="1">
        <f t="array" ref="K173">SQRT(MMULT(MMULT(TRANSPOSE($A$3:$A$7),MMULT(TRANSPOSE(EXP(D174:$H$506)-1),EXP(D174:$H$506)-1)/COUNTA($H174:H$506)),$A$3:$A$7))*NORMSINV($A$10)</f>
        <v>-2.2699350435156269E-2</v>
      </c>
      <c r="L173">
        <f t="shared" si="9"/>
        <v>0</v>
      </c>
      <c r="M173" s="130">
        <f t="shared" si="10"/>
        <v>-6.4069362483898426E-2</v>
      </c>
      <c r="N173" s="137" cm="1">
        <f t="array" ref="N173">SQRT(MMULT(MMULT(TRANSPOSE($A$3:$A$7),MMULT(TRANSPOSE(EXP(D174:H425)-1),EXP(D174:H425)-1)/COUNTA(H174:H425)),$A$3:$A$7))*(-1/SQRT(2*PI())*EXP(-1*(NORMSINV($A$10))^2/2)/$A$10)</f>
        <v>-2.3211749030792692E-2</v>
      </c>
      <c r="O173" s="136" cm="1">
        <f t="array" ref="O173">SQRT(MMULT(MMULT(TRANSPOSE($A$3:$A$7),MMULT(TRANSPOSE(EXP(D174:$H$506)-1),EXP(D174:$H$506)-1)/COUNTA($H174:H$506)),$A$3:$A$7))*(-1/SQRT(2*PI())*EXP(-1*(NORMSINV($A$10))^2/2)/$A$10)</f>
        <v>-2.6005840419432127E-2</v>
      </c>
      <c r="P173" s="2">
        <f t="shared" si="11"/>
        <v>-7.3401995413510765E-2</v>
      </c>
      <c r="Q173" s="130">
        <v>-1.8258099872093016E-3</v>
      </c>
    </row>
    <row r="174" spans="3:17" x14ac:dyDescent="0.3">
      <c r="C174" s="42">
        <v>42885</v>
      </c>
      <c r="D174" s="130">
        <v>3.9040769452754762E-4</v>
      </c>
      <c r="E174" s="130">
        <v>9.2345523814227727E-4</v>
      </c>
      <c r="F174" s="130">
        <v>6.4120896244082995E-3</v>
      </c>
      <c r="G174" s="130">
        <v>4.8518935319806595E-3</v>
      </c>
      <c r="H174" s="130">
        <v>1.7177713702628598E-3</v>
      </c>
      <c r="I174" s="130" cm="1">
        <f t="array" ref="I174">SQRT(MMULT(MMULT(TRANSPOSE($A$3:$A$7),MMULT(TRANSPOSE(EXP(D175:H426)-1),EXP(D175:H426)-1)/COUNTA(H175:H426)),$A$3:$A$7))*NORMSINV($A$10)</f>
        <v>-2.025886801590334E-2</v>
      </c>
      <c r="J174">
        <f t="shared" si="8"/>
        <v>0</v>
      </c>
      <c r="K174" s="130" cm="1">
        <f t="array" ref="K174">SQRT(MMULT(MMULT(TRANSPOSE($A$3:$A$7),MMULT(TRANSPOSE(EXP(D175:$H$506)-1),EXP(D175:$H$506)-1)/COUNTA($H175:H$506)),$A$3:$A$7))*NORMSINV($A$10)</f>
        <v>-2.2730565438093805E-2</v>
      </c>
      <c r="L174">
        <f t="shared" si="9"/>
        <v>0</v>
      </c>
      <c r="M174" s="130">
        <f t="shared" si="10"/>
        <v>-6.4064165746990837E-2</v>
      </c>
      <c r="N174" s="137" cm="1">
        <f t="array" ref="N174">SQRT(MMULT(MMULT(TRANSPOSE($A$3:$A$7),MMULT(TRANSPOSE(EXP(D175:H426)-1),EXP(D175:H426)-1)/COUNTA(H175:H426)),$A$3:$A$7))*(-1/SQRT(2*PI())*EXP(-1*(NORMSINV($A$10))^2/2)/$A$10)</f>
        <v>-2.3209866300136391E-2</v>
      </c>
      <c r="O174" s="136" cm="1">
        <f t="array" ref="O174">SQRT(MMULT(MMULT(TRANSPOSE($A$3:$A$7),MMULT(TRANSPOSE(EXP(D175:$H$506)-1),EXP(D175:$H$506)-1)/COUNTA($H175:H$506)),$A$3:$A$7))*(-1/SQRT(2*PI())*EXP(-1*(NORMSINV($A$10))^2/2)/$A$10)</f>
        <v>-2.6041602340787746E-2</v>
      </c>
      <c r="P174" s="2">
        <f t="shared" si="11"/>
        <v>-7.3396041696416225E-2</v>
      </c>
      <c r="Q174" s="130">
        <v>2.865997471908863E-3</v>
      </c>
    </row>
    <row r="175" spans="3:17" x14ac:dyDescent="0.3">
      <c r="C175" s="42">
        <v>42881</v>
      </c>
      <c r="D175" s="130">
        <v>-1.6907278347850301E-3</v>
      </c>
      <c r="E175" s="130">
        <v>2.4131041480856645E-3</v>
      </c>
      <c r="F175" s="130">
        <v>4.8714188751061826E-3</v>
      </c>
      <c r="G175" s="130">
        <v>-3.8098239987758762E-3</v>
      </c>
      <c r="H175" s="130">
        <v>4.4799540951031818E-3</v>
      </c>
      <c r="I175" s="130" cm="1">
        <f t="array" ref="I175">SQRT(MMULT(MMULT(TRANSPOSE($A$3:$A$7),MMULT(TRANSPOSE(EXP(D176:H427)-1),EXP(D176:H427)-1)/COUNTA(H176:H427)),$A$3:$A$7))*NORMSINV($A$10)</f>
        <v>-2.0284932768881467E-2</v>
      </c>
      <c r="J175">
        <f t="shared" si="8"/>
        <v>0</v>
      </c>
      <c r="K175" s="130" cm="1">
        <f t="array" ref="K175">SQRT(MMULT(MMULT(TRANSPOSE($A$3:$A$7),MMULT(TRANSPOSE(EXP(D176:$H$506)-1),EXP(D176:$H$506)-1)/COUNTA($H176:H$506)),$A$3:$A$7))*NORMSINV($A$10)</f>
        <v>-2.2764306078174139E-2</v>
      </c>
      <c r="L175">
        <f t="shared" si="9"/>
        <v>0</v>
      </c>
      <c r="M175" s="130">
        <f t="shared" si="10"/>
        <v>-6.4146589733051373E-2</v>
      </c>
      <c r="N175" s="137" cm="1">
        <f t="array" ref="N175">SQRT(MMULT(MMULT(TRANSPOSE($A$3:$A$7),MMULT(TRANSPOSE(EXP(D176:H427)-1),EXP(D176:H427)-1)/COUNTA(H176:H427)),$A$3:$A$7))*(-1/SQRT(2*PI())*EXP(-1*(NORMSINV($A$10))^2/2)/$A$10)</f>
        <v>-2.3239727762844647E-2</v>
      </c>
      <c r="O175" s="136" cm="1">
        <f t="array" ref="O175">SQRT(MMULT(MMULT(TRANSPOSE($A$3:$A$7),MMULT(TRANSPOSE(EXP(D176:$H$506)-1),EXP(D176:$H$506)-1)/COUNTA($H176:H$506)),$A$3:$A$7))*(-1/SQRT(2*PI())*EXP(-1*(NORMSINV($A$10))^2/2)/$A$10)</f>
        <v>-2.6080257795008128E-2</v>
      </c>
      <c r="P175" s="2">
        <f t="shared" si="11"/>
        <v>-7.3490471932838503E-2</v>
      </c>
      <c r="Q175" s="130">
        <v>1.2594900917740799E-3</v>
      </c>
    </row>
    <row r="176" spans="3:17" x14ac:dyDescent="0.3">
      <c r="C176" s="42">
        <v>42880</v>
      </c>
      <c r="D176" s="130">
        <v>3.4501635723153063E-3</v>
      </c>
      <c r="E176" s="130">
        <v>1.3203648346535556E-2</v>
      </c>
      <c r="F176" s="130">
        <v>1.2284357492404665E-2</v>
      </c>
      <c r="G176" s="130">
        <v>3.3045419213269575E-2</v>
      </c>
      <c r="H176" s="130">
        <v>4.1533189130653339E-3</v>
      </c>
      <c r="I176" s="130" cm="1">
        <f t="array" ref="I176">SQRT(MMULT(MMULT(TRANSPOSE($A$3:$A$7),MMULT(TRANSPOSE(EXP(D177:H428)-1),EXP(D177:H428)-1)/COUNTA(H177:H428)),$A$3:$A$7))*NORMSINV($A$10)</f>
        <v>-2.0275992131675823E-2</v>
      </c>
      <c r="J176">
        <f t="shared" si="8"/>
        <v>0</v>
      </c>
      <c r="K176" s="130" cm="1">
        <f t="array" ref="K176">SQRT(MMULT(MMULT(TRANSPOSE($A$3:$A$7),MMULT(TRANSPOSE(EXP(D177:$H$506)-1),EXP(D177:$H$506)-1)/COUNTA($H177:H$506)),$A$3:$A$7))*NORMSINV($A$10)</f>
        <v>-2.2734355910394327E-2</v>
      </c>
      <c r="L176">
        <f t="shared" si="9"/>
        <v>0</v>
      </c>
      <c r="M176" s="130">
        <f t="shared" si="10"/>
        <v>-6.4118316955748295E-2</v>
      </c>
      <c r="N176" s="137" cm="1">
        <f t="array" ref="N176">SQRT(MMULT(MMULT(TRANSPOSE($A$3:$A$7),MMULT(TRANSPOSE(EXP(D177:H428)-1),EXP(D177:H428)-1)/COUNTA(H177:H428)),$A$3:$A$7))*(-1/SQRT(2*PI())*EXP(-1*(NORMSINV($A$10))^2/2)/$A$10)</f>
        <v>-2.3229484792012412E-2</v>
      </c>
      <c r="O176" s="136" cm="1">
        <f t="array" ref="O176">SQRT(MMULT(MMULT(TRANSPOSE($A$3:$A$7),MMULT(TRANSPOSE(EXP(D177:$H$506)-1),EXP(D177:$H$506)-1)/COUNTA($H177:H$506)),$A$3:$A$7))*(-1/SQRT(2*PI())*EXP(-1*(NORMSINV($A$10))^2/2)/$A$10)</f>
        <v>-2.6045944950416299E-2</v>
      </c>
      <c r="P176" s="2">
        <f t="shared" si="11"/>
        <v>-7.3458080815001964E-2</v>
      </c>
      <c r="Q176" s="130">
        <v>1.3373376609074363E-2</v>
      </c>
    </row>
    <row r="177" spans="3:17" x14ac:dyDescent="0.3">
      <c r="C177" s="42">
        <v>42879</v>
      </c>
      <c r="D177" s="130">
        <v>-2.9953395583178087E-3</v>
      </c>
      <c r="E177" s="130">
        <v>9.0272075118183991E-3</v>
      </c>
      <c r="F177" s="130">
        <v>1.309596504494805E-3</v>
      </c>
      <c r="G177" s="130">
        <v>-1.2670068334191343E-3</v>
      </c>
      <c r="H177" s="130">
        <v>4.8670631206092167E-3</v>
      </c>
      <c r="I177" s="130" cm="1">
        <f t="array" ref="I177">SQRT(MMULT(MMULT(TRANSPOSE($A$3:$A$7),MMULT(TRANSPOSE(EXP(D178:H429)-1),EXP(D178:H429)-1)/COUNTA(H178:H429)),$A$3:$A$7))*NORMSINV($A$10)</f>
        <v>-2.047726783013153E-2</v>
      </c>
      <c r="J177">
        <f t="shared" si="8"/>
        <v>0</v>
      </c>
      <c r="K177" s="130" cm="1">
        <f t="array" ref="K177">SQRT(MMULT(MMULT(TRANSPOSE($A$3:$A$7),MMULT(TRANSPOSE(EXP(D178:$H$506)-1),EXP(D178:$H$506)-1)/COUNTA($H178:H$506)),$A$3:$A$7))*NORMSINV($A$10)</f>
        <v>-2.2767131851482131E-2</v>
      </c>
      <c r="L177">
        <f t="shared" si="9"/>
        <v>0</v>
      </c>
      <c r="M177" s="130">
        <f t="shared" si="10"/>
        <v>-6.4754806600509571E-2</v>
      </c>
      <c r="N177" s="137" cm="1">
        <f t="array" ref="N177">SQRT(MMULT(MMULT(TRANSPOSE($A$3:$A$7),MMULT(TRANSPOSE(EXP(D178:H429)-1),EXP(D178:H429)-1)/COUNTA(H178:H429)),$A$3:$A$7))*(-1/SQRT(2*PI())*EXP(-1*(NORMSINV($A$10))^2/2)/$A$10)</f>
        <v>-2.3460079218460932E-2</v>
      </c>
      <c r="O177" s="136" cm="1">
        <f t="array" ref="O177">SQRT(MMULT(MMULT(TRANSPOSE($A$3:$A$7),MMULT(TRANSPOSE(EXP(D178:$H$506)-1),EXP(D178:$H$506)-1)/COUNTA($H178:H$506)),$A$3:$A$7))*(-1/SQRT(2*PI())*EXP(-1*(NORMSINV($A$10))^2/2)/$A$10)</f>
        <v>-2.6083495183228514E-2</v>
      </c>
      <c r="P177" s="2">
        <f t="shared" si="11"/>
        <v>-7.4187284418319455E-2</v>
      </c>
      <c r="Q177" s="130">
        <v>2.200078803987792E-3</v>
      </c>
    </row>
    <row r="178" spans="3:17" x14ac:dyDescent="0.3">
      <c r="C178" s="42">
        <v>42878</v>
      </c>
      <c r="D178" s="130">
        <v>-1.2345741972414562E-3</v>
      </c>
      <c r="E178" s="130">
        <v>8.9588157373102261E-4</v>
      </c>
      <c r="F178" s="130">
        <v>3.3545881332865523E-3</v>
      </c>
      <c r="G178" s="130">
        <v>5.0140881127141617E-3</v>
      </c>
      <c r="H178" s="130">
        <v>-1.5087751060501183E-3</v>
      </c>
      <c r="I178" s="130" cm="1">
        <f t="array" ref="I178">SQRT(MMULT(MMULT(TRANSPOSE($A$3:$A$7),MMULT(TRANSPOSE(EXP(D179:H430)-1),EXP(D179:H430)-1)/COUNTA(H179:H430)),$A$3:$A$7))*NORMSINV($A$10)</f>
        <v>-2.0485306004261673E-2</v>
      </c>
      <c r="J178">
        <f t="shared" si="8"/>
        <v>0</v>
      </c>
      <c r="K178" s="130" cm="1">
        <f t="array" ref="K178">SQRT(MMULT(MMULT(TRANSPOSE($A$3:$A$7),MMULT(TRANSPOSE(EXP(D179:$H$506)-1),EXP(D179:$H$506)-1)/COUNTA($H179:H$506)),$A$3:$A$7))*NORMSINV($A$10)</f>
        <v>-2.2801192094623494E-2</v>
      </c>
      <c r="L178">
        <f t="shared" si="9"/>
        <v>0</v>
      </c>
      <c r="M178" s="130">
        <f t="shared" si="10"/>
        <v>-6.4780225538989863E-2</v>
      </c>
      <c r="N178" s="137" cm="1">
        <f t="array" ref="N178">SQRT(MMULT(MMULT(TRANSPOSE($A$3:$A$7),MMULT(TRANSPOSE(EXP(D179:H430)-1),EXP(D179:H430)-1)/COUNTA(H179:H430)),$A$3:$A$7))*(-1/SQRT(2*PI())*EXP(-1*(NORMSINV($A$10))^2/2)/$A$10)</f>
        <v>-2.3469288269367006E-2</v>
      </c>
      <c r="O178" s="136" cm="1">
        <f t="array" ref="O178">SQRT(MMULT(MMULT(TRANSPOSE($A$3:$A$7),MMULT(TRANSPOSE(EXP(D179:$H$506)-1),EXP(D179:$H$506)-1)/COUNTA($H179:H$506)),$A$3:$A$7))*(-1/SQRT(2*PI())*EXP(-1*(NORMSINV($A$10))^2/2)/$A$10)</f>
        <v>-2.6122516795336385E-2</v>
      </c>
      <c r="P178" s="2">
        <f t="shared" si="11"/>
        <v>-7.4216405994271095E-2</v>
      </c>
      <c r="Q178" s="130">
        <v>1.3083467688354293E-3</v>
      </c>
    </row>
    <row r="179" spans="3:17" x14ac:dyDescent="0.3">
      <c r="C179" s="42">
        <v>42877</v>
      </c>
      <c r="D179" s="130">
        <v>6.0578037531836861E-3</v>
      </c>
      <c r="E179" s="130">
        <v>1.1219905160357393E-2</v>
      </c>
      <c r="F179" s="130">
        <v>1.1164898531311139E-2</v>
      </c>
      <c r="G179" s="130">
        <v>8.9120889745647231E-4</v>
      </c>
      <c r="H179" s="130">
        <v>-3.4792952999641646E-4</v>
      </c>
      <c r="I179" s="130" cm="1">
        <f t="array" ref="I179">SQRT(MMULT(MMULT(TRANSPOSE($A$3:$A$7),MMULT(TRANSPOSE(EXP(D180:H431)-1),EXP(D180:H431)-1)/COUNTA(H180:H431)),$A$3:$A$7))*NORMSINV($A$10)</f>
        <v>-2.0527769258740933E-2</v>
      </c>
      <c r="J179">
        <f t="shared" si="8"/>
        <v>0</v>
      </c>
      <c r="K179" s="130" cm="1">
        <f t="array" ref="K179">SQRT(MMULT(MMULT(TRANSPOSE($A$3:$A$7),MMULT(TRANSPOSE(EXP(D180:$H$506)-1),EXP(D180:$H$506)-1)/COUNTA($H180:H$506)),$A$3:$A$7))*NORMSINV($A$10)</f>
        <v>-2.2823726351352748E-2</v>
      </c>
      <c r="L179">
        <f t="shared" si="9"/>
        <v>0</v>
      </c>
      <c r="M179" s="130">
        <f t="shared" si="10"/>
        <v>-6.4914506140007669E-2</v>
      </c>
      <c r="N179" s="137" cm="1">
        <f t="array" ref="N179">SQRT(MMULT(MMULT(TRANSPOSE($A$3:$A$7),MMULT(TRANSPOSE(EXP(D180:H431)-1),EXP(D180:H431)-1)/COUNTA(H180:H431)),$A$3:$A$7))*(-1/SQRT(2*PI())*EXP(-1*(NORMSINV($A$10))^2/2)/$A$10)</f>
        <v>-2.3517936913425429E-2</v>
      </c>
      <c r="O179" s="136" cm="1">
        <f t="array" ref="O179">SQRT(MMULT(MMULT(TRANSPOSE($A$3:$A$7),MMULT(TRANSPOSE(EXP(D180:$H$506)-1),EXP(D180:$H$506)-1)/COUNTA($H180:H$506)),$A$3:$A$7))*(-1/SQRT(2*PI())*EXP(-1*(NORMSINV($A$10))^2/2)/$A$10)</f>
        <v>-2.6148333493754498E-2</v>
      </c>
      <c r="P179" s="2">
        <f t="shared" si="11"/>
        <v>-7.4370246514574523E-2</v>
      </c>
      <c r="Q179" s="130">
        <v>5.8260938937634869E-3</v>
      </c>
    </row>
    <row r="180" spans="3:17" x14ac:dyDescent="0.3">
      <c r="C180" s="42">
        <v>42874</v>
      </c>
      <c r="D180" s="130">
        <v>3.4030915884746223E-3</v>
      </c>
      <c r="E180" s="130">
        <v>1.4075130044519893E-3</v>
      </c>
      <c r="F180" s="130">
        <v>-2.9526620605626876E-4</v>
      </c>
      <c r="G180" s="130">
        <v>8.4421516724414135E-3</v>
      </c>
      <c r="H180" s="130">
        <v>4.2992431841385277E-3</v>
      </c>
      <c r="I180" s="130" cm="1">
        <f t="array" ref="I180">SQRT(MMULT(MMULT(TRANSPOSE($A$3:$A$7),MMULT(TRANSPOSE(EXP(D181:H432)-1),EXP(D181:H432)-1)/COUNTA(H181:H432)),$A$3:$A$7))*NORMSINV($A$10)</f>
        <v>-2.0528397970612657E-2</v>
      </c>
      <c r="J180">
        <f t="shared" si="8"/>
        <v>0</v>
      </c>
      <c r="K180" s="130" cm="1">
        <f t="array" ref="K180">SQRT(MMULT(MMULT(TRANSPOSE($A$3:$A$7),MMULT(TRANSPOSE(EXP(D181:$H$506)-1),EXP(D181:$H$506)-1)/COUNTA($H181:H$506)),$A$3:$A$7))*NORMSINV($A$10)</f>
        <v>-2.2854353421321735E-2</v>
      </c>
      <c r="L180">
        <f t="shared" si="9"/>
        <v>0</v>
      </c>
      <c r="M180" s="130">
        <f t="shared" si="10"/>
        <v>-6.4916494301514305E-2</v>
      </c>
      <c r="N180" s="137" cm="1">
        <f t="array" ref="N180">SQRT(MMULT(MMULT(TRANSPOSE($A$3:$A$7),MMULT(TRANSPOSE(EXP(D181:H432)-1),EXP(D181:H432)-1)/COUNTA(H181:H432)),$A$3:$A$7))*(-1/SQRT(2*PI())*EXP(-1*(NORMSINV($A$10))^2/2)/$A$10)</f>
        <v>-2.3518657206310134E-2</v>
      </c>
      <c r="O180" s="136" cm="1">
        <f t="array" ref="O180">SQRT(MMULT(MMULT(TRANSPOSE($A$3:$A$7),MMULT(TRANSPOSE(EXP(D181:$H$506)-1),EXP(D181:$H$506)-1)/COUNTA($H181:H$506)),$A$3:$A$7))*(-1/SQRT(2*PI())*EXP(-1*(NORMSINV($A$10))^2/2)/$A$10)</f>
        <v>-2.6183421841167943E-2</v>
      </c>
      <c r="P180" s="2">
        <f t="shared" si="11"/>
        <v>-7.4372524280672606E-2</v>
      </c>
      <c r="Q180" s="130">
        <v>3.4617110778581857E-3</v>
      </c>
    </row>
    <row r="181" spans="3:17" x14ac:dyDescent="0.3">
      <c r="C181" s="42">
        <v>42873</v>
      </c>
      <c r="D181" s="130">
        <v>1.5126062341478876E-2</v>
      </c>
      <c r="E181" s="130">
        <v>1.4428181460944168E-2</v>
      </c>
      <c r="F181" s="130">
        <v>3.4026033717746511E-3</v>
      </c>
      <c r="G181" s="130">
        <v>1.6186821847884517E-2</v>
      </c>
      <c r="H181" s="130">
        <v>-4.5312970137019494E-3</v>
      </c>
      <c r="I181" s="130" cm="1">
        <f t="array" ref="I181">SQRT(MMULT(MMULT(TRANSPOSE($A$3:$A$7),MMULT(TRANSPOSE(EXP(D182:H433)-1),EXP(D182:H433)-1)/COUNTA(H182:H433)),$A$3:$A$7))*NORMSINV($A$10)</f>
        <v>-2.0507572684857898E-2</v>
      </c>
      <c r="J181">
        <f t="shared" si="8"/>
        <v>0</v>
      </c>
      <c r="K181" s="130" cm="1">
        <f t="array" ref="K181">SQRT(MMULT(MMULT(TRANSPOSE($A$3:$A$7),MMULT(TRANSPOSE(EXP(D182:$H$506)-1),EXP(D182:$H$506)-1)/COUNTA($H182:H$506)),$A$3:$A$7))*NORMSINV($A$10)</f>
        <v>-2.2860031042576865E-2</v>
      </c>
      <c r="L181">
        <f t="shared" si="9"/>
        <v>0</v>
      </c>
      <c r="M181" s="130">
        <f t="shared" si="10"/>
        <v>-6.4850638965605403E-2</v>
      </c>
      <c r="N181" s="137" cm="1">
        <f t="array" ref="N181">SQRT(MMULT(MMULT(TRANSPOSE($A$3:$A$7),MMULT(TRANSPOSE(EXP(D182:H433)-1),EXP(D182:H433)-1)/COUNTA(H182:H433)),$A$3:$A$7))*(-1/SQRT(2*PI())*EXP(-1*(NORMSINV($A$10))^2/2)/$A$10)</f>
        <v>-2.3494798415303123E-2</v>
      </c>
      <c r="O181" s="136" cm="1">
        <f t="array" ref="O181">SQRT(MMULT(MMULT(TRANSPOSE($A$3:$A$7),MMULT(TRANSPOSE(EXP(D182:$H$506)-1),EXP(D182:$H$506)-1)/COUNTA($H182:H$506)),$A$3:$A$7))*(-1/SQRT(2*PI())*EXP(-1*(NORMSINV($A$10))^2/2)/$A$10)</f>
        <v>-2.6189926490397648E-2</v>
      </c>
      <c r="P181" s="2">
        <f t="shared" si="11"/>
        <v>-7.4297076158872516E-2</v>
      </c>
      <c r="Q181" s="130">
        <v>8.9959402170801291E-3</v>
      </c>
    </row>
    <row r="182" spans="3:17" x14ac:dyDescent="0.3">
      <c r="C182" s="42">
        <v>42872</v>
      </c>
      <c r="D182" s="130">
        <v>-3.4152007131481255E-2</v>
      </c>
      <c r="E182" s="130">
        <v>-2.2305365032038848E-2</v>
      </c>
      <c r="F182" s="130">
        <v>-2.8199817794360427E-2</v>
      </c>
      <c r="G182" s="130">
        <v>-3.9735287013838341E-2</v>
      </c>
      <c r="H182" s="130">
        <v>2.3205382956333854E-4</v>
      </c>
      <c r="I182" s="130" cm="1">
        <f t="array" ref="I182">SQRT(MMULT(MMULT(TRANSPOSE($A$3:$A$7),MMULT(TRANSPOSE(EXP(D183:H434)-1),EXP(D183:H434)-1)/COUNTA(H183:H434)),$A$3:$A$7))*NORMSINV($A$10)</f>
        <v>-2.027505971723835E-2</v>
      </c>
      <c r="J182" s="135">
        <f t="shared" si="8"/>
        <v>1</v>
      </c>
      <c r="K182" s="130" cm="1">
        <f t="array" ref="K182">SQRT(MMULT(MMULT(TRANSPOSE($A$3:$A$7),MMULT(TRANSPOSE(EXP(D183:$H$506)-1),EXP(D183:$H$506)-1)/COUNTA($H183:H$506)),$A$3:$A$7))*NORMSINV($A$10)</f>
        <v>-2.2676478267626504E-2</v>
      </c>
      <c r="L182" s="135">
        <f t="shared" si="9"/>
        <v>1</v>
      </c>
      <c r="M182" s="130">
        <f t="shared" si="10"/>
        <v>-6.4115368402402659E-2</v>
      </c>
      <c r="N182" s="137" cm="1">
        <f t="array" ref="N182">SQRT(MMULT(MMULT(TRANSPOSE($A$3:$A$7),MMULT(TRANSPOSE(EXP(D183:H434)-1),EXP(D183:H434)-1)/COUNTA(H183:H434)),$A$3:$A$7))*(-1/SQRT(2*PI())*EXP(-1*(NORMSINV($A$10))^2/2)/$A$10)</f>
        <v>-2.3228416557873513E-2</v>
      </c>
      <c r="O182" s="136" cm="1">
        <f t="array" ref="O182">SQRT(MMULT(MMULT(TRANSPOSE($A$3:$A$7),MMULT(TRANSPOSE(EXP(D183:$H$506)-1),EXP(D183:$H$506)-1)/COUNTA($H183:H$506)),$A$3:$A$7))*(-1/SQRT(2*PI())*EXP(-1*(NORMSINV($A$10))^2/2)/$A$10)</f>
        <v>-2.5979636588598958E-2</v>
      </c>
      <c r="P182" s="2">
        <f t="shared" si="11"/>
        <v>-7.3454702762048699E-2</v>
      </c>
      <c r="Q182" s="130">
        <v>-2.4432775386706677E-2</v>
      </c>
    </row>
    <row r="183" spans="3:17" x14ac:dyDescent="0.3">
      <c r="C183" s="42">
        <v>42871</v>
      </c>
      <c r="D183" s="130">
        <v>-1.4785299251867379E-3</v>
      </c>
      <c r="E183" s="130">
        <v>8.4198706330162378E-3</v>
      </c>
      <c r="F183" s="130">
        <v>1.9935207611500846E-2</v>
      </c>
      <c r="G183" s="130">
        <v>-3.8193076807694678E-3</v>
      </c>
      <c r="H183" s="130">
        <v>-1.0432769318947409E-3</v>
      </c>
      <c r="I183" s="130" cm="1">
        <f t="array" ref="I183">SQRT(MMULT(MMULT(TRANSPOSE($A$3:$A$7),MMULT(TRANSPOSE(EXP(D184:H435)-1),EXP(D184:H435)-1)/COUNTA(H184:H435)),$A$3:$A$7))*NORMSINV($A$10)</f>
        <v>-2.0373773933483035E-2</v>
      </c>
      <c r="J183">
        <f t="shared" si="8"/>
        <v>0</v>
      </c>
      <c r="K183" s="130" cm="1">
        <f t="array" ref="K183">SQRT(MMULT(MMULT(TRANSPOSE($A$3:$A$7),MMULT(TRANSPOSE(EXP(D184:$H$506)-1),EXP(D184:$H$506)-1)/COUNTA($H184:H$506)),$A$3:$A$7))*NORMSINV($A$10)</f>
        <v>-2.2704242820975645E-2</v>
      </c>
      <c r="L183">
        <f t="shared" si="9"/>
        <v>0</v>
      </c>
      <c r="M183" s="130">
        <f t="shared" si="10"/>
        <v>-6.4427530163174249E-2</v>
      </c>
      <c r="N183" s="137" cm="1">
        <f t="array" ref="N183">SQRT(MMULT(MMULT(TRANSPOSE($A$3:$A$7),MMULT(TRANSPOSE(EXP(D184:H435)-1),EXP(D184:H435)-1)/COUNTA(H184:H435)),$A$3:$A$7))*(-1/SQRT(2*PI())*EXP(-1*(NORMSINV($A$10))^2/2)/$A$10)</f>
        <v>-2.3341509933039552E-2</v>
      </c>
      <c r="O183" s="136" cm="1">
        <f t="array" ref="O183">SQRT(MMULT(MMULT(TRANSPOSE($A$3:$A$7),MMULT(TRANSPOSE(EXP(D184:$H$506)-1),EXP(D184:$H$506)-1)/COUNTA($H184:H$506)),$A$3:$A$7))*(-1/SQRT(2*PI())*EXP(-1*(NORMSINV($A$10))^2/2)/$A$10)</f>
        <v>-2.6011445452283285E-2</v>
      </c>
      <c r="P183" s="2">
        <f t="shared" si="11"/>
        <v>-7.3812335415849306E-2</v>
      </c>
      <c r="Q183" s="130">
        <v>4.4516929157968448E-3</v>
      </c>
    </row>
    <row r="184" spans="3:17" x14ac:dyDescent="0.3">
      <c r="C184" s="42">
        <v>42870</v>
      </c>
      <c r="D184" s="130">
        <v>-2.5656234145972215E-3</v>
      </c>
      <c r="E184" s="130">
        <v>-3.5220896853545686E-3</v>
      </c>
      <c r="F184" s="130">
        <v>7.3091623394578025E-4</v>
      </c>
      <c r="G184" s="130">
        <v>-4.924699010042736E-3</v>
      </c>
      <c r="H184" s="130">
        <v>1.6232057302706113E-3</v>
      </c>
      <c r="I184" s="130" cm="1">
        <f t="array" ref="I184">SQRT(MMULT(MMULT(TRANSPOSE($A$3:$A$7),MMULT(TRANSPOSE(EXP(D185:H436)-1),EXP(D185:H436)-1)/COUNTA(H185:H436)),$A$3:$A$7))*NORMSINV($A$10)</f>
        <v>-2.0391467043347027E-2</v>
      </c>
      <c r="J184">
        <f t="shared" si="8"/>
        <v>0</v>
      </c>
      <c r="K184" s="130" cm="1">
        <f t="array" ref="K184">SQRT(MMULT(MMULT(TRANSPOSE($A$3:$A$7),MMULT(TRANSPOSE(EXP(D185:$H$506)-1),EXP(D185:$H$506)-1)/COUNTA($H185:H$506)),$A$3:$A$7))*NORMSINV($A$10)</f>
        <v>-2.2738368252205151E-2</v>
      </c>
      <c r="L184">
        <f t="shared" si="9"/>
        <v>0</v>
      </c>
      <c r="M184" s="130">
        <f t="shared" si="10"/>
        <v>-6.4483480689236067E-2</v>
      </c>
      <c r="N184" s="137" cm="1">
        <f t="array" ref="N184">SQRT(MMULT(MMULT(TRANSPOSE($A$3:$A$7),MMULT(TRANSPOSE(EXP(D185:H436)-1),EXP(D185:H436)-1)/COUNTA(H185:H436)),$A$3:$A$7))*(-1/SQRT(2*PI())*EXP(-1*(NORMSINV($A$10))^2/2)/$A$10)</f>
        <v>-2.3361780301258277E-2</v>
      </c>
      <c r="O184" s="136" cm="1">
        <f t="array" ref="O184">SQRT(MMULT(MMULT(TRANSPOSE($A$3:$A$7),MMULT(TRANSPOSE(EXP(D185:$H$506)-1),EXP(D185:$H$506)-1)/COUNTA($H185:H$506)),$A$3:$A$7))*(-1/SQRT(2*PI())*EXP(-1*(NORMSINV($A$10))^2/2)/$A$10)</f>
        <v>-2.6050541748070866E-2</v>
      </c>
      <c r="P184" s="2">
        <f t="shared" si="11"/>
        <v>-7.3876435948430769E-2</v>
      </c>
      <c r="Q184" s="130">
        <v>-1.7270229440482414E-3</v>
      </c>
    </row>
    <row r="185" spans="3:17" x14ac:dyDescent="0.3">
      <c r="C185" s="42">
        <v>42867</v>
      </c>
      <c r="D185" s="130">
        <v>1.3869051965024857E-2</v>
      </c>
      <c r="E185" s="130">
        <v>1.4384948916047248E-2</v>
      </c>
      <c r="F185" s="130">
        <v>-1.1692158233145044E-3</v>
      </c>
      <c r="G185" s="130">
        <v>1.4216648172782096E-2</v>
      </c>
      <c r="H185" s="130">
        <v>2.320404880568003E-4</v>
      </c>
      <c r="I185" s="130" cm="1">
        <f t="array" ref="I185">SQRT(MMULT(MMULT(TRANSPOSE($A$3:$A$7),MMULT(TRANSPOSE(EXP(D186:H437)-1),EXP(D186:H437)-1)/COUNTA(H186:H437)),$A$3:$A$7))*NORMSINV($A$10)</f>
        <v>-2.0373573498386838E-2</v>
      </c>
      <c r="J185">
        <f t="shared" si="8"/>
        <v>0</v>
      </c>
      <c r="K185" s="130" cm="1">
        <f t="array" ref="K185">SQRT(MMULT(MMULT(TRANSPOSE($A$3:$A$7),MMULT(TRANSPOSE(EXP(D186:$H$506)-1),EXP(D186:$H$506)-1)/COUNTA($H186:H$506)),$A$3:$A$7))*NORMSINV($A$10)</f>
        <v>-2.2747829269152996E-2</v>
      </c>
      <c r="L185">
        <f t="shared" si="9"/>
        <v>0</v>
      </c>
      <c r="M185" s="130">
        <f t="shared" si="10"/>
        <v>-6.4426896331747238E-2</v>
      </c>
      <c r="N185" s="137" cm="1">
        <f t="array" ref="N185">SQRT(MMULT(MMULT(TRANSPOSE($A$3:$A$7),MMULT(TRANSPOSE(EXP(D186:H437)-1),EXP(D186:H437)-1)/COUNTA(H186:H437)),$A$3:$A$7))*(-1/SQRT(2*PI())*EXP(-1*(NORMSINV($A$10))^2/2)/$A$10)</f>
        <v>-2.3341280301661289E-2</v>
      </c>
      <c r="O185" s="136" cm="1">
        <f t="array" ref="O185">SQRT(MMULT(MMULT(TRANSPOSE($A$3:$A$7),MMULT(TRANSPOSE(EXP(D186:$H$506)-1),EXP(D186:$H$506)-1)/COUNTA($H186:H$506)),$A$3:$A$7))*(-1/SQRT(2*PI())*EXP(-1*(NORMSINV($A$10))^2/2)/$A$10)</f>
        <v>-2.6061380899510642E-2</v>
      </c>
      <c r="P185" s="2">
        <f t="shared" si="11"/>
        <v>-7.3811609257671745E-2</v>
      </c>
      <c r="Q185" s="130">
        <v>8.3672607584941577E-3</v>
      </c>
    </row>
    <row r="186" spans="3:17" x14ac:dyDescent="0.3">
      <c r="C186" s="42">
        <v>42866</v>
      </c>
      <c r="D186" s="130">
        <v>8.6110717800092478E-3</v>
      </c>
      <c r="E186" s="130">
        <v>-1.4025500910794632E-3</v>
      </c>
      <c r="F186" s="130">
        <v>-1.2339531119562427E-2</v>
      </c>
      <c r="G186" s="130">
        <v>-1.0915396272748533E-2</v>
      </c>
      <c r="H186" s="130">
        <v>-3.7067677657495941E-3</v>
      </c>
      <c r="I186" s="130" cm="1">
        <f t="array" ref="I186">SQRT(MMULT(MMULT(TRANSPOSE($A$3:$A$7),MMULT(TRANSPOSE(EXP(D187:H438)-1),EXP(D187:H438)-1)/COUNTA(H187:H438)),$A$3:$A$7))*NORMSINV($A$10)</f>
        <v>-2.0383964936065528E-2</v>
      </c>
      <c r="J186">
        <f t="shared" si="8"/>
        <v>0</v>
      </c>
      <c r="K186" s="130" cm="1">
        <f t="array" ref="K186">SQRT(MMULT(MMULT(TRANSPOSE($A$3:$A$7),MMULT(TRANSPOSE(EXP(D187:$H$506)-1),EXP(D187:$H$506)-1)/COUNTA($H187:H$506)),$A$3:$A$7))*NORMSINV($A$10)</f>
        <v>-2.2777656766072681E-2</v>
      </c>
      <c r="L186">
        <f t="shared" si="9"/>
        <v>0</v>
      </c>
      <c r="M186" s="130">
        <f t="shared" si="10"/>
        <v>-6.4459756942975593E-2</v>
      </c>
      <c r="N186" s="137" cm="1">
        <f t="array" ref="N186">SQRT(MMULT(MMULT(TRANSPOSE($A$3:$A$7),MMULT(TRANSPOSE(EXP(D187:H438)-1),EXP(D187:H438)-1)/COUNTA(H187:H438)),$A$3:$A$7))*(-1/SQRT(2*PI())*EXP(-1*(NORMSINV($A$10))^2/2)/$A$10)</f>
        <v>-2.3353185403121018E-2</v>
      </c>
      <c r="O186" s="136" cm="1">
        <f t="array" ref="O186">SQRT(MMULT(MMULT(TRANSPOSE($A$3:$A$7),MMULT(TRANSPOSE(EXP(D187:$H$506)-1),EXP(D187:$H$506)-1)/COUNTA($H187:H$506)),$A$3:$A$7))*(-1/SQRT(2*PI())*EXP(-1*(NORMSINV($A$10))^2/2)/$A$10)</f>
        <v>-2.6095553204450391E-2</v>
      </c>
      <c r="P186" s="2">
        <f t="shared" si="11"/>
        <v>-7.3849256494059892E-2</v>
      </c>
      <c r="Q186" s="130">
        <v>-3.9145940475588201E-3</v>
      </c>
    </row>
    <row r="187" spans="3:17" x14ac:dyDescent="0.3">
      <c r="C187" s="42">
        <v>42865</v>
      </c>
      <c r="D187" s="130">
        <v>-4.7519917625189556E-3</v>
      </c>
      <c r="E187" s="130">
        <v>-4.0698931029801667E-3</v>
      </c>
      <c r="F187" s="130">
        <v>3.903027315391187E-3</v>
      </c>
      <c r="G187" s="130">
        <v>1.7750777316807322E-2</v>
      </c>
      <c r="H187" s="130">
        <v>1.0412454010267872E-3</v>
      </c>
      <c r="I187" s="130" cm="1">
        <f t="array" ref="I187">SQRT(MMULT(MMULT(TRANSPOSE($A$3:$A$7),MMULT(TRANSPOSE(EXP(D188:H439)-1),EXP(D188:H439)-1)/COUNTA(H188:H439)),$A$3:$A$7))*NORMSINV($A$10)</f>
        <v>-2.055134359386462E-2</v>
      </c>
      <c r="J187">
        <f t="shared" si="8"/>
        <v>0</v>
      </c>
      <c r="K187" s="130" cm="1">
        <f t="array" ref="K187">SQRT(MMULT(MMULT(TRANSPOSE($A$3:$A$7),MMULT(TRANSPOSE(EXP(D188:$H$506)-1),EXP(D188:$H$506)-1)/COUNTA($H188:H$506)),$A$3:$A$7))*NORMSINV($A$10)</f>
        <v>-2.281039040801916E-2</v>
      </c>
      <c r="L187">
        <f t="shared" si="9"/>
        <v>0</v>
      </c>
      <c r="M187" s="130">
        <f t="shared" si="10"/>
        <v>-6.4989054733322629E-2</v>
      </c>
      <c r="N187" s="137" cm="1">
        <f t="array" ref="N187">SQRT(MMULT(MMULT(TRANSPOSE($A$3:$A$7),MMULT(TRANSPOSE(EXP(D188:H439)-1),EXP(D188:H439)-1)/COUNTA(H188:H439)),$A$3:$A$7))*(-1/SQRT(2*PI())*EXP(-1*(NORMSINV($A$10))^2/2)/$A$10)</f>
        <v>-2.3544945192758009E-2</v>
      </c>
      <c r="O187" s="136" cm="1">
        <f t="array" ref="O187">SQRT(MMULT(MMULT(TRANSPOSE($A$3:$A$7),MMULT(TRANSPOSE(EXP(D188:$H$506)-1),EXP(D188:$H$506)-1)/COUNTA($H188:H$506)),$A$3:$A$7))*(-1/SQRT(2*PI())*EXP(-1*(NORMSINV($A$10))^2/2)/$A$10)</f>
        <v>-2.6133054976637166E-2</v>
      </c>
      <c r="P187" s="2">
        <f t="shared" si="11"/>
        <v>-7.4455654192947529E-2</v>
      </c>
      <c r="Q187" s="130">
        <v>2.8118718408181014E-3</v>
      </c>
    </row>
    <row r="188" spans="3:17" x14ac:dyDescent="0.3">
      <c r="C188" s="42">
        <v>42864</v>
      </c>
      <c r="D188" s="130">
        <v>6.3843649954223071E-3</v>
      </c>
      <c r="E188" s="130">
        <v>3.975091759936847E-3</v>
      </c>
      <c r="F188" s="130">
        <v>1.4499099363549479E-3</v>
      </c>
      <c r="G188" s="130">
        <v>6.8825275422892468E-3</v>
      </c>
      <c r="H188" s="130">
        <v>-1.7348448434498325E-3</v>
      </c>
      <c r="I188" s="130" cm="1">
        <f t="array" ref="I188">SQRT(MMULT(MMULT(TRANSPOSE($A$3:$A$7),MMULT(TRANSPOSE(EXP(D189:H440)-1),EXP(D189:H440)-1)/COUNTA(H189:H440)),$A$3:$A$7))*NORMSINV($A$10)</f>
        <v>-2.0545297991386626E-2</v>
      </c>
      <c r="J188">
        <f t="shared" si="8"/>
        <v>0</v>
      </c>
      <c r="K188" s="130" cm="1">
        <f t="array" ref="K188">SQRT(MMULT(MMULT(TRANSPOSE($A$3:$A$7),MMULT(TRANSPOSE(EXP(D189:$H$506)-1),EXP(D189:$H$506)-1)/COUNTA($H189:H$506)),$A$3:$A$7))*NORMSINV($A$10)</f>
        <v>-2.2841915706843532E-2</v>
      </c>
      <c r="L188">
        <f t="shared" si="9"/>
        <v>0</v>
      </c>
      <c r="M188" s="130">
        <f t="shared" si="10"/>
        <v>-6.4969936859664207E-2</v>
      </c>
      <c r="N188" s="137" cm="1">
        <f t="array" ref="N188">SQRT(MMULT(MMULT(TRANSPOSE($A$3:$A$7),MMULT(TRANSPOSE(EXP(D189:H440)-1),EXP(D189:H440)-1)/COUNTA(H189:H440)),$A$3:$A$7))*(-1/SQRT(2*PI())*EXP(-1*(NORMSINV($A$10))^2/2)/$A$10)</f>
        <v>-2.3538018960497259E-2</v>
      </c>
      <c r="O188" s="136" cm="1">
        <f t="array" ref="O188">SQRT(MMULT(MMULT(TRANSPOSE($A$3:$A$7),MMULT(TRANSPOSE(EXP(D189:$H$506)-1),EXP(D189:$H$506)-1)/COUNTA($H189:H$506)),$A$3:$A$7))*(-1/SQRT(2*PI())*EXP(-1*(NORMSINV($A$10))^2/2)/$A$10)</f>
        <v>-2.6169172392981017E-2</v>
      </c>
      <c r="P188" s="2">
        <f t="shared" si="11"/>
        <v>-7.4433751523400218E-2</v>
      </c>
      <c r="Q188" s="130">
        <v>3.4023357339221291E-3</v>
      </c>
    </row>
    <row r="189" spans="3:17" x14ac:dyDescent="0.3">
      <c r="C189" s="42">
        <v>42863</v>
      </c>
      <c r="D189" s="130">
        <v>2.6825654002792691E-2</v>
      </c>
      <c r="E189" s="130">
        <v>1.5813873573876088E-2</v>
      </c>
      <c r="F189" s="130">
        <v>-8.7026223536195736E-4</v>
      </c>
      <c r="G189" s="130">
        <v>-1.4058472011125899E-3</v>
      </c>
      <c r="H189" s="130">
        <v>5.7803943717738167E-4</v>
      </c>
      <c r="I189" s="130" cm="1">
        <f t="array" ref="I189">SQRT(MMULT(MMULT(TRANSPOSE($A$3:$A$7),MMULT(TRANSPOSE(EXP(D190:H441)-1),EXP(D190:H441)-1)/COUNTA(H190:H441)),$A$3:$A$7))*NORMSINV($A$10)</f>
        <v>-2.0567323365396201E-2</v>
      </c>
      <c r="J189">
        <f t="shared" si="8"/>
        <v>0</v>
      </c>
      <c r="K189" s="130" cm="1">
        <f t="array" ref="K189">SQRT(MMULT(MMULT(TRANSPOSE($A$3:$A$7),MMULT(TRANSPOSE(EXP(D190:$H$506)-1),EXP(D190:$H$506)-1)/COUNTA($H190:H$506)),$A$3:$A$7))*NORMSINV($A$10)</f>
        <v>-2.2852281778577573E-2</v>
      </c>
      <c r="L189">
        <f t="shared" si="9"/>
        <v>0</v>
      </c>
      <c r="M189" s="130">
        <f t="shared" si="10"/>
        <v>-6.5039587207851537E-2</v>
      </c>
      <c r="N189" s="137" cm="1">
        <f t="array" ref="N189">SQRT(MMULT(MMULT(TRANSPOSE($A$3:$A$7),MMULT(TRANSPOSE(EXP(D190:H441)-1),EXP(D190:H441)-1)/COUNTA(H190:H441)),$A$3:$A$7))*(-1/SQRT(2*PI())*EXP(-1*(NORMSINV($A$10))^2/2)/$A$10)</f>
        <v>-2.3563252650038623E-2</v>
      </c>
      <c r="O189" s="136" cm="1">
        <f t="array" ref="O189">SQRT(MMULT(MMULT(TRANSPOSE($A$3:$A$7),MMULT(TRANSPOSE(EXP(D190:$H$506)-1),EXP(D190:$H$506)-1)/COUNTA($H190:H$506)),$A$3:$A$7))*(-1/SQRT(2*PI())*EXP(-1*(NORMSINV($A$10))^2/2)/$A$10)</f>
        <v>-2.6181048433577946E-2</v>
      </c>
      <c r="P189" s="2">
        <f t="shared" si="11"/>
        <v>-7.4513547456120502E-2</v>
      </c>
      <c r="Q189" s="130">
        <v>8.286347784843542E-3</v>
      </c>
    </row>
    <row r="190" spans="3:17" x14ac:dyDescent="0.3">
      <c r="C190" s="42">
        <v>42860</v>
      </c>
      <c r="D190" s="130">
        <v>1.6447636362193718E-2</v>
      </c>
      <c r="E190" s="130">
        <v>-3.6117376672682869E-3</v>
      </c>
      <c r="F190" s="130">
        <v>2.7576835201142728E-3</v>
      </c>
      <c r="G190" s="130">
        <v>-4.1420737096716431E-3</v>
      </c>
      <c r="H190" s="130">
        <v>5.7828573074608354E-4</v>
      </c>
      <c r="I190" s="130" cm="1">
        <f t="array" ref="I190">SQRT(MMULT(MMULT(TRANSPOSE($A$3:$A$7),MMULT(TRANSPOSE(EXP(D191:H442)-1),EXP(D191:H442)-1)/COUNTA(H191:H442)),$A$3:$A$7))*NORMSINV($A$10)</f>
        <v>-2.0596908932187463E-2</v>
      </c>
      <c r="J190">
        <f t="shared" si="8"/>
        <v>0</v>
      </c>
      <c r="K190" s="130" cm="1">
        <f t="array" ref="K190">SQRT(MMULT(MMULT(TRANSPOSE($A$3:$A$7),MMULT(TRANSPOSE(EXP(D191:$H$506)-1),EXP(D191:$H$506)-1)/COUNTA($H191:H$506)),$A$3:$A$7))*NORMSINV($A$10)</f>
        <v>-2.2886189919778754E-2</v>
      </c>
      <c r="L190">
        <f t="shared" si="9"/>
        <v>0</v>
      </c>
      <c r="M190" s="130">
        <f t="shared" si="10"/>
        <v>-6.5133144984778971E-2</v>
      </c>
      <c r="N190" s="137" cm="1">
        <f t="array" ref="N190">SQRT(MMULT(MMULT(TRANSPOSE($A$3:$A$7),MMULT(TRANSPOSE(EXP(D191:H442)-1),EXP(D191:H442)-1)/COUNTA(H191:H442)),$A$3:$A$7))*(-1/SQRT(2*PI())*EXP(-1*(NORMSINV($A$10))^2/2)/$A$10)</f>
        <v>-2.3597147784213932E-2</v>
      </c>
      <c r="O190" s="136" cm="1">
        <f t="array" ref="O190">SQRT(MMULT(MMULT(TRANSPOSE($A$3:$A$7),MMULT(TRANSPOSE(EXP(D191:$H$506)-1),EXP(D191:$H$506)-1)/COUNTA($H191:H$506)),$A$3:$A$7))*(-1/SQRT(2*PI())*EXP(-1*(NORMSINV($A$10))^2/2)/$A$10)</f>
        <v>-2.6219895787889538E-2</v>
      </c>
      <c r="P190" s="2">
        <f t="shared" si="11"/>
        <v>-7.4620733281711496E-2</v>
      </c>
      <c r="Q190" s="130">
        <v>2.4369710859164155E-3</v>
      </c>
    </row>
    <row r="191" spans="3:17" x14ac:dyDescent="0.3">
      <c r="C191" s="42">
        <v>42859</v>
      </c>
      <c r="D191" s="130">
        <v>-3.610787754398262E-3</v>
      </c>
      <c r="E191" s="130">
        <v>-3.7262626072510421E-3</v>
      </c>
      <c r="F191" s="130">
        <v>-3.9165213059795421E-3</v>
      </c>
      <c r="G191" s="130">
        <v>1.0612578962271961E-2</v>
      </c>
      <c r="H191" s="130">
        <v>2.3115387471947624E-4</v>
      </c>
      <c r="I191" s="130" cm="1">
        <f t="array" ref="I191">SQRT(MMULT(MMULT(TRANSPOSE($A$3:$A$7),MMULT(TRANSPOSE(EXP(D192:H443)-1),EXP(D192:H443)-1)/COUNTA(H192:H443)),$A$3:$A$7))*NORMSINV($A$10)</f>
        <v>-2.0599544322944374E-2</v>
      </c>
      <c r="J191">
        <f t="shared" si="8"/>
        <v>0</v>
      </c>
      <c r="K191" s="130" cm="1">
        <f t="array" ref="K191">SQRT(MMULT(MMULT(TRANSPOSE($A$3:$A$7),MMULT(TRANSPOSE(EXP(D192:$H$506)-1),EXP(D192:$H$506)-1)/COUNTA($H192:H$506)),$A$3:$A$7))*NORMSINV($A$10)</f>
        <v>-2.2922486765645764E-2</v>
      </c>
      <c r="L191">
        <f t="shared" si="9"/>
        <v>0</v>
      </c>
      <c r="M191" s="130">
        <f t="shared" si="10"/>
        <v>-6.5141478822095353E-2</v>
      </c>
      <c r="N191" s="137" cm="1">
        <f t="array" ref="N191">SQRT(MMULT(MMULT(TRANSPOSE($A$3:$A$7),MMULT(TRANSPOSE(EXP(D192:H443)-1),EXP(D192:H443)-1)/COUNTA(H192:H443)),$A$3:$A$7))*(-1/SQRT(2*PI())*EXP(-1*(NORMSINV($A$10))^2/2)/$A$10)</f>
        <v>-2.3600167057900325E-2</v>
      </c>
      <c r="O191" s="136" cm="1">
        <f t="array" ref="O191">SQRT(MMULT(MMULT(TRANSPOSE($A$3:$A$7),MMULT(TRANSPOSE(EXP(D192:$H$506)-1),EXP(D192:$H$506)-1)/COUNTA($H192:H$506)),$A$3:$A$7))*(-1/SQRT(2*PI())*EXP(-1*(NORMSINV($A$10))^2/2)/$A$10)</f>
        <v>-2.6261479796385406E-2</v>
      </c>
      <c r="P191" s="2">
        <f t="shared" si="11"/>
        <v>-7.4630281063439913E-2</v>
      </c>
      <c r="Q191" s="130">
        <v>-6.6438886695828839E-5</v>
      </c>
    </row>
    <row r="192" spans="3:17" x14ac:dyDescent="0.3">
      <c r="C192" s="42">
        <v>42858</v>
      </c>
      <c r="D192" s="130">
        <v>-3.0549755421357722E-3</v>
      </c>
      <c r="E192" s="130">
        <v>-6.2606844462276641E-3</v>
      </c>
      <c r="F192" s="130">
        <v>-3.1794339326517689E-3</v>
      </c>
      <c r="G192" s="130">
        <v>-5.5121343211574541E-3</v>
      </c>
      <c r="H192" s="130">
        <v>2.4328248236042569E-3</v>
      </c>
      <c r="I192" s="130" cm="1">
        <f t="array" ref="I192">SQRT(MMULT(MMULT(TRANSPOSE($A$3:$A$7),MMULT(TRANSPOSE(EXP(D193:H444)-1),EXP(D193:H444)-1)/COUNTA(H193:H444)),$A$3:$A$7))*NORMSINV($A$10)</f>
        <v>-2.0617955235005463E-2</v>
      </c>
      <c r="J192">
        <f t="shared" si="8"/>
        <v>0</v>
      </c>
      <c r="K192" s="130" cm="1">
        <f t="array" ref="K192">SQRT(MMULT(MMULT(TRANSPOSE($A$3:$A$7),MMULT(TRANSPOSE(EXP(D193:$H$506)-1),EXP(D193:$H$506)-1)/COUNTA($H193:H$506)),$A$3:$A$7))*NORMSINV($A$10)</f>
        <v>-2.295533853579252E-2</v>
      </c>
      <c r="L192">
        <f t="shared" si="9"/>
        <v>0</v>
      </c>
      <c r="M192" s="130">
        <f t="shared" si="10"/>
        <v>-6.5199699238009473E-2</v>
      </c>
      <c r="N192" s="137" cm="1">
        <f t="array" ref="N192">SQRT(MMULT(MMULT(TRANSPOSE($A$3:$A$7),MMULT(TRANSPOSE(EXP(D193:H444)-1),EXP(D193:H444)-1)/COUNTA(H193:H444)),$A$3:$A$7))*(-1/SQRT(2*PI())*EXP(-1*(NORMSINV($A$10))^2/2)/$A$10)</f>
        <v>-2.3621259786628601E-2</v>
      </c>
      <c r="O192" s="136" cm="1">
        <f t="array" ref="O192">SQRT(MMULT(MMULT(TRANSPOSE($A$3:$A$7),MMULT(TRANSPOSE(EXP(D193:$H$506)-1),EXP(D193:$H$506)-1)/COUNTA($H193:H$506)),$A$3:$A$7))*(-1/SQRT(2*PI())*EXP(-1*(NORMSINV($A$10))^2/2)/$A$10)</f>
        <v>-2.629911690386004E-2</v>
      </c>
      <c r="P192" s="2">
        <f t="shared" si="11"/>
        <v>-7.4696982128289333E-2</v>
      </c>
      <c r="Q192" s="130">
        <v>-3.1054019549055546E-3</v>
      </c>
    </row>
    <row r="193" spans="3:17" x14ac:dyDescent="0.3">
      <c r="C193" s="42">
        <v>42857</v>
      </c>
      <c r="D193" s="130">
        <v>6.3244139949495933E-3</v>
      </c>
      <c r="E193" s="130">
        <v>-1.3613324519386682E-3</v>
      </c>
      <c r="F193" s="130">
        <v>-1.5861084665518377E-3</v>
      </c>
      <c r="G193" s="130">
        <v>7.0557764779143909E-3</v>
      </c>
      <c r="H193" s="130">
        <v>-1.0039971450881839E-2</v>
      </c>
      <c r="I193" s="130" cm="1">
        <f t="array" ref="I193">SQRT(MMULT(MMULT(TRANSPOSE($A$3:$A$7),MMULT(TRANSPOSE(EXP(D194:H445)-1),EXP(D194:H445)-1)/COUNTA(H194:H445)),$A$3:$A$7))*NORMSINV($A$10)</f>
        <v>-2.08065736019146E-2</v>
      </c>
      <c r="J193">
        <f t="shared" si="8"/>
        <v>0</v>
      </c>
      <c r="K193" s="130" cm="1">
        <f t="array" ref="K193">SQRT(MMULT(MMULT(TRANSPOSE($A$3:$A$7),MMULT(TRANSPOSE(EXP(D194:$H$506)-1),EXP(D194:$H$506)-1)/COUNTA($H194:H$506)),$A$3:$A$7))*NORMSINV($A$10)</f>
        <v>-2.2991975549386822E-2</v>
      </c>
      <c r="L193">
        <f t="shared" si="9"/>
        <v>0</v>
      </c>
      <c r="M193" s="130">
        <f t="shared" si="10"/>
        <v>-6.5796162885983667E-2</v>
      </c>
      <c r="N193" s="137" cm="1">
        <f t="array" ref="N193">SQRT(MMULT(MMULT(TRANSPOSE($A$3:$A$7),MMULT(TRANSPOSE(EXP(D194:H445)-1),EXP(D194:H445)-1)/COUNTA(H194:H445)),$A$3:$A$7))*(-1/SQRT(2*PI())*EXP(-1*(NORMSINV($A$10))^2/2)/$A$10)</f>
        <v>-2.3837353157406996E-2</v>
      </c>
      <c r="O193" s="136" cm="1">
        <f t="array" ref="O193">SQRT(MMULT(MMULT(TRANSPOSE($A$3:$A$7),MMULT(TRANSPOSE(EXP(D194:$H$506)-1),EXP(D194:$H$506)-1)/COUNTA($H194:H$506)),$A$3:$A$7))*(-1/SQRT(2*PI())*EXP(-1*(NORMSINV($A$10))^2/2)/$A$10)</f>
        <v>-2.6341090630451897E-2</v>
      </c>
      <c r="P193" s="2">
        <f t="shared" si="11"/>
        <v>-7.5380329367212326E-2</v>
      </c>
      <c r="Q193" s="130">
        <v>9.8037147254750098E-5</v>
      </c>
    </row>
    <row r="194" spans="3:17" x14ac:dyDescent="0.3">
      <c r="C194" s="42">
        <v>42856</v>
      </c>
      <c r="D194" s="130">
        <v>2.0191648161434983E-2</v>
      </c>
      <c r="E194" s="130">
        <v>2.4814151938087829E-2</v>
      </c>
      <c r="F194" s="130">
        <v>1.378123628824697E-2</v>
      </c>
      <c r="G194" s="130">
        <v>2.0485248744842578E-2</v>
      </c>
      <c r="H194" s="130">
        <v>-2.7519500975263537E-3</v>
      </c>
      <c r="I194" s="130" cm="1">
        <f t="array" ref="I194">SQRT(MMULT(MMULT(TRANSPOSE($A$3:$A$7),MMULT(TRANSPOSE(EXP(D195:H446)-1),EXP(D195:H446)-1)/COUNTA(H195:H446)),$A$3:$A$7))*NORMSINV($A$10)</f>
        <v>-2.0833306861374832E-2</v>
      </c>
      <c r="J194">
        <f t="shared" si="8"/>
        <v>0</v>
      </c>
      <c r="K194" s="130" cm="1">
        <f t="array" ref="K194">SQRT(MMULT(MMULT(TRANSPOSE($A$3:$A$7),MMULT(TRANSPOSE(EXP(D195:$H$506)-1),EXP(D195:$H$506)-1)/COUNTA($H195:H$506)),$A$3:$A$7))*NORMSINV($A$10)</f>
        <v>-2.2938492433657608E-2</v>
      </c>
      <c r="L194">
        <f t="shared" si="9"/>
        <v>0</v>
      </c>
      <c r="M194" s="130">
        <f t="shared" si="10"/>
        <v>-6.5880700875158252E-2</v>
      </c>
      <c r="N194" s="137" cm="1">
        <f t="array" ref="N194">SQRT(MMULT(MMULT(TRANSPOSE($A$3:$A$7),MMULT(TRANSPOSE(EXP(D195:H446)-1),EXP(D195:H446)-1)/COUNTA(H195:H446)),$A$3:$A$7))*(-1/SQRT(2*PI())*EXP(-1*(NORMSINV($A$10))^2/2)/$A$10)</f>
        <v>-2.3867980504273158E-2</v>
      </c>
      <c r="O194" s="136" cm="1">
        <f t="array" ref="O194">SQRT(MMULT(MMULT(TRANSPOSE($A$3:$A$7),MMULT(TRANSPOSE(EXP(D195:$H$506)-1),EXP(D195:$H$506)-1)/COUNTA($H195:H$506)),$A$3:$A$7))*(-1/SQRT(2*PI())*EXP(-1*(NORMSINV($A$10))^2/2)/$A$10)</f>
        <v>-2.6279816922344646E-2</v>
      </c>
      <c r="P194" s="2">
        <f t="shared" si="11"/>
        <v>-7.5477181541997423E-2</v>
      </c>
      <c r="Q194" s="130">
        <v>1.5469288752039791E-2</v>
      </c>
    </row>
    <row r="195" spans="3:17" x14ac:dyDescent="0.3">
      <c r="C195" s="42">
        <v>42853</v>
      </c>
      <c r="D195" s="130">
        <v>-9.7403121409835741E-4</v>
      </c>
      <c r="E195" s="130">
        <v>7.1716620631847184E-3</v>
      </c>
      <c r="F195" s="130">
        <v>2.7793579830991707E-3</v>
      </c>
      <c r="G195" s="130">
        <v>-5.7652479058868987E-3</v>
      </c>
      <c r="H195" s="130">
        <v>-4.1139260078356223E-3</v>
      </c>
      <c r="I195" s="130" cm="1">
        <f t="array" ref="I195">SQRT(MMULT(MMULT(TRANSPOSE($A$3:$A$7),MMULT(TRANSPOSE(EXP(D196:H447)-1),EXP(D196:H447)-1)/COUNTA(H196:H447)),$A$3:$A$7))*NORMSINV($A$10)</f>
        <v>-2.0929784877480512E-2</v>
      </c>
      <c r="J195">
        <f t="shared" si="8"/>
        <v>0</v>
      </c>
      <c r="K195" s="130" cm="1">
        <f t="array" ref="K195">SQRT(MMULT(MMULT(TRANSPOSE($A$3:$A$7),MMULT(TRANSPOSE(EXP(D196:$H$506)-1),EXP(D196:$H$506)-1)/COUNTA($H196:H$506)),$A$3:$A$7))*NORMSINV($A$10)</f>
        <v>-2.297533057313704E-2</v>
      </c>
      <c r="L195">
        <f t="shared" si="9"/>
        <v>0</v>
      </c>
      <c r="M195" s="130">
        <f t="shared" si="10"/>
        <v>-6.6185791150186607E-2</v>
      </c>
      <c r="N195" s="137" cm="1">
        <f t="array" ref="N195">SQRT(MMULT(MMULT(TRANSPOSE($A$3:$A$7),MMULT(TRANSPOSE(EXP(D196:H447)-1),EXP(D196:H447)-1)/COUNTA(H196:H447)),$A$3:$A$7))*(-1/SQRT(2*PI())*EXP(-1*(NORMSINV($A$10))^2/2)/$A$10)</f>
        <v>-2.397851194428044E-2</v>
      </c>
      <c r="O195" s="136" cm="1">
        <f t="array" ref="O195">SQRT(MMULT(MMULT(TRANSPOSE($A$3:$A$7),MMULT(TRANSPOSE(EXP(D196:$H$506)-1),EXP(D196:$H$506)-1)/COUNTA($H196:H$506)),$A$3:$A$7))*(-1/SQRT(2*PI())*EXP(-1*(NORMSINV($A$10))^2/2)/$A$10)</f>
        <v>-2.6322021071727139E-2</v>
      </c>
      <c r="P195" s="2">
        <f t="shared" si="11"/>
        <v>-7.5826712645478689E-2</v>
      </c>
      <c r="Q195" s="130">
        <v>-1.694058328917783E-4</v>
      </c>
    </row>
    <row r="196" spans="3:17" x14ac:dyDescent="0.3">
      <c r="C196" s="42">
        <v>42852</v>
      </c>
      <c r="D196" s="130">
        <v>7.6508128852352704E-4</v>
      </c>
      <c r="E196" s="130">
        <v>9.9472027629535012E-3</v>
      </c>
      <c r="F196" s="130">
        <v>6.4657671879984691E-3</v>
      </c>
      <c r="G196" s="130">
        <v>1.9192701248615673E-2</v>
      </c>
      <c r="H196" s="130">
        <v>-5.6972644924157103E-4</v>
      </c>
      <c r="I196" s="130" cm="1">
        <f t="array" ref="I196">SQRT(MMULT(MMULT(TRANSPOSE($A$3:$A$7),MMULT(TRANSPOSE(EXP(D197:H448)-1),EXP(D197:H448)-1)/COUNTA(H197:H448)),$A$3:$A$7))*NORMSINV($A$10)</f>
        <v>-2.1106651628788629E-2</v>
      </c>
      <c r="J196">
        <f t="shared" si="8"/>
        <v>0</v>
      </c>
      <c r="K196" s="130" cm="1">
        <f t="array" ref="K196">SQRT(MMULT(MMULT(TRANSPOSE($A$3:$A$7),MMULT(TRANSPOSE(EXP(D197:$H$506)-1),EXP(D197:$H$506)-1)/COUNTA($H197:H$506)),$A$3:$A$7))*NORMSINV($A$10)</f>
        <v>-2.2992622939828521E-2</v>
      </c>
      <c r="L196">
        <f t="shared" si="9"/>
        <v>0</v>
      </c>
      <c r="M196" s="130">
        <f t="shared" si="10"/>
        <v>-6.6745092926674826E-2</v>
      </c>
      <c r="N196" s="137" cm="1">
        <f t="array" ref="N196">SQRT(MMULT(MMULT(TRANSPOSE($A$3:$A$7),MMULT(TRANSPOSE(EXP(D197:H448)-1),EXP(D197:H448)-1)/COUNTA(H197:H448)),$A$3:$A$7))*(-1/SQRT(2*PI())*EXP(-1*(NORMSINV($A$10))^2/2)/$A$10)</f>
        <v>-2.4181141906012674E-2</v>
      </c>
      <c r="O196" s="136" cm="1">
        <f t="array" ref="O196">SQRT(MMULT(MMULT(TRANSPOSE($A$3:$A$7),MMULT(TRANSPOSE(EXP(D197:$H$506)-1),EXP(D197:$H$506)-1)/COUNTA($H197:H$506)),$A$3:$A$7))*(-1/SQRT(2*PI())*EXP(-1*(NORMSINV($A$10))^2/2)/$A$10)</f>
        <v>-2.6341832322711506E-2</v>
      </c>
      <c r="P196" s="2">
        <f t="shared" si="11"/>
        <v>-7.6467484846745315E-2</v>
      </c>
      <c r="Q196" s="130">
        <v>7.2114861977403489E-3</v>
      </c>
    </row>
    <row r="197" spans="3:17" x14ac:dyDescent="0.3">
      <c r="C197" s="42">
        <v>42851</v>
      </c>
      <c r="D197" s="130">
        <v>-5.8984158445185833E-3</v>
      </c>
      <c r="E197" s="130">
        <v>1.8382677128615779E-3</v>
      </c>
      <c r="F197" s="130">
        <v>-1.3261581213085385E-3</v>
      </c>
      <c r="G197" s="130">
        <v>-1.3164652711247678E-2</v>
      </c>
      <c r="H197" s="130">
        <v>-2.5431827696064377E-2</v>
      </c>
      <c r="I197" s="130" cm="1">
        <f t="array" ref="I197">SQRT(MMULT(MMULT(TRANSPOSE($A$3:$A$7),MMULT(TRANSPOSE(EXP(D198:H449)-1),EXP(D198:H449)-1)/COUNTA(H198:H449)),$A$3:$A$7))*NORMSINV($A$10)</f>
        <v>-2.1166575897662344E-2</v>
      </c>
      <c r="J197">
        <f t="shared" ref="J197:J255" si="12">IF(Q197&lt;I197,1,0)</f>
        <v>0</v>
      </c>
      <c r="K197" s="130" cm="1">
        <f t="array" ref="K197">SQRT(MMULT(MMULT(TRANSPOSE($A$3:$A$7),MMULT(TRANSPOSE(EXP(D198:$H$506)-1),EXP(D198:$H$506)-1)/COUNTA($H198:H$506)),$A$3:$A$7))*NORMSINV($A$10)</f>
        <v>-2.3000924418160523E-2</v>
      </c>
      <c r="L197">
        <f t="shared" ref="L197:L255" si="13">IF(Q197&lt;K197,1,0)</f>
        <v>0</v>
      </c>
      <c r="M197" s="130">
        <f t="shared" ref="M197:M255" si="14">I197*SQRT(10)</f>
        <v>-6.6934590103436095E-2</v>
      </c>
      <c r="N197" s="137" cm="1">
        <f t="array" ref="N197">SQRT(MMULT(MMULT(TRANSPOSE($A$3:$A$7),MMULT(TRANSPOSE(EXP(D198:H449)-1),EXP(D198:H449)-1)/COUNTA(H198:H449)),$A$3:$A$7))*(-1/SQRT(2*PI())*EXP(-1*(NORMSINV($A$10))^2/2)/$A$10)</f>
        <v>-2.4249795014745133E-2</v>
      </c>
      <c r="O197" s="136" cm="1">
        <f t="array" ref="O197">SQRT(MMULT(MMULT(TRANSPOSE($A$3:$A$7),MMULT(TRANSPOSE(EXP(D198:$H$506)-1),EXP(D198:$H$506)-1)/COUNTA($H198:H$506)),$A$3:$A$7))*(-1/SQRT(2*PI())*EXP(-1*(NORMSINV($A$10))^2/2)/$A$10)</f>
        <v>-2.63513430318996E-2</v>
      </c>
      <c r="P197" s="2">
        <f t="shared" ref="P197:P255" si="15">N197*SQRT(10)</f>
        <v>-7.6684585038791081E-2</v>
      </c>
      <c r="Q197" s="130">
        <v>-8.7111831403894856E-3</v>
      </c>
    </row>
    <row r="198" spans="3:17" x14ac:dyDescent="0.3">
      <c r="C198" s="42">
        <v>42850</v>
      </c>
      <c r="D198" s="130">
        <v>6.1769502876731592E-3</v>
      </c>
      <c r="E198" s="130">
        <v>2.3142538100217829E-4</v>
      </c>
      <c r="F198" s="130">
        <v>5.7588900915260411E-3</v>
      </c>
      <c r="G198" s="130">
        <v>5.6300564564094838E-2</v>
      </c>
      <c r="H198" s="130">
        <v>5.0122153715993888E-3</v>
      </c>
      <c r="I198" s="130" cm="1">
        <f t="array" ref="I198">SQRT(MMULT(MMULT(TRANSPOSE($A$3:$A$7),MMULT(TRANSPOSE(EXP(D199:H450)-1),EXP(D199:H450)-1)/COUNTA(H199:H450)),$A$3:$A$7))*NORMSINV($A$10)</f>
        <v>-2.1053276580420201E-2</v>
      </c>
      <c r="J198">
        <f t="shared" si="12"/>
        <v>0</v>
      </c>
      <c r="K198" s="130" cm="1">
        <f t="array" ref="K198">SQRT(MMULT(MMULT(TRANSPOSE($A$3:$A$7),MMULT(TRANSPOSE(EXP(D199:$H$506)-1),EXP(D199:$H$506)-1)/COUNTA($H199:H$506)),$A$3:$A$7))*NORMSINV($A$10)</f>
        <v>-2.2951940324079597E-2</v>
      </c>
      <c r="L198">
        <f t="shared" si="13"/>
        <v>0</v>
      </c>
      <c r="M198" s="130">
        <f t="shared" si="14"/>
        <v>-6.6576306203608937E-2</v>
      </c>
      <c r="N198" s="137" cm="1">
        <f t="array" ref="N198">SQRT(MMULT(MMULT(TRANSPOSE($A$3:$A$7),MMULT(TRANSPOSE(EXP(D199:H450)-1),EXP(D199:H450)-1)/COUNTA(H199:H450)),$A$3:$A$7))*(-1/SQRT(2*PI())*EXP(-1*(NORMSINV($A$10))^2/2)/$A$10)</f>
        <v>-2.4119992006846436E-2</v>
      </c>
      <c r="O198" s="136" cm="1">
        <f t="array" ref="O198">SQRT(MMULT(MMULT(TRANSPOSE($A$3:$A$7),MMULT(TRANSPOSE(EXP(D199:$H$506)-1),EXP(D199:$H$506)-1)/COUNTA($H199:H$506)),$A$3:$A$7))*(-1/SQRT(2*PI())*EXP(-1*(NORMSINV($A$10))^2/2)/$A$10)</f>
        <v>-2.6295223693269271E-2</v>
      </c>
      <c r="P198" s="2">
        <f t="shared" si="15"/>
        <v>-7.6274111886690366E-2</v>
      </c>
      <c r="Q198" s="130">
        <v>1.5028685791986216E-2</v>
      </c>
    </row>
    <row r="199" spans="3:17" x14ac:dyDescent="0.3">
      <c r="C199" s="42">
        <v>42849</v>
      </c>
      <c r="D199" s="130">
        <v>9.583447840488651E-3</v>
      </c>
      <c r="E199" s="130">
        <v>9.834230989459734E-3</v>
      </c>
      <c r="F199" s="130">
        <v>1.6874737671429926E-2</v>
      </c>
      <c r="G199" s="130">
        <v>6.6969696408869473E-3</v>
      </c>
      <c r="H199" s="130">
        <v>1.0439638157944974E-2</v>
      </c>
      <c r="I199" s="130" cm="1">
        <f t="array" ref="I199">SQRT(MMULT(MMULT(TRANSPOSE($A$3:$A$7),MMULT(TRANSPOSE(EXP(D200:H451)-1),EXP(D200:H451)-1)/COUNTA(H200:H451)),$A$3:$A$7))*NORMSINV($A$10)</f>
        <v>-2.1123319409233253E-2</v>
      </c>
      <c r="J199">
        <f t="shared" si="12"/>
        <v>0</v>
      </c>
      <c r="K199" s="130" cm="1">
        <f t="array" ref="K199">SQRT(MMULT(MMULT(TRANSPOSE($A$3:$A$7),MMULT(TRANSPOSE(EXP(D200:$H$506)-1),EXP(D200:$H$506)-1)/COUNTA($H200:H$506)),$A$3:$A$7))*NORMSINV($A$10)</f>
        <v>-2.2944951165496726E-2</v>
      </c>
      <c r="L199">
        <f t="shared" si="13"/>
        <v>0</v>
      </c>
      <c r="M199" s="130">
        <f t="shared" si="14"/>
        <v>-6.6797801076419444E-2</v>
      </c>
      <c r="N199" s="137" cm="1">
        <f t="array" ref="N199">SQRT(MMULT(MMULT(TRANSPOSE($A$3:$A$7),MMULT(TRANSPOSE(EXP(D200:H451)-1),EXP(D200:H451)-1)/COUNTA(H200:H451)),$A$3:$A$7))*(-1/SQRT(2*PI())*EXP(-1*(NORMSINV($A$10))^2/2)/$A$10)</f>
        <v>-2.4200237590694364E-2</v>
      </c>
      <c r="O199" s="136" cm="1">
        <f t="array" ref="O199">SQRT(MMULT(MMULT(TRANSPOSE($A$3:$A$7),MMULT(TRANSPOSE(EXP(D200:$H$506)-1),EXP(D200:$H$506)-1)/COUNTA($H200:H$506)),$A$3:$A$7))*(-1/SQRT(2*PI())*EXP(-1*(NORMSINV($A$10))^2/2)/$A$10)</f>
        <v>-2.6287216462256582E-2</v>
      </c>
      <c r="P199" s="2">
        <f t="shared" si="15"/>
        <v>-7.6527870703819834E-2</v>
      </c>
      <c r="Q199" s="130">
        <v>1.0748789634334604E-2</v>
      </c>
    </row>
    <row r="200" spans="3:17" x14ac:dyDescent="0.3">
      <c r="C200" s="42">
        <v>42846</v>
      </c>
      <c r="D200" s="130">
        <v>-1.1941408752229243E-3</v>
      </c>
      <c r="E200" s="130">
        <v>-3.9209075574147823E-3</v>
      </c>
      <c r="F200" s="130">
        <v>1.364691918635037E-2</v>
      </c>
      <c r="G200" s="130">
        <v>1.1899468494984723E-2</v>
      </c>
      <c r="H200" s="130">
        <v>-7.9798007005830989E-3</v>
      </c>
      <c r="I200" s="130" cm="1">
        <f t="array" ref="I200">SQRT(MMULT(MMULT(TRANSPOSE($A$3:$A$7),MMULT(TRANSPOSE(EXP(D201:H452)-1),EXP(D201:H452)-1)/COUNTA(H201:H452)),$A$3:$A$7))*NORMSINV($A$10)</f>
        <v>-2.1149792100952441E-2</v>
      </c>
      <c r="J200">
        <f t="shared" si="12"/>
        <v>0</v>
      </c>
      <c r="K200" s="130" cm="1">
        <f t="array" ref="K200">SQRT(MMULT(MMULT(TRANSPOSE($A$3:$A$7),MMULT(TRANSPOSE(EXP(D201:$H$506)-1),EXP(D201:$H$506)-1)/COUNTA($H201:H$506)),$A$3:$A$7))*NORMSINV($A$10)</f>
        <v>-2.2979946866201997E-2</v>
      </c>
      <c r="L200">
        <f t="shared" si="13"/>
        <v>0</v>
      </c>
      <c r="M200" s="130">
        <f t="shared" si="14"/>
        <v>-6.6881515078047557E-2</v>
      </c>
      <c r="N200" s="137" cm="1">
        <f t="array" ref="N200">SQRT(MMULT(MMULT(TRANSPOSE($A$3:$A$7),MMULT(TRANSPOSE(EXP(D201:H452)-1),EXP(D201:H452)-1)/COUNTA(H201:H452)),$A$3:$A$7))*(-1/SQRT(2*PI())*EXP(-1*(NORMSINV($A$10))^2/2)/$A$10)</f>
        <v>-2.4230566414344571E-2</v>
      </c>
      <c r="O200" s="136" cm="1">
        <f t="array" ref="O200">SQRT(MMULT(MMULT(TRANSPOSE($A$3:$A$7),MMULT(TRANSPOSE(EXP(D201:$H$506)-1),EXP(D201:$H$506)-1)/COUNTA($H201:H$506)),$A$3:$A$7))*(-1/SQRT(2*PI())*EXP(-1*(NORMSINV($A$10))^2/2)/$A$10)</f>
        <v>-2.6327309794905343E-2</v>
      </c>
      <c r="P200" s="2">
        <f t="shared" si="15"/>
        <v>-7.6623778865308079E-2</v>
      </c>
      <c r="Q200" s="130">
        <v>2.5312613288403498E-3</v>
      </c>
    </row>
    <row r="201" spans="3:17" x14ac:dyDescent="0.3">
      <c r="C201" s="42">
        <v>42845</v>
      </c>
      <c r="D201" s="130">
        <v>1.2433158714928493E-2</v>
      </c>
      <c r="E201" s="130">
        <v>3.1755419955802264E-3</v>
      </c>
      <c r="F201" s="130">
        <v>7.0478253908320557E-3</v>
      </c>
      <c r="G201" s="130">
        <v>1.0108992335045825E-2</v>
      </c>
      <c r="H201" s="130">
        <v>-3.0178307171905274E-3</v>
      </c>
      <c r="I201" s="130" cm="1">
        <f t="array" ref="I201">SQRT(MMULT(MMULT(TRANSPOSE($A$3:$A$7),MMULT(TRANSPOSE(EXP(D202:H453)-1),EXP(D202:H453)-1)/COUNTA(H202:H453)),$A$3:$A$7))*NORMSINV($A$10)</f>
        <v>-2.1131633872235153E-2</v>
      </c>
      <c r="J201">
        <f t="shared" si="12"/>
        <v>0</v>
      </c>
      <c r="K201" s="130" cm="1">
        <f t="array" ref="K201">SQRT(MMULT(MMULT(TRANSPOSE($A$3:$A$7),MMULT(TRANSPOSE(EXP(D202:$H$506)-1),EXP(D202:$H$506)-1)/COUNTA($H202:H$506)),$A$3:$A$7))*NORMSINV($A$10)</f>
        <v>-2.3003790167294532E-2</v>
      </c>
      <c r="L201">
        <f t="shared" si="13"/>
        <v>0</v>
      </c>
      <c r="M201" s="130">
        <f t="shared" si="14"/>
        <v>-6.6824093717026647E-2</v>
      </c>
      <c r="N201" s="137" cm="1">
        <f t="array" ref="N201">SQRT(MMULT(MMULT(TRANSPOSE($A$3:$A$7),MMULT(TRANSPOSE(EXP(D202:H453)-1),EXP(D202:H453)-1)/COUNTA(H202:H453)),$A$3:$A$7))*(-1/SQRT(2*PI())*EXP(-1*(NORMSINV($A$10))^2/2)/$A$10)</f>
        <v>-2.4209763175958063E-2</v>
      </c>
      <c r="O201" s="136" cm="1">
        <f t="array" ref="O201">SQRT(MMULT(MMULT(TRANSPOSE($A$3:$A$7),MMULT(TRANSPOSE(EXP(D202:$H$506)-1),EXP(D202:$H$506)-1)/COUNTA($H202:H$506)),$A$3:$A$7))*(-1/SQRT(2*PI())*EXP(-1*(NORMSINV($A$10))^2/2)/$A$10)</f>
        <v>-2.6354626219005507E-2</v>
      </c>
      <c r="P201" s="2">
        <f t="shared" si="15"/>
        <v>-7.6557993249299253E-2</v>
      </c>
      <c r="Q201" s="130">
        <v>5.9822120112377935E-3</v>
      </c>
    </row>
    <row r="202" spans="3:17" x14ac:dyDescent="0.3">
      <c r="C202" s="42">
        <v>42844</v>
      </c>
      <c r="D202" s="130">
        <v>-3.6897504072110452E-3</v>
      </c>
      <c r="E202" s="130">
        <v>-5.0805075456109294E-3</v>
      </c>
      <c r="F202" s="130">
        <v>-5.3670195483738851E-3</v>
      </c>
      <c r="G202" s="130">
        <v>-2.5432326151881606E-2</v>
      </c>
      <c r="H202" s="130">
        <v>-5.6803079107989136E-3</v>
      </c>
      <c r="I202" s="130" cm="1">
        <f t="array" ref="I202">SQRT(MMULT(MMULT(TRANSPOSE($A$3:$A$7),MMULT(TRANSPOSE(EXP(D203:H454)-1),EXP(D203:H454)-1)/COUNTA(H203:H454)),$A$3:$A$7))*NORMSINV($A$10)</f>
        <v>-2.1500451160151271E-2</v>
      </c>
      <c r="J202">
        <f t="shared" si="12"/>
        <v>0</v>
      </c>
      <c r="K202" s="130" cm="1">
        <f t="array" ref="K202">SQRT(MMULT(MMULT(TRANSPOSE($A$3:$A$7),MMULT(TRANSPOSE(EXP(D203:$H$506)-1),EXP(D203:$H$506)-1)/COUNTA($H203:H$506)),$A$3:$A$7))*NORMSINV($A$10)</f>
        <v>-2.3010450273618786E-2</v>
      </c>
      <c r="L202">
        <f t="shared" si="13"/>
        <v>0</v>
      </c>
      <c r="M202" s="130">
        <f t="shared" si="14"/>
        <v>-6.7990396387287683E-2</v>
      </c>
      <c r="N202" s="137" cm="1">
        <f t="array" ref="N202">SQRT(MMULT(MMULT(TRANSPOSE($A$3:$A$7),MMULT(TRANSPOSE(EXP(D203:H454)-1),EXP(D203:H454)-1)/COUNTA(H203:H454)),$A$3:$A$7))*(-1/SQRT(2*PI())*EXP(-1*(NORMSINV($A$10))^2/2)/$A$10)</f>
        <v>-2.4632304057067129E-2</v>
      </c>
      <c r="O202" s="136" cm="1">
        <f t="array" ref="O202">SQRT(MMULT(MMULT(TRANSPOSE($A$3:$A$7),MMULT(TRANSPOSE(EXP(D203:$H$506)-1),EXP(D203:$H$506)-1)/COUNTA($H203:H$506)),$A$3:$A$7))*(-1/SQRT(2*PI())*EXP(-1*(NORMSINV($A$10))^2/2)/$A$10)</f>
        <v>-2.6362256466520288E-2</v>
      </c>
      <c r="P202" s="2">
        <f t="shared" si="15"/>
        <v>-7.7894184838138328E-2</v>
      </c>
      <c r="Q202" s="130">
        <v>-8.9758144708227371E-3</v>
      </c>
    </row>
    <row r="203" spans="3:17" x14ac:dyDescent="0.3">
      <c r="C203" s="42">
        <v>42843</v>
      </c>
      <c r="D203" s="130">
        <v>-4.451630679556064E-3</v>
      </c>
      <c r="E203" s="130">
        <v>1.9825775901634673E-3</v>
      </c>
      <c r="F203" s="130">
        <v>-1.3753038455331771E-3</v>
      </c>
      <c r="G203" s="130">
        <v>-2.6772866329629209E-2</v>
      </c>
      <c r="H203" s="130">
        <v>4.5255866951463232E-3</v>
      </c>
      <c r="I203" s="130" cm="1">
        <f t="array" ref="I203">SQRT(MMULT(MMULT(TRANSPOSE($A$3:$A$7),MMULT(TRANSPOSE(EXP(D204:H455)-1),EXP(D204:H455)-1)/COUNTA(H204:H455)),$A$3:$A$7))*NORMSINV($A$10)</f>
        <v>-2.1490803843790051E-2</v>
      </c>
      <c r="J203">
        <f t="shared" si="12"/>
        <v>0</v>
      </c>
      <c r="K203" s="130" cm="1">
        <f t="array" ref="K203">SQRT(MMULT(MMULT(TRANSPOSE($A$3:$A$7),MMULT(TRANSPOSE(EXP(D204:$H$506)-1),EXP(D204:$H$506)-1)/COUNTA($H204:H$506)),$A$3:$A$7))*NORMSINV($A$10)</f>
        <v>-2.3038140356500321E-2</v>
      </c>
      <c r="L203">
        <f t="shared" si="13"/>
        <v>0</v>
      </c>
      <c r="M203" s="130">
        <f t="shared" si="14"/>
        <v>-6.7959888894278023E-2</v>
      </c>
      <c r="N203" s="137" cm="1">
        <f t="array" ref="N203">SQRT(MMULT(MMULT(TRANSPOSE($A$3:$A$7),MMULT(TRANSPOSE(EXP(D204:H455)-1),EXP(D204:H455)-1)/COUNTA(H204:H455)),$A$3:$A$7))*(-1/SQRT(2*PI())*EXP(-1*(NORMSINV($A$10))^2/2)/$A$10)</f>
        <v>-2.4621251468999364E-2</v>
      </c>
      <c r="O203" s="136" cm="1">
        <f t="array" ref="O203">SQRT(MMULT(MMULT(TRANSPOSE($A$3:$A$7),MMULT(TRANSPOSE(EXP(D204:$H$506)-1),EXP(D204:$H$506)-1)/COUNTA($H204:H$506)),$A$3:$A$7))*(-1/SQRT(2*PI())*EXP(-1*(NORMSINV($A$10))^2/2)/$A$10)</f>
        <v>-2.6393980012032088E-2</v>
      </c>
      <c r="P203" s="2">
        <f t="shared" si="15"/>
        <v>-7.7859233485804591E-2</v>
      </c>
      <c r="Q203" s="130">
        <v>-5.1426717673873331E-3</v>
      </c>
    </row>
    <row r="204" spans="3:17" x14ac:dyDescent="0.3">
      <c r="C204" s="42">
        <v>42842</v>
      </c>
      <c r="D204" s="130">
        <v>5.5146287587343173E-3</v>
      </c>
      <c r="E204" s="130">
        <v>1.9388747541817009E-2</v>
      </c>
      <c r="F204" s="130">
        <v>8.1270673227645338E-3</v>
      </c>
      <c r="G204" s="130">
        <v>2.9846803370329921E-2</v>
      </c>
      <c r="H204" s="130">
        <v>3.9907704413613184E-3</v>
      </c>
      <c r="I204" s="130" cm="1">
        <f t="array" ref="I204">SQRT(MMULT(MMULT(TRANSPOSE($A$3:$A$7),MMULT(TRANSPOSE(EXP(D205:H456)-1),EXP(D205:H456)-1)/COUNTA(H205:H456)),$A$3:$A$7))*NORMSINV($A$10)</f>
        <v>-2.1400320072562193E-2</v>
      </c>
      <c r="J204">
        <f t="shared" si="12"/>
        <v>0</v>
      </c>
      <c r="K204" s="130" cm="1">
        <f t="array" ref="K204">SQRT(MMULT(MMULT(TRANSPOSE($A$3:$A$7),MMULT(TRANSPOSE(EXP(D205:$H$506)-1),EXP(D205:$H$506)-1)/COUNTA($H205:H$506)),$A$3:$A$7))*NORMSINV($A$10)</f>
        <v>-2.3005244835025841E-2</v>
      </c>
      <c r="L204">
        <f t="shared" si="13"/>
        <v>0</v>
      </c>
      <c r="M204" s="130">
        <f t="shared" si="14"/>
        <v>-6.7673754085916374E-2</v>
      </c>
      <c r="N204" s="137" cm="1">
        <f t="array" ref="N204">SQRT(MMULT(MMULT(TRANSPOSE($A$3:$A$7),MMULT(TRANSPOSE(EXP(D205:H456)-1),EXP(D205:H456)-1)/COUNTA(H205:H456)),$A$3:$A$7))*(-1/SQRT(2*PI())*EXP(-1*(NORMSINV($A$10))^2/2)/$A$10)</f>
        <v>-2.4517587422672484E-2</v>
      </c>
      <c r="O204" s="136" cm="1">
        <f t="array" ref="O204">SQRT(MMULT(MMULT(TRANSPOSE($A$3:$A$7),MMULT(TRANSPOSE(EXP(D205:$H$506)-1),EXP(D205:$H$506)-1)/COUNTA($H205:H$506)),$A$3:$A$7))*(-1/SQRT(2*PI())*EXP(-1*(NORMSINV($A$10))^2/2)/$A$10)</f>
        <v>-2.6356292780213581E-2</v>
      </c>
      <c r="P204" s="2">
        <f t="shared" si="15"/>
        <v>-7.7531418987942441E-2</v>
      </c>
      <c r="Q204" s="130">
        <v>1.3512680389322162E-2</v>
      </c>
    </row>
    <row r="205" spans="3:17" x14ac:dyDescent="0.3">
      <c r="C205" s="42">
        <v>42838</v>
      </c>
      <c r="D205" s="130">
        <v>-5.3029456424181134E-3</v>
      </c>
      <c r="E205" s="130">
        <v>-1.2982379248657513E-2</v>
      </c>
      <c r="F205" s="130">
        <v>-4.3017995836237798E-3</v>
      </c>
      <c r="G205" s="130">
        <v>-6.3470413597365117E-3</v>
      </c>
      <c r="H205" s="130">
        <v>-3.1053038473468127E-3</v>
      </c>
      <c r="I205" s="130" cm="1">
        <f t="array" ref="I205">SQRT(MMULT(MMULT(TRANSPOSE($A$3:$A$7),MMULT(TRANSPOSE(EXP(D206:H457)-1),EXP(D206:H457)-1)/COUNTA(H206:H457)),$A$3:$A$7))*NORMSINV($A$10)</f>
        <v>-2.1387965533052639E-2</v>
      </c>
      <c r="J205">
        <f t="shared" si="12"/>
        <v>0</v>
      </c>
      <c r="K205" s="130" cm="1">
        <f t="array" ref="K205">SQRT(MMULT(MMULT(TRANSPOSE($A$3:$A$7),MMULT(TRANSPOSE(EXP(D206:$H$506)-1),EXP(D206:$H$506)-1)/COUNTA($H206:H$506)),$A$3:$A$7))*NORMSINV($A$10)</f>
        <v>-2.3027535145219311E-2</v>
      </c>
      <c r="L205">
        <f t="shared" si="13"/>
        <v>0</v>
      </c>
      <c r="M205" s="130">
        <f t="shared" si="14"/>
        <v>-6.763468560162364E-2</v>
      </c>
      <c r="N205" s="137" cm="1">
        <f t="array" ref="N205">SQRT(MMULT(MMULT(TRANSPOSE($A$3:$A$7),MMULT(TRANSPOSE(EXP(D206:H457)-1),EXP(D206:H457)-1)/COUNTA(H206:H457)),$A$3:$A$7))*(-1/SQRT(2*PI())*EXP(-1*(NORMSINV($A$10))^2/2)/$A$10)</f>
        <v>-2.4503433265096089E-2</v>
      </c>
      <c r="O205" s="136" cm="1">
        <f t="array" ref="O205">SQRT(MMULT(MMULT(TRANSPOSE($A$3:$A$7),MMULT(TRANSPOSE(EXP(D206:$H$506)-1),EXP(D206:$H$506)-1)/COUNTA($H206:H$506)),$A$3:$A$7))*(-1/SQRT(2*PI())*EXP(-1*(NORMSINV($A$10))^2/2)/$A$10)</f>
        <v>-2.6381829997740882E-2</v>
      </c>
      <c r="P205" s="2">
        <f t="shared" si="15"/>
        <v>-7.7486659611640099E-2</v>
      </c>
      <c r="Q205" s="130">
        <v>-6.3814740851207098E-3</v>
      </c>
    </row>
    <row r="206" spans="3:17" x14ac:dyDescent="0.3">
      <c r="C206" s="42">
        <v>42837</v>
      </c>
      <c r="D206" s="130">
        <v>1.1993053202646118E-3</v>
      </c>
      <c r="E206" s="130">
        <v>-6.8164827502352225E-3</v>
      </c>
      <c r="F206" s="130">
        <v>-3.8252677391408746E-3</v>
      </c>
      <c r="G206" s="130">
        <v>-3.6088871534796377E-3</v>
      </c>
      <c r="H206" s="130">
        <v>5.6631867440569642E-3</v>
      </c>
      <c r="I206" s="130" cm="1">
        <f t="array" ref="I206">SQRT(MMULT(MMULT(TRANSPOSE($A$3:$A$7),MMULT(TRANSPOSE(EXP(D207:H458)-1),EXP(D207:H458)-1)/COUNTA(H207:H458)),$A$3:$A$7))*NORMSINV($A$10)</f>
        <v>-2.147712233999843E-2</v>
      </c>
      <c r="J206">
        <f t="shared" si="12"/>
        <v>0</v>
      </c>
      <c r="K206" s="130" cm="1">
        <f t="array" ref="K206">SQRT(MMULT(MMULT(TRANSPOSE($A$3:$A$7),MMULT(TRANSPOSE(EXP(D207:$H$506)-1),EXP(D207:$H$506)-1)/COUNTA($H207:H$506)),$A$3:$A$7))*NORMSINV($A$10)</f>
        <v>-2.3065041004281257E-2</v>
      </c>
      <c r="L206">
        <f t="shared" si="13"/>
        <v>0</v>
      </c>
      <c r="M206" s="130">
        <f t="shared" si="14"/>
        <v>-6.7916624180480265E-2</v>
      </c>
      <c r="N206" s="137" cm="1">
        <f t="array" ref="N206">SQRT(MMULT(MMULT(TRANSPOSE($A$3:$A$7),MMULT(TRANSPOSE(EXP(D207:H458)-1),EXP(D207:H458)-1)/COUNTA(H207:H458)),$A$3:$A$7))*(-1/SQRT(2*PI())*EXP(-1*(NORMSINV($A$10))^2/2)/$A$10)</f>
        <v>-2.4605577055525765E-2</v>
      </c>
      <c r="O206" s="136" cm="1">
        <f t="array" ref="O206">SQRT(MMULT(MMULT(TRANSPOSE($A$3:$A$7),MMULT(TRANSPOSE(EXP(D207:$H$506)-1),EXP(D207:$H$506)-1)/COUNTA($H207:H$506)),$A$3:$A$7))*(-1/SQRT(2*PI())*EXP(-1*(NORMSINV($A$10))^2/2)/$A$10)</f>
        <v>-2.6424799129758335E-2</v>
      </c>
      <c r="P206" s="2">
        <f t="shared" si="15"/>
        <v>-7.7809666638240779E-2</v>
      </c>
      <c r="Q206" s="130">
        <v>-1.4668738447723179E-3</v>
      </c>
    </row>
    <row r="207" spans="3:17" x14ac:dyDescent="0.3">
      <c r="C207" s="42">
        <v>42836</v>
      </c>
      <c r="D207" s="130">
        <v>-1.0814587081279315E-2</v>
      </c>
      <c r="E207" s="130">
        <v>-5.1729894241291825E-3</v>
      </c>
      <c r="F207" s="130">
        <v>-7.6303428745693965E-4</v>
      </c>
      <c r="G207" s="130">
        <v>3.469815966911545E-3</v>
      </c>
      <c r="H207" s="130">
        <v>3.4580066414065759E-3</v>
      </c>
      <c r="I207" s="130" cm="1">
        <f t="array" ref="I207">SQRT(MMULT(MMULT(TRANSPOSE($A$3:$A$7),MMULT(TRANSPOSE(EXP(D208:H459)-1),EXP(D208:H459)-1)/COUNTA(H208:H459)),$A$3:$A$7))*NORMSINV($A$10)</f>
        <v>-2.158600991699846E-2</v>
      </c>
      <c r="J207">
        <f t="shared" si="12"/>
        <v>0</v>
      </c>
      <c r="K207" s="130" cm="1">
        <f t="array" ref="K207">SQRT(MMULT(MMULT(TRANSPOSE($A$3:$A$7),MMULT(TRANSPOSE(EXP(D208:$H$506)-1),EXP(D208:$H$506)-1)/COUNTA($H208:H$506)),$A$3:$A$7))*NORMSINV($A$10)</f>
        <v>-2.3102092973502086E-2</v>
      </c>
      <c r="L207">
        <f t="shared" si="13"/>
        <v>0</v>
      </c>
      <c r="M207" s="130">
        <f t="shared" si="14"/>
        <v>-6.826095693269732E-2</v>
      </c>
      <c r="N207" s="137" cm="1">
        <f t="array" ref="N207">SQRT(MMULT(MMULT(TRANSPOSE($A$3:$A$7),MMULT(TRANSPOSE(EXP(D208:H459)-1),EXP(D208:H459)-1)/COUNTA(H208:H459)),$A$3:$A$7))*(-1/SQRT(2*PI())*EXP(-1*(NORMSINV($A$10))^2/2)/$A$10)</f>
        <v>-2.4730325689157839E-2</v>
      </c>
      <c r="O207" s="136" cm="1">
        <f t="array" ref="O207">SQRT(MMULT(MMULT(TRANSPOSE($A$3:$A$7),MMULT(TRANSPOSE(EXP(D208:$H$506)-1),EXP(D208:$H$506)-1)/COUNTA($H208:H$506)),$A$3:$A$7))*(-1/SQRT(2*PI())*EXP(-1*(NORMSINV($A$10))^2/2)/$A$10)</f>
        <v>-2.6467248256288857E-2</v>
      </c>
      <c r="P207" s="2">
        <f t="shared" si="15"/>
        <v>-7.8204156455512014E-2</v>
      </c>
      <c r="Q207" s="130">
        <v>-1.9477720570692629E-3</v>
      </c>
    </row>
    <row r="208" spans="3:17" x14ac:dyDescent="0.3">
      <c r="C208" s="42">
        <v>42835</v>
      </c>
      <c r="D208" s="130">
        <v>-1.1867481461276127E-3</v>
      </c>
      <c r="E208" s="130">
        <v>1.3496889660655546E-2</v>
      </c>
      <c r="F208" s="130">
        <v>-2.2867048085163585E-3</v>
      </c>
      <c r="G208" s="130">
        <v>5.1575593972543075E-3</v>
      </c>
      <c r="H208" s="130">
        <v>2.9096348893371923E-3</v>
      </c>
      <c r="I208" s="130" cm="1">
        <f t="array" ref="I208">SQRT(MMULT(MMULT(TRANSPOSE($A$3:$A$7),MMULT(TRANSPOSE(EXP(D209:H460)-1),EXP(D209:H460)-1)/COUNTA(H209:H460)),$A$3:$A$7))*NORMSINV($A$10)</f>
        <v>-2.158278213504974E-2</v>
      </c>
      <c r="J208">
        <f t="shared" si="12"/>
        <v>0</v>
      </c>
      <c r="K208" s="130" cm="1">
        <f t="array" ref="K208">SQRT(MMULT(MMULT(TRANSPOSE($A$3:$A$7),MMULT(TRANSPOSE(EXP(D209:$H$506)-1),EXP(D209:$H$506)-1)/COUNTA($H209:H$506)),$A$3:$A$7))*NORMSINV($A$10)</f>
        <v>-2.3135621024427715E-2</v>
      </c>
      <c r="L208">
        <f t="shared" si="13"/>
        <v>0</v>
      </c>
      <c r="M208" s="130">
        <f t="shared" si="14"/>
        <v>-6.8250749789948995E-2</v>
      </c>
      <c r="N208" s="137" cm="1">
        <f t="array" ref="N208">SQRT(MMULT(MMULT(TRANSPOSE($A$3:$A$7),MMULT(TRANSPOSE(EXP(D209:H460)-1),EXP(D209:H460)-1)/COUNTA(H209:H460)),$A$3:$A$7))*(-1/SQRT(2*PI())*EXP(-1*(NORMSINV($A$10))^2/2)/$A$10)</f>
        <v>-2.4726627733901059E-2</v>
      </c>
      <c r="O208" s="136" cm="1">
        <f t="array" ref="O208">SQRT(MMULT(MMULT(TRANSPOSE($A$3:$A$7),MMULT(TRANSPOSE(EXP(D209:$H$506)-1),EXP(D209:$H$506)-1)/COUNTA($H209:H$506)),$A$3:$A$7))*(-1/SQRT(2*PI())*EXP(-1*(NORMSINV($A$10))^2/2)/$A$10)</f>
        <v>-2.6505660154657374E-2</v>
      </c>
      <c r="P208" s="2">
        <f t="shared" si="15"/>
        <v>-7.8192462494215201E-2</v>
      </c>
      <c r="Q208" s="130">
        <v>3.6406003597634585E-3</v>
      </c>
    </row>
    <row r="209" spans="3:17" x14ac:dyDescent="0.3">
      <c r="C209" s="42">
        <v>42832</v>
      </c>
      <c r="D209" s="130">
        <v>-2.2300110855431672E-3</v>
      </c>
      <c r="E209" s="130">
        <v>-3.7922193336413462E-3</v>
      </c>
      <c r="F209" s="130">
        <v>-7.6107974082114446E-4</v>
      </c>
      <c r="G209" s="130">
        <v>-4.3925745149080075E-3</v>
      </c>
      <c r="H209" s="130">
        <v>-1.9031808892549247E-3</v>
      </c>
      <c r="I209" s="130" cm="1">
        <f t="array" ref="I209">SQRT(MMULT(MMULT(TRANSPOSE($A$3:$A$7),MMULT(TRANSPOSE(EXP(D210:H461)-1),EXP(D210:H461)-1)/COUNTA(H210:H461)),$A$3:$A$7))*NORMSINV($A$10)</f>
        <v>-2.1579404040556263E-2</v>
      </c>
      <c r="J209">
        <f t="shared" si="12"/>
        <v>0</v>
      </c>
      <c r="K209" s="130" cm="1">
        <f t="array" ref="K209">SQRT(MMULT(MMULT(TRANSPOSE($A$3:$A$7),MMULT(TRANSPOSE(EXP(D210:$H$506)-1),EXP(D210:$H$506)-1)/COUNTA($H210:H$506)),$A$3:$A$7))*NORMSINV($A$10)</f>
        <v>-2.3171855711188107E-2</v>
      </c>
      <c r="L209">
        <f t="shared" si="13"/>
        <v>0</v>
      </c>
      <c r="M209" s="130">
        <f t="shared" si="14"/>
        <v>-6.8240067317198339E-2</v>
      </c>
      <c r="N209" s="137" cm="1">
        <f t="array" ref="N209">SQRT(MMULT(MMULT(TRANSPOSE($A$3:$A$7),MMULT(TRANSPOSE(EXP(D210:H461)-1),EXP(D210:H461)-1)/COUNTA(H210:H461)),$A$3:$A$7))*(-1/SQRT(2*PI())*EXP(-1*(NORMSINV($A$10))^2/2)/$A$10)</f>
        <v>-2.4722757570894854E-2</v>
      </c>
      <c r="O209" s="136" cm="1">
        <f t="array" ref="O209">SQRT(MMULT(MMULT(TRANSPOSE($A$3:$A$7),MMULT(TRANSPOSE(EXP(D210:$H$506)-1),EXP(D210:$H$506)-1)/COUNTA($H210:H$506)),$A$3:$A$7))*(-1/SQRT(2*PI())*EXP(-1*(NORMSINV($A$10))^2/2)/$A$10)</f>
        <v>-2.6547172949670194E-2</v>
      </c>
      <c r="P209" s="2">
        <f t="shared" si="15"/>
        <v>-7.8180223964199463E-2</v>
      </c>
      <c r="Q209" s="130">
        <v>-2.611533372034291E-3</v>
      </c>
    </row>
    <row r="210" spans="3:17" x14ac:dyDescent="0.3">
      <c r="C210" s="42">
        <v>42831</v>
      </c>
      <c r="D210" s="130">
        <v>-2.502606770463653E-3</v>
      </c>
      <c r="E210" s="130">
        <v>-1.2171253447916568E-2</v>
      </c>
      <c r="F210" s="130">
        <v>2.5897234288631194E-3</v>
      </c>
      <c r="G210" s="130">
        <v>8.3525895724650533E-4</v>
      </c>
      <c r="H210" s="130">
        <v>-6.3556700832571233E-3</v>
      </c>
      <c r="I210" s="130" cm="1">
        <f t="array" ref="I210">SQRT(MMULT(MMULT(TRANSPOSE($A$3:$A$7),MMULT(TRANSPOSE(EXP(D211:H462)-1),EXP(D211:H462)-1)/COUNTA(H211:H462)),$A$3:$A$7))*NORMSINV($A$10)</f>
        <v>-2.1649450925624539E-2</v>
      </c>
      <c r="J210">
        <f t="shared" si="12"/>
        <v>0</v>
      </c>
      <c r="K210" s="130" cm="1">
        <f t="array" ref="K210">SQRT(MMULT(MMULT(TRANSPOSE($A$3:$A$7),MMULT(TRANSPOSE(EXP(D211:$H$506)-1),EXP(D211:$H$506)-1)/COUNTA($H211:H$506)),$A$3:$A$7))*NORMSINV($A$10)</f>
        <v>-2.3206137062490594E-2</v>
      </c>
      <c r="L210">
        <f t="shared" si="13"/>
        <v>0</v>
      </c>
      <c r="M210" s="130">
        <f t="shared" si="14"/>
        <v>-6.8461575017014123E-2</v>
      </c>
      <c r="N210" s="137" cm="1">
        <f t="array" ref="N210">SQRT(MMULT(MMULT(TRANSPOSE($A$3:$A$7),MMULT(TRANSPOSE(EXP(D211:H462)-1),EXP(D211:H462)-1)/COUNTA(H211:H462)),$A$3:$A$7))*(-1/SQRT(2*PI())*EXP(-1*(NORMSINV($A$10))^2/2)/$A$10)</f>
        <v>-2.4803007801850473E-2</v>
      </c>
      <c r="O210" s="136" cm="1">
        <f t="array" ref="O210">SQRT(MMULT(MMULT(TRANSPOSE($A$3:$A$7),MMULT(TRANSPOSE(EXP(D211:$H$506)-1),EXP(D211:$H$506)-1)/COUNTA($H211:H$506)),$A$3:$A$7))*(-1/SQRT(2*PI())*EXP(-1*(NORMSINV($A$10))^2/2)/$A$10)</f>
        <v>-2.6586447877553338E-2</v>
      </c>
      <c r="P210" s="2">
        <f t="shared" si="15"/>
        <v>-7.8433997476773779E-2</v>
      </c>
      <c r="Q210" s="130">
        <v>-3.5007578378712179E-3</v>
      </c>
    </row>
    <row r="211" spans="3:17" x14ac:dyDescent="0.3">
      <c r="C211" s="42">
        <v>42830</v>
      </c>
      <c r="D211" s="130">
        <v>-5.1942038193522775E-3</v>
      </c>
      <c r="E211" s="130">
        <v>2.6980892393303701E-3</v>
      </c>
      <c r="F211" s="130">
        <v>-2.5897234288631086E-3</v>
      </c>
      <c r="G211" s="130">
        <v>-1.3005198743469127E-2</v>
      </c>
      <c r="H211" s="130">
        <v>6.6703291556564025E-4</v>
      </c>
      <c r="I211" s="130" cm="1">
        <f t="array" ref="I211">SQRT(MMULT(MMULT(TRANSPOSE($A$3:$A$7),MMULT(TRANSPOSE(EXP(D212:H463)-1),EXP(D212:H463)-1)/COUNTA(H212:H463)),$A$3:$A$7))*NORMSINV($A$10)</f>
        <v>-2.1702794264825988E-2</v>
      </c>
      <c r="J211">
        <f t="shared" si="12"/>
        <v>0</v>
      </c>
      <c r="K211" s="130" cm="1">
        <f t="array" ref="K211">SQRT(MMULT(MMULT(TRANSPOSE($A$3:$A$7),MMULT(TRANSPOSE(EXP(D212:$H$506)-1),EXP(D212:$H$506)-1)/COUNTA($H212:H$506)),$A$3:$A$7))*NORMSINV($A$10)</f>
        <v>-2.3240701271709741E-2</v>
      </c>
      <c r="L211">
        <f t="shared" si="13"/>
        <v>0</v>
      </c>
      <c r="M211" s="130">
        <f t="shared" si="14"/>
        <v>-6.863026146688965E-2</v>
      </c>
      <c r="N211" s="137" cm="1">
        <f t="array" ref="N211">SQRT(MMULT(MMULT(TRANSPOSE($A$3:$A$7),MMULT(TRANSPOSE(EXP(D212:H463)-1),EXP(D212:H463)-1)/COUNTA(H212:H463)),$A$3:$A$7))*(-1/SQRT(2*PI())*EXP(-1*(NORMSINV($A$10))^2/2)/$A$10)</f>
        <v>-2.4864121372949143E-2</v>
      </c>
      <c r="O211" s="136" cm="1">
        <f t="array" ref="O211">SQRT(MMULT(MMULT(TRANSPOSE($A$3:$A$7),MMULT(TRANSPOSE(EXP(D212:$H$506)-1),EXP(D212:$H$506)-1)/COUNTA($H212:H$506)),$A$3:$A$7))*(-1/SQRT(2*PI())*EXP(-1*(NORMSINV($A$10))^2/2)/$A$10)</f>
        <v>-2.6626046865715784E-2</v>
      </c>
      <c r="P211" s="2">
        <f t="shared" si="15"/>
        <v>-7.8627255557392209E-2</v>
      </c>
      <c r="Q211" s="130">
        <v>-3.4638238062042102E-3</v>
      </c>
    </row>
    <row r="212" spans="3:17" x14ac:dyDescent="0.3">
      <c r="C212" s="42">
        <v>42829</v>
      </c>
      <c r="D212" s="130">
        <v>7.4183076603610608E-3</v>
      </c>
      <c r="E212" s="130">
        <v>1.7038354695722291E-2</v>
      </c>
      <c r="F212" s="130">
        <v>2.7422587773322446E-3</v>
      </c>
      <c r="G212" s="130">
        <v>-9.712120727068712E-3</v>
      </c>
      <c r="H212" s="130">
        <v>2.5613865210465025E-3</v>
      </c>
      <c r="I212" s="130" cm="1">
        <f t="array" ref="I212">SQRT(MMULT(MMULT(TRANSPOSE($A$3:$A$7),MMULT(TRANSPOSE(EXP(D213:H464)-1),EXP(D213:H464)-1)/COUNTA(H213:H464)),$A$3:$A$7))*NORMSINV($A$10)</f>
        <v>-2.171795867616929E-2</v>
      </c>
      <c r="J212">
        <f t="shared" si="12"/>
        <v>0</v>
      </c>
      <c r="K212" s="130" cm="1">
        <f t="array" ref="K212">SQRT(MMULT(MMULT(TRANSPOSE($A$3:$A$7),MMULT(TRANSPOSE(EXP(D213:$H$506)-1),EXP(D213:$H$506)-1)/COUNTA($H213:H$506)),$A$3:$A$7))*NORMSINV($A$10)</f>
        <v>-2.327369048984915E-2</v>
      </c>
      <c r="L212">
        <f t="shared" si="13"/>
        <v>0</v>
      </c>
      <c r="M212" s="130">
        <f t="shared" si="14"/>
        <v>-6.8678215546110186E-2</v>
      </c>
      <c r="N212" s="137" cm="1">
        <f t="array" ref="N212">SQRT(MMULT(MMULT(TRANSPOSE($A$3:$A$7),MMULT(TRANSPOSE(EXP(D213:H464)-1),EXP(D213:H464)-1)/COUNTA(H213:H464)),$A$3:$A$7))*(-1/SQRT(2*PI())*EXP(-1*(NORMSINV($A$10))^2/2)/$A$10)</f>
        <v>-2.4881494700991068E-2</v>
      </c>
      <c r="O212" s="136" cm="1">
        <f t="array" ref="O212">SQRT(MMULT(MMULT(TRANSPOSE($A$3:$A$7),MMULT(TRANSPOSE(EXP(D213:$H$506)-1),EXP(D213:$H$506)-1)/COUNTA($H213:H$506)),$A$3:$A$7))*(-1/SQRT(2*PI())*EXP(-1*(NORMSINV($A$10))^2/2)/$A$10)</f>
        <v>-2.6663841442478943E-2</v>
      </c>
      <c r="P212" s="2">
        <f t="shared" si="15"/>
        <v>-7.8682194844541961E-2</v>
      </c>
      <c r="Q212" s="130">
        <v>4.0551616660445327E-3</v>
      </c>
    </row>
    <row r="213" spans="3:17" x14ac:dyDescent="0.3">
      <c r="C213" s="42">
        <v>42828</v>
      </c>
      <c r="D213" s="130">
        <v>2.7850292945479153E-4</v>
      </c>
      <c r="E213" s="130">
        <v>5.5904445629753746E-3</v>
      </c>
      <c r="F213" s="130">
        <v>-4.7180336787318181E-3</v>
      </c>
      <c r="G213" s="130">
        <v>-6.0394443544811958E-3</v>
      </c>
      <c r="H213" s="130">
        <v>-1.8937254905499411E-3</v>
      </c>
      <c r="I213" s="130" cm="1">
        <f t="array" ref="I213">SQRT(MMULT(MMULT(TRANSPOSE($A$3:$A$7),MMULT(TRANSPOSE(EXP(D214:H465)-1),EXP(D214:H465)-1)/COUNTA(H214:H465)),$A$3:$A$7))*NORMSINV($A$10)</f>
        <v>-2.1723271213625772E-2</v>
      </c>
      <c r="J213">
        <f t="shared" si="12"/>
        <v>0</v>
      </c>
      <c r="K213" s="130" cm="1">
        <f t="array" ref="K213">SQRT(MMULT(MMULT(TRANSPOSE($A$3:$A$7),MMULT(TRANSPOSE(EXP(D214:$H$506)-1),EXP(D214:$H$506)-1)/COUNTA($H214:H$506)),$A$3:$A$7))*NORMSINV($A$10)</f>
        <v>-2.33126539904044E-2</v>
      </c>
      <c r="L213">
        <f t="shared" si="13"/>
        <v>0</v>
      </c>
      <c r="M213" s="130">
        <f t="shared" si="14"/>
        <v>-6.8695015264627624E-2</v>
      </c>
      <c r="N213" s="137" cm="1">
        <f t="array" ref="N213">SQRT(MMULT(MMULT(TRANSPOSE($A$3:$A$7),MMULT(TRANSPOSE(EXP(D214:H465)-1),EXP(D214:H465)-1)/COUNTA(H214:H465)),$A$3:$A$7))*(-1/SQRT(2*PI())*EXP(-1*(NORMSINV($A$10))^2/2)/$A$10)</f>
        <v>-2.4887581086665854E-2</v>
      </c>
      <c r="O213" s="136" cm="1">
        <f t="array" ref="O213">SQRT(MMULT(MMULT(TRANSPOSE($A$3:$A$7),MMULT(TRANSPOSE(EXP(D214:$H$506)-1),EXP(D214:$H$506)-1)/COUNTA($H214:H$506)),$A$3:$A$7))*(-1/SQRT(2*PI())*EXP(-1*(NORMSINV($A$10))^2/2)/$A$10)</f>
        <v>-2.6708480542638077E-2</v>
      </c>
      <c r="P213" s="2">
        <f t="shared" si="15"/>
        <v>-7.870144168599251E-2</v>
      </c>
      <c r="Q213" s="130">
        <v>-1.3470912721638359E-3</v>
      </c>
    </row>
    <row r="214" spans="3:17" x14ac:dyDescent="0.3">
      <c r="C214" s="42">
        <v>42825</v>
      </c>
      <c r="D214" s="130">
        <v>-1.8774331081425647E-3</v>
      </c>
      <c r="E214" s="130">
        <v>1.1572046646048755E-2</v>
      </c>
      <c r="F214" s="130">
        <v>2.2802077289912769E-3</v>
      </c>
      <c r="G214" s="130">
        <v>-1.6899318138178354E-3</v>
      </c>
      <c r="H214" s="130">
        <v>-3.8878351012539675E-3</v>
      </c>
      <c r="I214" s="130" cm="1">
        <f t="array" ref="I214">SQRT(MMULT(MMULT(TRANSPOSE($A$3:$A$7),MMULT(TRANSPOSE(EXP(D215:H466)-1),EXP(D215:H466)-1)/COUNTA(H215:H466)),$A$3:$A$7))*NORMSINV($A$10)</f>
        <v>-2.1825507546389625E-2</v>
      </c>
      <c r="J214">
        <f t="shared" si="12"/>
        <v>0</v>
      </c>
      <c r="K214" s="130" cm="1">
        <f t="array" ref="K214">SQRT(MMULT(MMULT(TRANSPOSE($A$3:$A$7),MMULT(TRANSPOSE(EXP(D215:$H$506)-1),EXP(D215:$H$506)-1)/COUNTA($H215:H$506)),$A$3:$A$7))*NORMSINV($A$10)</f>
        <v>-2.3351872763559909E-2</v>
      </c>
      <c r="L214">
        <f t="shared" si="13"/>
        <v>0</v>
      </c>
      <c r="M214" s="130">
        <f t="shared" si="14"/>
        <v>-6.9018314935784295E-2</v>
      </c>
      <c r="N214" s="137" cm="1">
        <f t="array" ref="N214">SQRT(MMULT(MMULT(TRANSPOSE($A$3:$A$7),MMULT(TRANSPOSE(EXP(D215:H466)-1),EXP(D215:H466)-1)/COUNTA(H215:H466)),$A$3:$A$7))*(-1/SQRT(2*PI())*EXP(-1*(NORMSINV($A$10))^2/2)/$A$10)</f>
        <v>-2.5004709625763032E-2</v>
      </c>
      <c r="O214" s="136" cm="1">
        <f t="array" ref="O214">SQRT(MMULT(MMULT(TRANSPOSE($A$3:$A$7),MMULT(TRANSPOSE(EXP(D215:$H$506)-1),EXP(D215:$H$506)-1)/COUNTA($H215:H$506)),$A$3:$A$7))*(-1/SQRT(2*PI())*EXP(-1*(NORMSINV($A$10))^2/2)/$A$10)</f>
        <v>-2.6753412099558244E-2</v>
      </c>
      <c r="P214" s="2">
        <f t="shared" si="15"/>
        <v>-7.9071834648547681E-2</v>
      </c>
      <c r="Q214" s="130">
        <v>1.2955214816798143E-3</v>
      </c>
    </row>
    <row r="215" spans="3:17" x14ac:dyDescent="0.3">
      <c r="C215" s="42">
        <v>42824</v>
      </c>
      <c r="D215" s="130">
        <v>-1.3192055725768795E-3</v>
      </c>
      <c r="E215" s="130">
        <v>2.3077249234602672E-3</v>
      </c>
      <c r="F215" s="130">
        <v>3.6590434776777115E-3</v>
      </c>
      <c r="G215" s="130">
        <v>1.079694734936253E-2</v>
      </c>
      <c r="H215" s="130">
        <v>-4.4248670812440469E-3</v>
      </c>
      <c r="I215" s="130" cm="1">
        <f t="array" ref="I215">SQRT(MMULT(MMULT(TRANSPOSE($A$3:$A$7),MMULT(TRANSPOSE(EXP(D216:H467)-1),EXP(D216:H467)-1)/COUNTA(H216:H467)),$A$3:$A$7))*NORMSINV($A$10)</f>
        <v>-2.1827193740387312E-2</v>
      </c>
      <c r="J215">
        <f t="shared" si="12"/>
        <v>0</v>
      </c>
      <c r="K215" s="130" cm="1">
        <f t="array" ref="K215">SQRT(MMULT(MMULT(TRANSPOSE($A$3:$A$7),MMULT(TRANSPOSE(EXP(D216:$H$506)-1),EXP(D216:$H$506)-1)/COUNTA($H216:H$506)),$A$3:$A$7))*NORMSINV($A$10)</f>
        <v>-2.3390003274284504E-2</v>
      </c>
      <c r="L215">
        <f t="shared" si="13"/>
        <v>0</v>
      </c>
      <c r="M215" s="130">
        <f t="shared" si="14"/>
        <v>-6.9023647149393894E-2</v>
      </c>
      <c r="N215" s="137" cm="1">
        <f t="array" ref="N215">SQRT(MMULT(MMULT(TRANSPOSE($A$3:$A$7),MMULT(TRANSPOSE(EXP(D216:H467)-1),EXP(D216:H467)-1)/COUNTA(H216:H467)),$A$3:$A$7))*(-1/SQRT(2*PI())*EXP(-1*(NORMSINV($A$10))^2/2)/$A$10)</f>
        <v>-2.5006641438399931E-2</v>
      </c>
      <c r="O215" s="136" cm="1">
        <f t="array" ref="O215">SQRT(MMULT(MMULT(TRANSPOSE($A$3:$A$7),MMULT(TRANSPOSE(EXP(D216:$H$506)-1),EXP(D216:$H$506)-1)/COUNTA($H216:H$506)),$A$3:$A$7))*(-1/SQRT(2*PI())*EXP(-1*(NORMSINV($A$10))^2/2)/$A$10)</f>
        <v>-2.6797096872822924E-2</v>
      </c>
      <c r="P215" s="2">
        <f t="shared" si="15"/>
        <v>-7.9077943576492976E-2</v>
      </c>
      <c r="Q215" s="130">
        <v>2.2196305725779154E-3</v>
      </c>
    </row>
    <row r="216" spans="3:17" x14ac:dyDescent="0.3">
      <c r="C216" s="42">
        <v>42823</v>
      </c>
      <c r="D216" s="130">
        <v>2.222559061454478E-3</v>
      </c>
      <c r="E216" s="130">
        <v>2.1176073232897899E-2</v>
      </c>
      <c r="F216" s="130">
        <v>2.7531158940651006E-3</v>
      </c>
      <c r="G216" s="130">
        <v>8.9151804611668564E-3</v>
      </c>
      <c r="H216" s="130">
        <v>-1.7643801281695822E-3</v>
      </c>
      <c r="I216" s="130" cm="1">
        <f t="array" ref="I216">SQRT(MMULT(MMULT(TRANSPOSE($A$3:$A$7),MMULT(TRANSPOSE(EXP(D217:H468)-1),EXP(D217:H468)-1)/COUNTA(H217:H468)),$A$3:$A$7))*NORMSINV($A$10)</f>
        <v>-2.1807707347640534E-2</v>
      </c>
      <c r="J216">
        <f t="shared" si="12"/>
        <v>0</v>
      </c>
      <c r="K216" s="130" cm="1">
        <f t="array" ref="K216">SQRT(MMULT(MMULT(TRANSPOSE($A$3:$A$7),MMULT(TRANSPOSE(EXP(D217:$H$506)-1),EXP(D217:$H$506)-1)/COUNTA($H217:H$506)),$A$3:$A$7))*NORMSINV($A$10)</f>
        <v>-2.3412331095477634E-2</v>
      </c>
      <c r="L216">
        <f t="shared" si="13"/>
        <v>0</v>
      </c>
      <c r="M216" s="130">
        <f t="shared" si="14"/>
        <v>-6.8962025764933488E-2</v>
      </c>
      <c r="N216" s="137" cm="1">
        <f t="array" ref="N216">SQRT(MMULT(MMULT(TRANSPOSE($A$3:$A$7),MMULT(TRANSPOSE(EXP(D217:H468)-1),EXP(D217:H468)-1)/COUNTA(H217:H468)),$A$3:$A$7))*(-1/SQRT(2*PI())*EXP(-1*(NORMSINV($A$10))^2/2)/$A$10)</f>
        <v>-2.4984316569608169E-2</v>
      </c>
      <c r="O216" s="136" cm="1">
        <f t="array" ref="O216">SQRT(MMULT(MMULT(TRANSPOSE($A$3:$A$7),MMULT(TRANSPOSE(EXP(D217:$H$506)-1),EXP(D217:$H$506)-1)/COUNTA($H217:H$506)),$A$3:$A$7))*(-1/SQRT(2*PI())*EXP(-1*(NORMSINV($A$10))^2/2)/$A$10)</f>
        <v>-2.6822677065371645E-2</v>
      </c>
      <c r="P216" s="2">
        <f t="shared" si="15"/>
        <v>-7.9007346142646595E-2</v>
      </c>
      <c r="Q216" s="130">
        <v>6.7152063659558676E-3</v>
      </c>
    </row>
    <row r="217" spans="3:17" x14ac:dyDescent="0.3">
      <c r="C217" s="42">
        <v>42822</v>
      </c>
      <c r="D217" s="130">
        <v>2.0514974648294094E-2</v>
      </c>
      <c r="E217" s="130">
        <v>1.0782210565898492E-2</v>
      </c>
      <c r="F217" s="130">
        <v>2.9143707607694374E-3</v>
      </c>
      <c r="G217" s="130">
        <v>7.6755901182730159E-3</v>
      </c>
      <c r="H217" s="130">
        <v>2.9794093840957957E-3</v>
      </c>
      <c r="I217" s="130" cm="1">
        <f t="array" ref="I217">SQRT(MMULT(MMULT(TRANSPOSE($A$3:$A$7),MMULT(TRANSPOSE(EXP(D218:H469)-1),EXP(D218:H469)-1)/COUNTA(H218:H469)),$A$3:$A$7))*NORMSINV($A$10)</f>
        <v>-2.1966577671697022E-2</v>
      </c>
      <c r="J217">
        <f t="shared" si="12"/>
        <v>0</v>
      </c>
      <c r="K217" s="130" cm="1">
        <f t="array" ref="K217">SQRT(MMULT(MMULT(TRANSPOSE($A$3:$A$7),MMULT(TRANSPOSE(EXP(D218:$H$506)-1),EXP(D218:$H$506)-1)/COUNTA($H218:H$506)),$A$3:$A$7))*NORMSINV($A$10)</f>
        <v>-2.3420189305172711E-2</v>
      </c>
      <c r="L217">
        <f t="shared" si="13"/>
        <v>0</v>
      </c>
      <c r="M217" s="130">
        <f t="shared" si="14"/>
        <v>-6.946441784156103E-2</v>
      </c>
      <c r="N217" s="137" cm="1">
        <f t="array" ref="N217">SQRT(MMULT(MMULT(TRANSPOSE($A$3:$A$7),MMULT(TRANSPOSE(EXP(D218:H469)-1),EXP(D218:H469)-1)/COUNTA(H218:H469)),$A$3:$A$7))*(-1/SQRT(2*PI())*EXP(-1*(NORMSINV($A$10))^2/2)/$A$10)</f>
        <v>-2.5166328663152378E-2</v>
      </c>
      <c r="O217" s="136" cm="1">
        <f t="array" ref="O217">SQRT(MMULT(MMULT(TRANSPOSE($A$3:$A$7),MMULT(TRANSPOSE(EXP(D218:$H$506)-1),EXP(D218:$H$506)-1)/COUNTA($H218:H$506)),$A$3:$A$7))*(-1/SQRT(2*PI())*EXP(-1*(NORMSINV($A$10))^2/2)/$A$10)</f>
        <v>-2.6831679937409605E-2</v>
      </c>
      <c r="P217" s="2">
        <f t="shared" si="15"/>
        <v>-7.9582918919941931E-2</v>
      </c>
      <c r="Q217" s="130">
        <v>9.0349996217914813E-3</v>
      </c>
    </row>
    <row r="218" spans="3:17" x14ac:dyDescent="0.3">
      <c r="C218" s="42">
        <v>42821</v>
      </c>
      <c r="D218" s="130">
        <v>1.7052150218475213E-3</v>
      </c>
      <c r="E218" s="130">
        <v>1.4299229059935371E-3</v>
      </c>
      <c r="F218" s="130">
        <v>1.8448374119978503E-3</v>
      </c>
      <c r="G218" s="130">
        <v>1.4261944659118219E-2</v>
      </c>
      <c r="H218" s="130">
        <v>-8.8388759153281815E-4</v>
      </c>
      <c r="I218" s="130" cm="1">
        <f t="array" ref="I218">SQRT(MMULT(MMULT(TRANSPOSE($A$3:$A$7),MMULT(TRANSPOSE(EXP(D219:H470)-1),EXP(D219:H470)-1)/COUNTA(H219:H470)),$A$3:$A$7))*NORMSINV($A$10)</f>
        <v>-2.1960154127014676E-2</v>
      </c>
      <c r="J218">
        <f t="shared" si="12"/>
        <v>0</v>
      </c>
      <c r="K218" s="130" cm="1">
        <f t="array" ref="K218">SQRT(MMULT(MMULT(TRANSPOSE($A$3:$A$7),MMULT(TRANSPOSE(EXP(D219:$H$506)-1),EXP(D219:$H$506)-1)/COUNTA($H219:H$506)),$A$3:$A$7))*NORMSINV($A$10)</f>
        <v>-2.3455351727653069E-2</v>
      </c>
      <c r="L218">
        <f t="shared" si="13"/>
        <v>0</v>
      </c>
      <c r="M218" s="130">
        <f t="shared" si="14"/>
        <v>-6.9444104809712956E-2</v>
      </c>
      <c r="N218" s="137" cm="1">
        <f t="array" ref="N218">SQRT(MMULT(MMULT(TRANSPOSE($A$3:$A$7),MMULT(TRANSPOSE(EXP(D219:H470)-1),EXP(D219:H470)-1)/COUNTA(H219:H470)),$A$3:$A$7))*(-1/SQRT(2*PI())*EXP(-1*(NORMSINV($A$10))^2/2)/$A$10)</f>
        <v>-2.515896943591751E-2</v>
      </c>
      <c r="O218" s="136" cm="1">
        <f t="array" ref="O218">SQRT(MMULT(MMULT(TRANSPOSE($A$3:$A$7),MMULT(TRANSPOSE(EXP(D219:$H$506)-1),EXP(D219:$H$506)-1)/COUNTA($H219:H$506)),$A$3:$A$7))*(-1/SQRT(2*PI())*EXP(-1*(NORMSINV($A$10))^2/2)/$A$10)</f>
        <v>-2.6871964277280787E-2</v>
      </c>
      <c r="P218" s="2">
        <f t="shared" si="15"/>
        <v>-7.9559647000061004E-2</v>
      </c>
      <c r="Q218" s="130">
        <v>3.6929579924633101E-3</v>
      </c>
    </row>
    <row r="219" spans="3:17" x14ac:dyDescent="0.3">
      <c r="C219" s="42">
        <v>42818</v>
      </c>
      <c r="D219" s="130">
        <v>-1.9887532179614408E-3</v>
      </c>
      <c r="E219" s="130">
        <v>-2.090999539717679E-3</v>
      </c>
      <c r="F219" s="130">
        <v>1.6944621980806904E-3</v>
      </c>
      <c r="G219" s="130">
        <v>1.2682873538318645E-3</v>
      </c>
      <c r="H219" s="130">
        <v>-2.2057518458614101E-3</v>
      </c>
      <c r="I219" s="130" cm="1">
        <f t="array" ref="I219">SQRT(MMULT(MMULT(TRANSPOSE($A$3:$A$7),MMULT(TRANSPOSE(EXP(D220:H471)-1),EXP(D220:H471)-1)/COUNTA(H220:H471)),$A$3:$A$7))*NORMSINV($A$10)</f>
        <v>-2.1962751263965043E-2</v>
      </c>
      <c r="J219">
        <f t="shared" si="12"/>
        <v>0</v>
      </c>
      <c r="K219" s="130" cm="1">
        <f t="array" ref="K219">SQRT(MMULT(MMULT(TRANSPOSE($A$3:$A$7),MMULT(TRANSPOSE(EXP(D220:$H$506)-1),EXP(D220:$H$506)-1)/COUNTA($H220:H$506)),$A$3:$A$7))*NORMSINV($A$10)</f>
        <v>-2.3496002903443811E-2</v>
      </c>
      <c r="L219">
        <f t="shared" si="13"/>
        <v>0</v>
      </c>
      <c r="M219" s="130">
        <f t="shared" si="14"/>
        <v>-6.9452317677871495E-2</v>
      </c>
      <c r="N219" s="137" cm="1">
        <f t="array" ref="N219">SQRT(MMULT(MMULT(TRANSPOSE($A$3:$A$7),MMULT(TRANSPOSE(EXP(D220:H471)-1),EXP(D220:H471)-1)/COUNTA(H220:H471)),$A$3:$A$7))*(-1/SQRT(2*PI())*EXP(-1*(NORMSINV($A$10))^2/2)/$A$10)</f>
        <v>-2.5161944883574996E-2</v>
      </c>
      <c r="O219" s="136" cm="1">
        <f t="array" ref="O219">SQRT(MMULT(MMULT(TRANSPOSE($A$3:$A$7),MMULT(TRANSPOSE(EXP(D220:$H$506)-1),EXP(D220:$H$506)-1)/COUNTA($H220:H$506)),$A$3:$A$7))*(-1/SQRT(2*PI())*EXP(-1*(NORMSINV($A$10))^2/2)/$A$10)</f>
        <v>-2.6918536887078421E-2</v>
      </c>
      <c r="P219" s="2">
        <f t="shared" si="15"/>
        <v>-7.9569056191717266E-2</v>
      </c>
      <c r="Q219" s="130">
        <v>-6.6278445277955628E-4</v>
      </c>
    </row>
    <row r="220" spans="3:17" x14ac:dyDescent="0.3">
      <c r="C220" s="42">
        <v>42817</v>
      </c>
      <c r="D220" s="130">
        <v>-3.54212995342577E-3</v>
      </c>
      <c r="E220" s="130">
        <v>-8.0214343799560892E-4</v>
      </c>
      <c r="F220" s="130">
        <v>-2.4633653449310784E-3</v>
      </c>
      <c r="G220" s="130">
        <v>-5.6944020333570674E-3</v>
      </c>
      <c r="H220" s="130">
        <v>-2.4208122498883479E-3</v>
      </c>
      <c r="I220" s="130" cm="1">
        <f t="array" ref="I220">SQRT(MMULT(MMULT(TRANSPOSE($A$3:$A$7),MMULT(TRANSPOSE(EXP(D221:H472)-1),EXP(D221:H472)-1)/COUNTA(H221:H472)),$A$3:$A$7))*NORMSINV($A$10)</f>
        <v>-2.195948661840395E-2</v>
      </c>
      <c r="J220">
        <f t="shared" si="12"/>
        <v>0</v>
      </c>
      <c r="K220" s="130" cm="1">
        <f t="array" ref="K220">SQRT(MMULT(MMULT(TRANSPOSE($A$3:$A$7),MMULT(TRANSPOSE(EXP(D221:$H$506)-1),EXP(D221:$H$506)-1)/COUNTA($H221:H$506)),$A$3:$A$7))*NORMSINV($A$10)</f>
        <v>-2.3533476814744055E-2</v>
      </c>
      <c r="L220">
        <f t="shared" si="13"/>
        <v>0</v>
      </c>
      <c r="M220" s="130">
        <f t="shared" si="14"/>
        <v>-6.9441993962145288E-2</v>
      </c>
      <c r="N220" s="137" cm="1">
        <f t="array" ref="N220">SQRT(MMULT(MMULT(TRANSPOSE($A$3:$A$7),MMULT(TRANSPOSE(EXP(D221:H472)-1),EXP(D221:H472)-1)/COUNTA(H221:H472)),$A$3:$A$7))*(-1/SQRT(2*PI())*EXP(-1*(NORMSINV($A$10))^2/2)/$A$10)</f>
        <v>-2.5158204694985448E-2</v>
      </c>
      <c r="O220" s="136" cm="1">
        <f t="array" ref="O220">SQRT(MMULT(MMULT(TRANSPOSE($A$3:$A$7),MMULT(TRANSPOSE(EXP(D221:$H$506)-1),EXP(D221:$H$506)-1)/COUNTA($H221:H$506)),$A$3:$A$7))*(-1/SQRT(2*PI())*EXP(-1*(NORMSINV($A$10))^2/2)/$A$10)</f>
        <v>-2.6961469417678803E-2</v>
      </c>
      <c r="P220" s="2">
        <f t="shared" si="15"/>
        <v>-7.9557228676895728E-2</v>
      </c>
      <c r="Q220" s="130">
        <v>-2.9788247345576848E-3</v>
      </c>
    </row>
    <row r="221" spans="3:17" x14ac:dyDescent="0.3">
      <c r="C221" s="42">
        <v>42816</v>
      </c>
      <c r="D221" s="130">
        <v>1.1235360738739698E-2</v>
      </c>
      <c r="E221" s="130">
        <v>5.7471936289666976E-3</v>
      </c>
      <c r="F221" s="130">
        <v>1.2689667895071904E-2</v>
      </c>
      <c r="G221" s="130">
        <v>1.6136110875126757E-3</v>
      </c>
      <c r="H221" s="130">
        <v>-2.1956776386920312E-3</v>
      </c>
      <c r="I221" s="130" cm="1">
        <f t="array" ref="I221">SQRT(MMULT(MMULT(TRANSPOSE($A$3:$A$7),MMULT(TRANSPOSE(EXP(D222:H473)-1),EXP(D222:H473)-1)/COUNTA(H222:H473)),$A$3:$A$7))*NORMSINV($A$10)</f>
        <v>-2.1943093713822998E-2</v>
      </c>
      <c r="J221">
        <f t="shared" si="12"/>
        <v>0</v>
      </c>
      <c r="K221" s="130" cm="1">
        <f t="array" ref="K221">SQRT(MMULT(MMULT(TRANSPOSE($A$3:$A$7),MMULT(TRANSPOSE(EXP(D222:$H$506)-1),EXP(D222:$H$506)-1)/COUNTA($H222:H$506)),$A$3:$A$7))*NORMSINV($A$10)</f>
        <v>-2.356093620666104E-2</v>
      </c>
      <c r="L221">
        <f t="shared" si="13"/>
        <v>0</v>
      </c>
      <c r="M221" s="130">
        <f t="shared" si="14"/>
        <v>-6.9390155046203661E-2</v>
      </c>
      <c r="N221" s="137" cm="1">
        <f t="array" ref="N221">SQRT(MMULT(MMULT(TRANSPOSE($A$3:$A$7),MMULT(TRANSPOSE(EXP(D222:H473)-1),EXP(D222:H473)-1)/COUNTA(H222:H473)),$A$3:$A$7))*(-1/SQRT(2*PI())*EXP(-1*(NORMSINV($A$10))^2/2)/$A$10)</f>
        <v>-2.5139423925828151E-2</v>
      </c>
      <c r="O221" s="136" cm="1">
        <f t="array" ref="O221">SQRT(MMULT(MMULT(TRANSPOSE($A$3:$A$7),MMULT(TRANSPOSE(EXP(D222:$H$506)-1),EXP(D222:$H$506)-1)/COUNTA($H222:H$506)),$A$3:$A$7))*(-1/SQRT(2*PI())*EXP(-1*(NORMSINV($A$10))^2/2)/$A$10)</f>
        <v>-2.6992928668737447E-2</v>
      </c>
      <c r="P221" s="2">
        <f t="shared" si="15"/>
        <v>-7.9497838670148827E-2</v>
      </c>
      <c r="Q221" s="130">
        <v>5.8509246029094832E-3</v>
      </c>
    </row>
    <row r="222" spans="3:17" x14ac:dyDescent="0.3">
      <c r="C222" s="42">
        <v>42815</v>
      </c>
      <c r="D222" s="130">
        <v>-1.1518163566523874E-2</v>
      </c>
      <c r="E222" s="130">
        <v>-1.6198686292000344E-2</v>
      </c>
      <c r="F222" s="130">
        <v>-1.115065430877646E-2</v>
      </c>
      <c r="G222" s="130">
        <v>-2.3661148929065907E-2</v>
      </c>
      <c r="H222" s="130">
        <v>-3.2879452099401538E-4</v>
      </c>
      <c r="I222" s="130" cm="1">
        <f t="array" ref="I222">SQRT(MMULT(MMULT(TRANSPOSE($A$3:$A$7),MMULT(TRANSPOSE(EXP(D223:H474)-1),EXP(D223:H474)-1)/COUNTA(H223:H474)),$A$3:$A$7))*NORMSINV($A$10)</f>
        <v>-2.1869633089439303E-2</v>
      </c>
      <c r="J222">
        <f t="shared" si="12"/>
        <v>0</v>
      </c>
      <c r="K222" s="130" cm="1">
        <f t="array" ref="K222">SQRT(MMULT(MMULT(TRANSPOSE($A$3:$A$7),MMULT(TRANSPOSE(EXP(D223:$H$506)-1),EXP(D223:$H$506)-1)/COUNTA($H223:H$506)),$A$3:$A$7))*NORMSINV($A$10)</f>
        <v>-2.3539581055457712E-2</v>
      </c>
      <c r="L222">
        <f t="shared" si="13"/>
        <v>0</v>
      </c>
      <c r="M222" s="130">
        <f t="shared" si="14"/>
        <v>-6.9157852154813085E-2</v>
      </c>
      <c r="N222" s="137" cm="1">
        <f t="array" ref="N222">SQRT(MMULT(MMULT(TRANSPOSE($A$3:$A$7),MMULT(TRANSPOSE(EXP(D223:H474)-1),EXP(D223:H474)-1)/COUNTA(H223:H474)),$A$3:$A$7))*(-1/SQRT(2*PI())*EXP(-1*(NORMSINV($A$10))^2/2)/$A$10)</f>
        <v>-2.5055262694858499E-2</v>
      </c>
      <c r="O222" s="136" cm="1">
        <f t="array" ref="O222">SQRT(MMULT(MMULT(TRANSPOSE($A$3:$A$7),MMULT(TRANSPOSE(EXP(D223:$H$506)-1),EXP(D223:$H$506)-1)/COUNTA($H223:H$506)),$A$3:$A$7))*(-1/SQRT(2*PI())*EXP(-1*(NORMSINV($A$10))^2/2)/$A$10)</f>
        <v>-2.6968462829685663E-2</v>
      </c>
      <c r="P222" s="2">
        <f t="shared" si="15"/>
        <v>-7.9231697489601224E-2</v>
      </c>
      <c r="Q222" s="130">
        <v>-1.2464230399351616E-2</v>
      </c>
    </row>
    <row r="223" spans="3:17" x14ac:dyDescent="0.3">
      <c r="C223" s="42">
        <v>42814</v>
      </c>
      <c r="D223" s="130">
        <v>1.0445972483300769E-2</v>
      </c>
      <c r="E223" s="130">
        <v>5.4525702398613733E-3</v>
      </c>
      <c r="F223" s="130">
        <v>9.2435175863562764E-4</v>
      </c>
      <c r="G223" s="130">
        <v>4.9494910457476516E-3</v>
      </c>
      <c r="H223" s="130">
        <v>2.414713347312305E-3</v>
      </c>
      <c r="I223" s="130" cm="1">
        <f t="array" ref="I223">SQRT(MMULT(MMULT(TRANSPOSE($A$3:$A$7),MMULT(TRANSPOSE(EXP(D224:H475)-1),EXP(D224:H475)-1)/COUNTA(H224:H475)),$A$3:$A$7))*NORMSINV($A$10)</f>
        <v>-2.1862221018568384E-2</v>
      </c>
      <c r="J223">
        <f t="shared" si="12"/>
        <v>0</v>
      </c>
      <c r="K223" s="130" cm="1">
        <f t="array" ref="K223">SQRT(MMULT(MMULT(TRANSPOSE($A$3:$A$7),MMULT(TRANSPOSE(EXP(D224:$H$506)-1),EXP(D224:$H$506)-1)/COUNTA($H224:H$506)),$A$3:$A$7))*NORMSINV($A$10)</f>
        <v>-2.3571576340203303E-2</v>
      </c>
      <c r="L223">
        <f t="shared" si="13"/>
        <v>0</v>
      </c>
      <c r="M223" s="130">
        <f t="shared" si="14"/>
        <v>-6.913441312868239E-2</v>
      </c>
      <c r="N223" s="137" cm="1">
        <f t="array" ref="N223">SQRT(MMULT(MMULT(TRANSPOSE($A$3:$A$7),MMULT(TRANSPOSE(EXP(D224:H475)-1),EXP(D224:H475)-1)/COUNTA(H224:H475)),$A$3:$A$7))*(-1/SQRT(2*PI())*EXP(-1*(NORMSINV($A$10))^2/2)/$A$10)</f>
        <v>-2.5046770948242345E-2</v>
      </c>
      <c r="O223" s="136" cm="1">
        <f t="array" ref="O223">SQRT(MMULT(MMULT(TRANSPOSE($A$3:$A$7),MMULT(TRANSPOSE(EXP(D224:$H$506)-1),EXP(D224:$H$506)-1)/COUNTA($H224:H$506)),$A$3:$A$7))*(-1/SQRT(2*PI())*EXP(-1*(NORMSINV($A$10))^2/2)/$A$10)</f>
        <v>-2.7005118692224332E-2</v>
      </c>
      <c r="P223" s="2">
        <f t="shared" si="15"/>
        <v>-7.920484422898115E-2</v>
      </c>
      <c r="Q223" s="130">
        <v>4.8544709820569753E-3</v>
      </c>
    </row>
    <row r="224" spans="3:17" x14ac:dyDescent="0.3">
      <c r="C224" s="42">
        <v>42811</v>
      </c>
      <c r="D224" s="130">
        <v>-4.9877061489744679E-3</v>
      </c>
      <c r="E224" s="130">
        <v>-1.3014781577888983E-3</v>
      </c>
      <c r="F224" s="130">
        <v>3.551870758037071E-3</v>
      </c>
      <c r="G224" s="130">
        <v>4.974117336885144E-3</v>
      </c>
      <c r="H224" s="130">
        <v>-4.8236937594531076E-3</v>
      </c>
      <c r="I224" s="130" cm="1">
        <f t="array" ref="I224">SQRT(MMULT(MMULT(TRANSPOSE($A$3:$A$7),MMULT(TRANSPOSE(EXP(D225:H476)-1),EXP(D225:H476)-1)/COUNTA(H225:H476)),$A$3:$A$7))*NORMSINV($A$10)</f>
        <v>-2.1862102646815158E-2</v>
      </c>
      <c r="J224">
        <f t="shared" si="12"/>
        <v>0</v>
      </c>
      <c r="K224" s="130" cm="1">
        <f t="array" ref="K224">SQRT(MMULT(MMULT(TRANSPOSE($A$3:$A$7),MMULT(TRANSPOSE(EXP(D225:$H$506)-1),EXP(D225:$H$506)-1)/COUNTA($H225:H$506)),$A$3:$A$7))*NORMSINV($A$10)</f>
        <v>-2.3613227789243376E-2</v>
      </c>
      <c r="L224">
        <f t="shared" si="13"/>
        <v>0</v>
      </c>
      <c r="M224" s="130">
        <f t="shared" si="14"/>
        <v>-6.9134038804331582E-2</v>
      </c>
      <c r="N224" s="137" cm="1">
        <f t="array" ref="N224">SQRT(MMULT(MMULT(TRANSPOSE($A$3:$A$7),MMULT(TRANSPOSE(EXP(D225:H476)-1),EXP(D225:H476)-1)/COUNTA(H225:H476)),$A$3:$A$7))*(-1/SQRT(2*PI())*EXP(-1*(NORMSINV($A$10))^2/2)/$A$10)</f>
        <v>-2.5046635333924511E-2</v>
      </c>
      <c r="O224" s="136" cm="1">
        <f t="array" ref="O224">SQRT(MMULT(MMULT(TRANSPOSE($A$3:$A$7),MMULT(TRANSPOSE(EXP(D225:$H$506)-1),EXP(D225:$H$506)-1)/COUNTA($H225:H$506)),$A$3:$A$7))*(-1/SQRT(2*PI())*EXP(-1*(NORMSINV($A$10))^2/2)/$A$10)</f>
        <v>-2.705283727959398E-2</v>
      </c>
      <c r="P224" s="2">
        <f t="shared" si="15"/>
        <v>-7.9204415378853463E-2</v>
      </c>
      <c r="Q224" s="130">
        <v>-5.0866066207685642E-4</v>
      </c>
    </row>
    <row r="225" spans="3:17" x14ac:dyDescent="0.3">
      <c r="C225" s="42">
        <v>42810</v>
      </c>
      <c r="D225" s="130">
        <v>1.6358941219577377E-3</v>
      </c>
      <c r="E225" s="130">
        <v>5.2744334245271218E-4</v>
      </c>
      <c r="F225" s="130">
        <v>-1.7003725665953814E-3</v>
      </c>
      <c r="G225" s="130">
        <v>-5.9384306745804468E-3</v>
      </c>
      <c r="H225" s="130">
        <v>4.376412889556494E-4</v>
      </c>
      <c r="I225" s="130" cm="1">
        <f t="array" ref="I225">SQRT(MMULT(MMULT(TRANSPOSE($A$3:$A$7),MMULT(TRANSPOSE(EXP(D226:H477)-1),EXP(D226:H477)-1)/COUNTA(H226:H477)),$A$3:$A$7))*NORMSINV($A$10)</f>
        <v>-2.189041232221145E-2</v>
      </c>
      <c r="J225">
        <f t="shared" si="12"/>
        <v>0</v>
      </c>
      <c r="K225" s="130" cm="1">
        <f t="array" ref="K225">SQRT(MMULT(MMULT(TRANSPOSE($A$3:$A$7),MMULT(TRANSPOSE(EXP(D226:$H$506)-1),EXP(D226:$H$506)-1)/COUNTA($H226:H$506)),$A$3:$A$7))*NORMSINV($A$10)</f>
        <v>-2.3654796997446787E-2</v>
      </c>
      <c r="L225">
        <f t="shared" si="13"/>
        <v>0</v>
      </c>
      <c r="M225" s="130">
        <f t="shared" si="14"/>
        <v>-6.9223561858403893E-2</v>
      </c>
      <c r="N225" s="137" cm="1">
        <f t="array" ref="N225">SQRT(MMULT(MMULT(TRANSPOSE($A$3:$A$7),MMULT(TRANSPOSE(EXP(D226:H477)-1),EXP(D226:H477)-1)/COUNTA(H226:H477)),$A$3:$A$7))*(-1/SQRT(2*PI())*EXP(-1*(NORMSINV($A$10))^2/2)/$A$10)</f>
        <v>-2.5079068724597295E-2</v>
      </c>
      <c r="O225" s="136" cm="1">
        <f t="array" ref="O225">SQRT(MMULT(MMULT(TRANSPOSE($A$3:$A$7),MMULT(TRANSPOSE(EXP(D226:$H$506)-1),EXP(D226:$H$506)-1)/COUNTA($H226:H$506)),$A$3:$A$7))*(-1/SQRT(2*PI())*EXP(-1*(NORMSINV($A$10))^2/2)/$A$10)</f>
        <v>-2.7100461646554972E-2</v>
      </c>
      <c r="P225" s="2">
        <f t="shared" si="15"/>
        <v>-7.9306978765621525E-2</v>
      </c>
      <c r="Q225" s="130">
        <v>-1.0034416677871683E-3</v>
      </c>
    </row>
    <row r="226" spans="3:17" x14ac:dyDescent="0.3">
      <c r="C226" s="42">
        <v>42809</v>
      </c>
      <c r="D226" s="130">
        <v>1.0520846701795886E-2</v>
      </c>
      <c r="E226" s="130">
        <v>5.1590971534208954E-4</v>
      </c>
      <c r="F226" s="130">
        <v>5.2648877618172978E-3</v>
      </c>
      <c r="G226" s="130">
        <v>1.4283962078649959E-2</v>
      </c>
      <c r="H226" s="130">
        <v>4.3860524704975009E-3</v>
      </c>
      <c r="I226" s="130" cm="1">
        <f t="array" ref="I226">SQRT(MMULT(MMULT(TRANSPOSE($A$3:$A$7),MMULT(TRANSPOSE(EXP(D227:H478)-1),EXP(D227:H478)-1)/COUNTA(H227:H478)),$A$3:$A$7))*NORMSINV($A$10)</f>
        <v>-2.188796468523227E-2</v>
      </c>
      <c r="J226">
        <f t="shared" si="12"/>
        <v>0</v>
      </c>
      <c r="K226" s="130" cm="1">
        <f t="array" ref="K226">SQRT(MMULT(MMULT(TRANSPOSE($A$3:$A$7),MMULT(TRANSPOSE(EXP(D227:$H$506)-1),EXP(D227:$H$506)-1)/COUNTA($H227:H$506)),$A$3:$A$7))*NORMSINV($A$10)</f>
        <v>-2.3676832830998171E-2</v>
      </c>
      <c r="L226">
        <f t="shared" si="13"/>
        <v>0</v>
      </c>
      <c r="M226" s="130">
        <f t="shared" si="14"/>
        <v>-6.9215821750664416E-2</v>
      </c>
      <c r="N226" s="137" cm="1">
        <f t="array" ref="N226">SQRT(MMULT(MMULT(TRANSPOSE($A$3:$A$7),MMULT(TRANSPOSE(EXP(D227:H478)-1),EXP(D227:H478)-1)/COUNTA(H227:H478)),$A$3:$A$7))*(-1/SQRT(2*PI())*EXP(-1*(NORMSINV($A$10))^2/2)/$A$10)</f>
        <v>-2.5076264553752538E-2</v>
      </c>
      <c r="O226" s="136" cm="1">
        <f t="array" ref="O226">SQRT(MMULT(MMULT(TRANSPOSE($A$3:$A$7),MMULT(TRANSPOSE(EXP(D227:$H$506)-1),EXP(D227:$H$506)-1)/COUNTA($H227:H$506)),$A$3:$A$7))*(-1/SQRT(2*PI())*EXP(-1*(NORMSINV($A$10))^2/2)/$A$10)</f>
        <v>-2.7125707319222279E-2</v>
      </c>
      <c r="P226" s="2">
        <f t="shared" si="15"/>
        <v>-7.9298111198803853E-2</v>
      </c>
      <c r="Q226" s="130">
        <v>7.0306700958381423E-3</v>
      </c>
    </row>
    <row r="227" spans="3:17" x14ac:dyDescent="0.3">
      <c r="C227" s="42">
        <v>42808</v>
      </c>
      <c r="D227" s="130">
        <v>-1.5095789196608645E-3</v>
      </c>
      <c r="E227" s="130">
        <v>-2.413420184066992E-3</v>
      </c>
      <c r="F227" s="130">
        <v>-4.6468886841219432E-3</v>
      </c>
      <c r="G227" s="130">
        <v>-2.3019925277950569E-3</v>
      </c>
      <c r="H227" s="130">
        <v>-3.4008206915232585E-3</v>
      </c>
      <c r="I227" s="130" cm="1">
        <f t="array" ref="I227">SQRT(MMULT(MMULT(TRANSPOSE($A$3:$A$7),MMULT(TRANSPOSE(EXP(D228:H479)-1),EXP(D228:H479)-1)/COUNTA(H228:H479)),$A$3:$A$7))*NORMSINV($A$10)</f>
        <v>-2.1885480991125715E-2</v>
      </c>
      <c r="J227">
        <f t="shared" si="12"/>
        <v>0</v>
      </c>
      <c r="K227" s="130" cm="1">
        <f t="array" ref="K227">SQRT(MMULT(MMULT(TRANSPOSE($A$3:$A$7),MMULT(TRANSPOSE(EXP(D228:$H$506)-1),EXP(D228:$H$506)-1)/COUNTA($H228:H$506)),$A$3:$A$7))*NORMSINV($A$10)</f>
        <v>-2.3715905231501907E-2</v>
      </c>
      <c r="L227">
        <f t="shared" si="13"/>
        <v>0</v>
      </c>
      <c r="M227" s="130">
        <f t="shared" si="14"/>
        <v>-6.9207967620276575E-2</v>
      </c>
      <c r="N227" s="137" cm="1">
        <f t="array" ref="N227">SQRT(MMULT(MMULT(TRANSPOSE($A$3:$A$7),MMULT(TRANSPOSE(EXP(D228:H479)-1),EXP(D228:H479)-1)/COUNTA(H228:H479)),$A$3:$A$7))*(-1/SQRT(2*PI())*EXP(-1*(NORMSINV($A$10))^2/2)/$A$10)</f>
        <v>-2.507341907353625E-2</v>
      </c>
      <c r="O227" s="136" cm="1">
        <f t="array" ref="O227">SQRT(MMULT(MMULT(TRANSPOSE($A$3:$A$7),MMULT(TRANSPOSE(EXP(D228:$H$506)-1),EXP(D228:$H$506)-1)/COUNTA($H228:H$506)),$A$3:$A$7))*(-1/SQRT(2*PI())*EXP(-1*(NORMSINV($A$10))^2/2)/$A$10)</f>
        <v>-2.717047118218862E-2</v>
      </c>
      <c r="P227" s="2">
        <f t="shared" si="15"/>
        <v>-7.9289113000283434E-2</v>
      </c>
      <c r="Q227" s="130">
        <v>-2.8498896664971318E-3</v>
      </c>
    </row>
    <row r="228" spans="3:17" x14ac:dyDescent="0.3">
      <c r="C228" s="42">
        <v>42807</v>
      </c>
      <c r="D228" s="130">
        <v>4.3094705567615611E-4</v>
      </c>
      <c r="E228" s="130">
        <v>2.495540311393706E-3</v>
      </c>
      <c r="F228" s="130">
        <v>-3.3938490277727203E-3</v>
      </c>
      <c r="G228" s="130">
        <v>1.8494989213716218E-2</v>
      </c>
      <c r="H228" s="130">
        <v>2.6319078730506888E-3</v>
      </c>
      <c r="I228" s="130" cm="1">
        <f t="array" ref="I228">SQRT(MMULT(MMULT(TRANSPOSE($A$3:$A$7),MMULT(TRANSPOSE(EXP(D229:H480)-1),EXP(D229:H480)-1)/COUNTA(H229:H480)),$A$3:$A$7))*NORMSINV($A$10)</f>
        <v>-2.1918670410032568E-2</v>
      </c>
      <c r="J228">
        <f t="shared" si="12"/>
        <v>0</v>
      </c>
      <c r="K228" s="130" cm="1">
        <f t="array" ref="K228">SQRT(MMULT(MMULT(TRANSPOSE($A$3:$A$7),MMULT(TRANSPOSE(EXP(D229:$H$506)-1),EXP(D229:$H$506)-1)/COUNTA($H229:H$506)),$A$3:$A$7))*NORMSINV($A$10)</f>
        <v>-2.375140038792025E-2</v>
      </c>
      <c r="L228">
        <f t="shared" si="13"/>
        <v>0</v>
      </c>
      <c r="M228" s="130">
        <f t="shared" si="14"/>
        <v>-6.9312921778239681E-2</v>
      </c>
      <c r="N228" s="137" cm="1">
        <f t="array" ref="N228">SQRT(MMULT(MMULT(TRANSPOSE($A$3:$A$7),MMULT(TRANSPOSE(EXP(D229:H480)-1),EXP(D229:H480)-1)/COUNTA(H229:H480)),$A$3:$A$7))*(-1/SQRT(2*PI())*EXP(-1*(NORMSINV($A$10))^2/2)/$A$10)</f>
        <v>-2.5111443013215537E-2</v>
      </c>
      <c r="O228" s="136" cm="1">
        <f t="array" ref="O228">SQRT(MMULT(MMULT(TRANSPOSE($A$3:$A$7),MMULT(TRANSPOSE(EXP(D229:$H$506)-1),EXP(D229:$H$506)-1)/COUNTA($H229:H$506)),$A$3:$A$7))*(-1/SQRT(2*PI())*EXP(-1*(NORMSINV($A$10))^2/2)/$A$10)</f>
        <v>-2.7211136723527134E-2</v>
      </c>
      <c r="P228" s="2">
        <f t="shared" si="15"/>
        <v>-7.9409355255282824E-2</v>
      </c>
      <c r="Q228" s="130">
        <v>4.1688110951420545E-3</v>
      </c>
    </row>
    <row r="229" spans="3:17" x14ac:dyDescent="0.3">
      <c r="C229" s="42">
        <v>42804</v>
      </c>
      <c r="D229" s="130">
        <v>3.3116914021137718E-3</v>
      </c>
      <c r="E229" s="130">
        <v>-6.3323444827561518E-4</v>
      </c>
      <c r="F229" s="130">
        <v>3.0847773724717903E-3</v>
      </c>
      <c r="G229" s="130">
        <v>2.5584549707140516E-3</v>
      </c>
      <c r="H229" s="130">
        <v>8.0479331152398283E-3</v>
      </c>
      <c r="I229" s="130" cm="1">
        <f t="array" ref="I229">SQRT(MMULT(MMULT(TRANSPOSE($A$3:$A$7),MMULT(TRANSPOSE(EXP(D230:H481)-1),EXP(D230:H481)-1)/COUNTA(H230:H481)),$A$3:$A$7))*NORMSINV($A$10)</f>
        <v>-2.1931197877568902E-2</v>
      </c>
      <c r="J229">
        <f t="shared" si="12"/>
        <v>0</v>
      </c>
      <c r="K229" s="130" cm="1">
        <f t="array" ref="K229">SQRT(MMULT(MMULT(TRANSPOSE($A$3:$A$7),MMULT(TRANSPOSE(EXP(D230:$H$506)-1),EXP(D230:$H$506)-1)/COUNTA($H230:H$506)),$A$3:$A$7))*NORMSINV($A$10)</f>
        <v>-2.3789808510288005E-2</v>
      </c>
      <c r="L229">
        <f t="shared" si="13"/>
        <v>0</v>
      </c>
      <c r="M229" s="130">
        <f t="shared" si="14"/>
        <v>-6.9352537108968326E-2</v>
      </c>
      <c r="N229" s="137" cm="1">
        <f t="array" ref="N229">SQRT(MMULT(MMULT(TRANSPOSE($A$3:$A$7),MMULT(TRANSPOSE(EXP(D230:H481)-1),EXP(D230:H481)-1)/COUNTA(H230:H481)),$A$3:$A$7))*(-1/SQRT(2*PI())*EXP(-1*(NORMSINV($A$10))^2/2)/$A$10)</f>
        <v>-2.5125795288296719E-2</v>
      </c>
      <c r="O229" s="136" cm="1">
        <f t="array" ref="O229">SQRT(MMULT(MMULT(TRANSPOSE($A$3:$A$7),MMULT(TRANSPOSE(EXP(D230:$H$506)-1),EXP(D230:$H$506)-1)/COUNTA($H230:H$506)),$A$3:$A$7))*(-1/SQRT(2*PI())*EXP(-1*(NORMSINV($A$10))^2/2)/$A$10)</f>
        <v>-2.7255139546601699E-2</v>
      </c>
      <c r="P229" s="2">
        <f t="shared" si="15"/>
        <v>-7.9454741134144649E-2</v>
      </c>
      <c r="Q229" s="130">
        <v>3.2831645394338404E-3</v>
      </c>
    </row>
    <row r="230" spans="3:17" x14ac:dyDescent="0.3">
      <c r="C230" s="42">
        <v>42803</v>
      </c>
      <c r="D230" s="130">
        <v>-2.3048592184948479E-3</v>
      </c>
      <c r="E230" s="130">
        <v>2.9351356557625729E-3</v>
      </c>
      <c r="F230" s="130">
        <v>-4.0085182797614327E-3</v>
      </c>
      <c r="G230" s="130">
        <v>1.4954034868886242E-3</v>
      </c>
      <c r="H230" s="130">
        <v>2.2163595208294453E-3</v>
      </c>
      <c r="I230" s="130" cm="1">
        <f t="array" ref="I230">SQRT(MMULT(MMULT(TRANSPOSE($A$3:$A$7),MMULT(TRANSPOSE(EXP(D231:H482)-1),EXP(D231:H482)-1)/COUNTA(H231:H482)),$A$3:$A$7))*NORMSINV($A$10)</f>
        <v>-2.1962056350552307E-2</v>
      </c>
      <c r="J230">
        <f t="shared" si="12"/>
        <v>0</v>
      </c>
      <c r="K230" s="130" cm="1">
        <f t="array" ref="K230">SQRT(MMULT(MMULT(TRANSPOSE($A$3:$A$7),MMULT(TRANSPOSE(EXP(D231:$H$506)-1),EXP(D231:$H$506)-1)/COUNTA($H231:H$506)),$A$3:$A$7))*NORMSINV($A$10)</f>
        <v>-2.383286498263178E-2</v>
      </c>
      <c r="L230">
        <f t="shared" si="13"/>
        <v>0</v>
      </c>
      <c r="M230" s="130">
        <f t="shared" si="14"/>
        <v>-6.9450120168710647E-2</v>
      </c>
      <c r="N230" s="137" cm="1">
        <f t="array" ref="N230">SQRT(MMULT(MMULT(TRANSPOSE($A$3:$A$7),MMULT(TRANSPOSE(EXP(D231:H482)-1),EXP(D231:H482)-1)/COUNTA(H231:H482)),$A$3:$A$7))*(-1/SQRT(2*PI())*EXP(-1*(NORMSINV($A$10))^2/2)/$A$10)</f>
        <v>-2.5161148745933587E-2</v>
      </c>
      <c r="O230" s="136" cm="1">
        <f t="array" ref="O230">SQRT(MMULT(MMULT(TRANSPOSE($A$3:$A$7),MMULT(TRANSPOSE(EXP(D231:$H$506)-1),EXP(D231:$H$506)-1)/COUNTA($H231:H$506)),$A$3:$A$7))*(-1/SQRT(2*PI())*EXP(-1*(NORMSINV($A$10))^2/2)/$A$10)</f>
        <v>-2.73044678193201E-2</v>
      </c>
      <c r="P230" s="2">
        <f t="shared" si="15"/>
        <v>-7.9566538583439414E-2</v>
      </c>
      <c r="Q230" s="130">
        <v>7.0417408136609605E-5</v>
      </c>
    </row>
    <row r="231" spans="3:17" x14ac:dyDescent="0.3">
      <c r="C231" s="42">
        <v>42802</v>
      </c>
      <c r="D231" s="130">
        <v>-3.7341580182827863E-3</v>
      </c>
      <c r="E231" s="130">
        <v>5.2813882070879429E-3</v>
      </c>
      <c r="F231" s="130">
        <v>9.1196232748189422E-3</v>
      </c>
      <c r="G231" s="130">
        <v>-7.8792670281110956E-3</v>
      </c>
      <c r="H231" s="130">
        <v>-1.6624994683954845E-3</v>
      </c>
      <c r="I231" s="130" cm="1">
        <f t="array" ref="I231">SQRT(MMULT(MMULT(TRANSPOSE($A$3:$A$7),MMULT(TRANSPOSE(EXP(D232:H483)-1),EXP(D232:H483)-1)/COUNTA(H232:H483)),$A$3:$A$7))*NORMSINV($A$10)</f>
        <v>-2.1962894476823147E-2</v>
      </c>
      <c r="J231">
        <f t="shared" si="12"/>
        <v>0</v>
      </c>
      <c r="K231" s="130" cm="1">
        <f t="array" ref="K231">SQRT(MMULT(MMULT(TRANSPOSE($A$3:$A$7),MMULT(TRANSPOSE(EXP(D232:$H$506)-1),EXP(D232:$H$506)-1)/COUNTA($H232:H$506)),$A$3:$A$7))*NORMSINV($A$10)</f>
        <v>-2.3876133603871294E-2</v>
      </c>
      <c r="L231">
        <f t="shared" si="13"/>
        <v>0</v>
      </c>
      <c r="M231" s="130">
        <f t="shared" si="14"/>
        <v>-6.9452770556693327E-2</v>
      </c>
      <c r="N231" s="137" cm="1">
        <f t="array" ref="N231">SQRT(MMULT(MMULT(TRANSPOSE($A$3:$A$7),MMULT(TRANSPOSE(EXP(D232:H483)-1),EXP(D232:H483)-1)/COUNTA(H232:H483)),$A$3:$A$7))*(-1/SQRT(2*PI())*EXP(-1*(NORMSINV($A$10))^2/2)/$A$10)</f>
        <v>-2.5162108957465325E-2</v>
      </c>
      <c r="O231" s="136" cm="1">
        <f t="array" ref="O231">SQRT(MMULT(MMULT(TRANSPOSE($A$3:$A$7),MMULT(TRANSPOSE(EXP(D232:$H$506)-1),EXP(D232:$H$506)-1)/COUNTA($H232:H$506)),$A$3:$A$7))*(-1/SQRT(2*PI())*EXP(-1*(NORMSINV($A$10))^2/2)/$A$10)</f>
        <v>-2.7354039143501294E-2</v>
      </c>
      <c r="P231" s="2">
        <f t="shared" si="15"/>
        <v>-7.9569575038915277E-2</v>
      </c>
      <c r="Q231" s="130">
        <v>2.4401461734700709E-4</v>
      </c>
    </row>
    <row r="232" spans="3:17" x14ac:dyDescent="0.3">
      <c r="C232" s="42">
        <v>42801</v>
      </c>
      <c r="D232" s="130">
        <v>1.2911124003759924E-3</v>
      </c>
      <c r="E232" s="130">
        <v>-6.9709862420996166E-4</v>
      </c>
      <c r="F232" s="130">
        <v>2.020792482206804E-3</v>
      </c>
      <c r="G232" s="130">
        <v>-3.5996016493398085E-3</v>
      </c>
      <c r="H232" s="130">
        <v>-8.8574766388890846E-4</v>
      </c>
      <c r="I232" s="130" cm="1">
        <f t="array" ref="I232">SQRT(MMULT(MMULT(TRANSPOSE($A$3:$A$7),MMULT(TRANSPOSE(EXP(D233:H484)-1),EXP(D233:H484)-1)/COUNTA(H233:H484)),$A$3:$A$7))*NORMSINV($A$10)</f>
        <v>-2.2226064935058007E-2</v>
      </c>
      <c r="J232">
        <f t="shared" si="12"/>
        <v>0</v>
      </c>
      <c r="K232" s="130" cm="1">
        <f t="array" ref="K232">SQRT(MMULT(MMULT(TRANSPOSE($A$3:$A$7),MMULT(TRANSPOSE(EXP(D233:$H$506)-1),EXP(D233:$H$506)-1)/COUNTA($H233:H$506)),$A$3:$A$7))*NORMSINV($A$10)</f>
        <v>-2.3919606340707469E-2</v>
      </c>
      <c r="L232">
        <f t="shared" si="13"/>
        <v>0</v>
      </c>
      <c r="M232" s="130">
        <f t="shared" si="14"/>
        <v>-7.0284988617585697E-2</v>
      </c>
      <c r="N232" s="137" cm="1">
        <f t="array" ref="N232">SQRT(MMULT(MMULT(TRANSPOSE($A$3:$A$7),MMULT(TRANSPOSE(EXP(D233:H484)-1),EXP(D233:H484)-1)/COUNTA(H233:H484)),$A$3:$A$7))*(-1/SQRT(2*PI())*EXP(-1*(NORMSINV($A$10))^2/2)/$A$10)</f>
        <v>-2.5463614014163544E-2</v>
      </c>
      <c r="O232" s="136" cm="1">
        <f t="array" ref="O232">SQRT(MMULT(MMULT(TRANSPOSE($A$3:$A$7),MMULT(TRANSPOSE(EXP(D233:$H$506)-1),EXP(D233:$H$506)-1)/COUNTA($H233:H$506)),$A$3:$A$7))*(-1/SQRT(2*PI())*EXP(-1*(NORMSINV($A$10))^2/2)/$A$10)</f>
        <v>-2.7403844315679552E-2</v>
      </c>
      <c r="P232" s="2">
        <f t="shared" si="15"/>
        <v>-8.0523017744139849E-2</v>
      </c>
      <c r="Q232" s="130">
        <v>-3.7211203163749857E-4</v>
      </c>
    </row>
    <row r="233" spans="3:17" x14ac:dyDescent="0.3">
      <c r="C233" s="42">
        <v>42800</v>
      </c>
      <c r="D233" s="130">
        <v>-3.1527997665436228E-3</v>
      </c>
      <c r="E233" s="130">
        <v>-3.8550466775828943E-3</v>
      </c>
      <c r="F233" s="130">
        <v>3.1130051816180966E-4</v>
      </c>
      <c r="G233" s="130">
        <v>1.9923833878808247E-2</v>
      </c>
      <c r="H233" s="130">
        <v>-1.4375658643267647E-3</v>
      </c>
      <c r="I233" s="130" cm="1">
        <f t="array" ref="I233">SQRT(MMULT(MMULT(TRANSPOSE($A$3:$A$7),MMULT(TRANSPOSE(EXP(D234:H485)-1),EXP(D234:H485)-1)/COUNTA(H234:H485)),$A$3:$A$7))*NORMSINV($A$10)</f>
        <v>-2.227118570890577E-2</v>
      </c>
      <c r="J233">
        <f t="shared" si="12"/>
        <v>0</v>
      </c>
      <c r="K233" s="130" cm="1">
        <f t="array" ref="K233">SQRT(MMULT(MMULT(TRANSPOSE($A$3:$A$7),MMULT(TRANSPOSE(EXP(D234:$H$506)-1),EXP(D234:$H$506)-1)/COUNTA($H234:H$506)),$A$3:$A$7))*NORMSINV($A$10)</f>
        <v>-2.3960991300968983E-2</v>
      </c>
      <c r="L233">
        <f t="shared" si="13"/>
        <v>0</v>
      </c>
      <c r="M233" s="130">
        <f t="shared" si="14"/>
        <v>-7.0427673032733992E-2</v>
      </c>
      <c r="N233" s="137" cm="1">
        <f t="array" ref="N233">SQRT(MMULT(MMULT(TRANSPOSE($A$3:$A$7),MMULT(TRANSPOSE(EXP(D234:H485)-1),EXP(D234:H485)-1)/COUNTA(H234:H485)),$A$3:$A$7))*(-1/SQRT(2*PI())*EXP(-1*(NORMSINV($A$10))^2/2)/$A$10)</f>
        <v>-2.551530728387354E-2</v>
      </c>
      <c r="O233" s="136" cm="1">
        <f t="array" ref="O233">SQRT(MMULT(MMULT(TRANSPOSE($A$3:$A$7),MMULT(TRANSPOSE(EXP(D234:$H$506)-1),EXP(D234:$H$506)-1)/COUNTA($H234:H$506)),$A$3:$A$7))*(-1/SQRT(2*PI())*EXP(-1*(NORMSINV($A$10))^2/2)/$A$10)</f>
        <v>-2.7451257596310639E-2</v>
      </c>
      <c r="P233" s="2">
        <f t="shared" si="15"/>
        <v>-8.0686486216124828E-2</v>
      </c>
      <c r="Q233" s="130">
        <v>2.4005987371523746E-3</v>
      </c>
    </row>
    <row r="234" spans="3:17" x14ac:dyDescent="0.3">
      <c r="C234" s="42">
        <v>42797</v>
      </c>
      <c r="D234" s="130">
        <v>5.8835336773555335E-3</v>
      </c>
      <c r="E234" s="130">
        <v>1.1420271110502971E-3</v>
      </c>
      <c r="F234" s="130">
        <v>3.742280864986975E-3</v>
      </c>
      <c r="G234" s="130">
        <v>-2.7990114287085354E-3</v>
      </c>
      <c r="H234" s="130">
        <v>-4.5201949324824957E-3</v>
      </c>
      <c r="I234" s="130" cm="1">
        <f t="array" ref="I234">SQRT(MMULT(MMULT(TRANSPOSE($A$3:$A$7),MMULT(TRANSPOSE(EXP(D235:H486)-1),EXP(D235:H486)-1)/COUNTA(H235:H486)),$A$3:$A$7))*NORMSINV($A$10)</f>
        <v>-2.2271012484976357E-2</v>
      </c>
      <c r="J234">
        <f t="shared" si="12"/>
        <v>0</v>
      </c>
      <c r="K234" s="130" cm="1">
        <f t="array" ref="K234">SQRT(MMULT(MMULT(TRANSPOSE($A$3:$A$7),MMULT(TRANSPOSE(EXP(D235:$H$506)-1),EXP(D235:$H$506)-1)/COUNTA($H235:H$506)),$A$3:$A$7))*NORMSINV($A$10)</f>
        <v>-2.4004795179714832E-2</v>
      </c>
      <c r="L234">
        <f t="shared" si="13"/>
        <v>0</v>
      </c>
      <c r="M234" s="130">
        <f t="shared" si="14"/>
        <v>-7.0427125250571807E-2</v>
      </c>
      <c r="N234" s="137" cm="1">
        <f t="array" ref="N234">SQRT(MMULT(MMULT(TRANSPOSE($A$3:$A$7),MMULT(TRANSPOSE(EXP(D235:H486)-1),EXP(D235:H486)-1)/COUNTA(H235:H486)),$A$3:$A$7))*(-1/SQRT(2*PI())*EXP(-1*(NORMSINV($A$10))^2/2)/$A$10)</f>
        <v>-2.5515108827363606E-2</v>
      </c>
      <c r="O234" s="136" cm="1">
        <f t="array" ref="O234">SQRT(MMULT(MMULT(TRANSPOSE($A$3:$A$7),MMULT(TRANSPOSE(EXP(D235:$H$506)-1),EXP(D235:$H$506)-1)/COUNTA($H235:H$506)),$A$3:$A$7))*(-1/SQRT(2*PI())*EXP(-1*(NORMSINV($A$10))^2/2)/$A$10)</f>
        <v>-2.7501442146025876E-2</v>
      </c>
      <c r="P234" s="2">
        <f t="shared" si="15"/>
        <v>-8.0685858641536948E-2</v>
      </c>
      <c r="Q234" s="130">
        <v>6.9755099874644168E-4</v>
      </c>
    </row>
    <row r="235" spans="3:17" x14ac:dyDescent="0.3">
      <c r="C235" s="42">
        <v>42796</v>
      </c>
      <c r="D235" s="130">
        <v>-5.9549275881085008E-3</v>
      </c>
      <c r="E235" s="130">
        <v>-4.900207837611914E-3</v>
      </c>
      <c r="F235" s="130">
        <v>-1.4424620580563974E-2</v>
      </c>
      <c r="G235" s="130">
        <v>-2.2114410861321755E-2</v>
      </c>
      <c r="H235" s="130">
        <v>-8.215981930668562E-3</v>
      </c>
      <c r="I235" s="130" cm="1">
        <f t="array" ref="I235">SQRT(MMULT(MMULT(TRANSPOSE($A$3:$A$7),MMULT(TRANSPOSE(EXP(D236:H487)-1),EXP(D236:H487)-1)/COUNTA(H236:H487)),$A$3:$A$7))*NORMSINV($A$10)</f>
        <v>-2.2220275137488539E-2</v>
      </c>
      <c r="J235">
        <f t="shared" si="12"/>
        <v>0</v>
      </c>
      <c r="K235" s="130" cm="1">
        <f t="array" ref="K235">SQRT(MMULT(MMULT(TRANSPOSE($A$3:$A$7),MMULT(TRANSPOSE(EXP(D236:$H$506)-1),EXP(D236:$H$506)-1)/COUNTA($H236:H$506)),$A$3:$A$7))*NORMSINV($A$10)</f>
        <v>-2.3998384697280658E-2</v>
      </c>
      <c r="L235">
        <f t="shared" si="13"/>
        <v>0</v>
      </c>
      <c r="M235" s="130">
        <f t="shared" si="14"/>
        <v>-7.0266679670074869E-2</v>
      </c>
      <c r="N235" s="137" cm="1">
        <f t="array" ref="N235">SQRT(MMULT(MMULT(TRANSPOSE($A$3:$A$7),MMULT(TRANSPOSE(EXP(D236:H487)-1),EXP(D236:H487)-1)/COUNTA(H236:H487)),$A$3:$A$7))*(-1/SQRT(2*PI())*EXP(-1*(NORMSINV($A$10))^2/2)/$A$10)</f>
        <v>-2.5456980848510526E-2</v>
      </c>
      <c r="O235" s="136" cm="1">
        <f t="array" ref="O235">SQRT(MMULT(MMULT(TRANSPOSE($A$3:$A$7),MMULT(TRANSPOSE(EXP(D236:$H$506)-1),EXP(D236:$H$506)-1)/COUNTA($H236:H$506)),$A$3:$A$7))*(-1/SQRT(2*PI())*EXP(-1*(NORMSINV($A$10))^2/2)/$A$10)</f>
        <v>-2.7494097883745291E-2</v>
      </c>
      <c r="P235" s="2">
        <f t="shared" si="15"/>
        <v>-8.0502041832579113E-2</v>
      </c>
      <c r="Q235" s="130">
        <v>-1.1040108113515731E-2</v>
      </c>
    </row>
    <row r="236" spans="3:17" x14ac:dyDescent="0.3">
      <c r="C236" s="42">
        <v>42795</v>
      </c>
      <c r="D236" s="130">
        <v>2.0232924119923053E-2</v>
      </c>
      <c r="E236" s="130">
        <v>9.4694121765469472E-3</v>
      </c>
      <c r="F236" s="130">
        <v>1.4893447418472367E-2</v>
      </c>
      <c r="G236" s="130">
        <v>3.6518686685383011E-3</v>
      </c>
      <c r="H236" s="130">
        <v>6.4576972236930433E-3</v>
      </c>
      <c r="I236" s="130" cm="1">
        <f t="array" ref="I236">SQRT(MMULT(MMULT(TRANSPOSE($A$3:$A$7),MMULT(TRANSPOSE(EXP(D237:H488)-1),EXP(D237:H488)-1)/COUNTA(H237:H488)),$A$3:$A$7))*NORMSINV($A$10)</f>
        <v>-2.2816469848173961E-2</v>
      </c>
      <c r="J236">
        <f t="shared" si="12"/>
        <v>0</v>
      </c>
      <c r="K236" s="130" cm="1">
        <f t="array" ref="K236">SQRT(MMULT(MMULT(TRANSPOSE($A$3:$A$7),MMULT(TRANSPOSE(EXP(D237:$H$506)-1),EXP(D237:$H$506)-1)/COUNTA($H237:H$506)),$A$3:$A$7))*NORMSINV($A$10)</f>
        <v>-2.3992118706218365E-2</v>
      </c>
      <c r="L236">
        <f t="shared" si="13"/>
        <v>0</v>
      </c>
      <c r="M236" s="130">
        <f t="shared" si="14"/>
        <v>-7.215201288478594E-2</v>
      </c>
      <c r="N236" s="137" cm="1">
        <f t="array" ref="N236">SQRT(MMULT(MMULT(TRANSPOSE($A$3:$A$7),MMULT(TRANSPOSE(EXP(D237:H488)-1),EXP(D237:H488)-1)/COUNTA(H237:H488)),$A$3:$A$7))*(-1/SQRT(2*PI())*EXP(-1*(NORMSINV($A$10))^2/2)/$A$10)</f>
        <v>-2.6140019975523669E-2</v>
      </c>
      <c r="O236" s="136" cm="1">
        <f t="array" ref="O236">SQRT(MMULT(MMULT(TRANSPOSE($A$3:$A$7),MMULT(TRANSPOSE(EXP(D237:$H$506)-1),EXP(D237:$H$506)-1)/COUNTA($H237:H$506)),$A$3:$A$7))*(-1/SQRT(2*PI())*EXP(-1*(NORMSINV($A$10))^2/2)/$A$10)</f>
        <v>-2.7486919160102909E-2</v>
      </c>
      <c r="P236" s="2">
        <f t="shared" si="15"/>
        <v>-8.2662001204953692E-2</v>
      </c>
      <c r="Q236" s="130">
        <v>1.1019086310082644E-2</v>
      </c>
    </row>
    <row r="237" spans="3:17" x14ac:dyDescent="0.3">
      <c r="C237" s="42">
        <v>42794</v>
      </c>
      <c r="D237" s="130">
        <v>4.3825168779156065E-4</v>
      </c>
      <c r="E237" s="130">
        <v>-4.2511483120915685E-3</v>
      </c>
      <c r="F237" s="130">
        <v>-3.8999231506218835E-3</v>
      </c>
      <c r="G237" s="130">
        <v>-8.9655217031968347E-3</v>
      </c>
      <c r="H237" s="130">
        <v>1.9783089228191295E-3</v>
      </c>
      <c r="I237" s="130" cm="1">
        <f t="array" ref="I237">SQRT(MMULT(MMULT(TRANSPOSE($A$3:$A$7),MMULT(TRANSPOSE(EXP(D238:H489)-1),EXP(D238:H489)-1)/COUNTA(H238:H489)),$A$3:$A$7))*NORMSINV($A$10)</f>
        <v>-2.2842364705091173E-2</v>
      </c>
      <c r="J237">
        <f t="shared" si="12"/>
        <v>0</v>
      </c>
      <c r="K237" s="130" cm="1">
        <f t="array" ref="K237">SQRT(MMULT(MMULT(TRANSPOSE($A$3:$A$7),MMULT(TRANSPOSE(EXP(D238:$H$506)-1),EXP(D238:$H$506)-1)/COUNTA($H238:H$506)),$A$3:$A$7))*NORMSINV($A$10)</f>
        <v>-2.4033083599318539E-2</v>
      </c>
      <c r="L237">
        <f t="shared" si="13"/>
        <v>0</v>
      </c>
      <c r="M237" s="130">
        <f t="shared" si="14"/>
        <v>-7.2233899612328498E-2</v>
      </c>
      <c r="N237" s="137" cm="1">
        <f t="array" ref="N237">SQRT(MMULT(MMULT(TRANSPOSE($A$3:$A$7),MMULT(TRANSPOSE(EXP(D238:H489)-1),EXP(D238:H489)-1)/COUNTA(H238:H489)),$A$3:$A$7))*(-1/SQRT(2*PI())*EXP(-1*(NORMSINV($A$10))^2/2)/$A$10)</f>
        <v>-2.6169686794342856E-2</v>
      </c>
      <c r="O237" s="136" cm="1">
        <f t="array" ref="O237">SQRT(MMULT(MMULT(TRANSPOSE($A$3:$A$7),MMULT(TRANSPOSE(EXP(D238:$H$506)-1),EXP(D238:$H$506)-1)/COUNTA($H238:H$506)),$A$3:$A$7))*(-1/SQRT(2*PI())*EXP(-1*(NORMSINV($A$10))^2/2)/$A$10)</f>
        <v>-2.7533851184691257E-2</v>
      </c>
      <c r="P237" s="2">
        <f t="shared" si="15"/>
        <v>-8.2755815923353862E-2</v>
      </c>
      <c r="Q237" s="130">
        <v>-2.9282579502873801E-3</v>
      </c>
    </row>
    <row r="238" spans="3:17" x14ac:dyDescent="0.3">
      <c r="C238" s="42">
        <v>42793</v>
      </c>
      <c r="D238" s="130">
        <v>1.9736107437888775E-3</v>
      </c>
      <c r="E238" s="130">
        <v>4.0144869249602588E-3</v>
      </c>
      <c r="F238" s="130">
        <v>-6.0535655531597241E-3</v>
      </c>
      <c r="G238" s="130">
        <v>1.1163330383292098E-3</v>
      </c>
      <c r="H238" s="130">
        <v>-1.7588517494110595E-3</v>
      </c>
      <c r="I238" s="130" cm="1">
        <f t="array" ref="I238">SQRT(MMULT(MMULT(TRANSPOSE($A$3:$A$7),MMULT(TRANSPOSE(EXP(D239:H490)-1),EXP(D239:H490)-1)/COUNTA(H239:H490)),$A$3:$A$7))*NORMSINV($A$10)</f>
        <v>-2.2855034593689493E-2</v>
      </c>
      <c r="J238">
        <f t="shared" si="12"/>
        <v>0</v>
      </c>
      <c r="K238" s="130" cm="1">
        <f t="array" ref="K238">SQRT(MMULT(MMULT(TRANSPOSE($A$3:$A$7),MMULT(TRANSPOSE(EXP(D239:$H$506)-1),EXP(D239:$H$506)-1)/COUNTA($H239:H$506)),$A$3:$A$7))*NORMSINV($A$10)</f>
        <v>-2.407787199386003E-2</v>
      </c>
      <c r="L238">
        <f t="shared" si="13"/>
        <v>0</v>
      </c>
      <c r="M238" s="130">
        <f t="shared" si="14"/>
        <v>-7.2273965317999775E-2</v>
      </c>
      <c r="N238" s="137" cm="1">
        <f t="array" ref="N238">SQRT(MMULT(MMULT(TRANSPOSE($A$3:$A$7),MMULT(TRANSPOSE(EXP(D239:H490)-1),EXP(D239:H490)-1)/COUNTA(H239:H490)),$A$3:$A$7))*(-1/SQRT(2*PI())*EXP(-1*(NORMSINV($A$10))^2/2)/$A$10)</f>
        <v>-2.6184202236181651E-2</v>
      </c>
      <c r="O238" s="136" cm="1">
        <f t="array" ref="O238">SQRT(MMULT(MMULT(TRANSPOSE($A$3:$A$7),MMULT(TRANSPOSE(EXP(D239:$H$506)-1),EXP(D239:$H$506)-1)/COUNTA($H239:H$506)),$A$3:$A$7))*(-1/SQRT(2*PI())*EXP(-1*(NORMSINV($A$10))^2/2)/$A$10)</f>
        <v>-2.7585163659222891E-2</v>
      </c>
      <c r="P238" s="2">
        <f t="shared" si="15"/>
        <v>-8.2801717780808165E-2</v>
      </c>
      <c r="Q238" s="130">
        <v>-1.3550275630301535E-4</v>
      </c>
    </row>
    <row r="239" spans="3:17" x14ac:dyDescent="0.3">
      <c r="C239" s="42">
        <v>42790</v>
      </c>
      <c r="D239" s="130">
        <v>9.520139335237245E-4</v>
      </c>
      <c r="E239" s="130">
        <v>-8.1889101414279776E-3</v>
      </c>
      <c r="F239" s="130">
        <v>0</v>
      </c>
      <c r="G239" s="130">
        <v>3.2863785243165155E-3</v>
      </c>
      <c r="H239" s="130">
        <v>-8.7808082174933855E-4</v>
      </c>
      <c r="I239" s="130" cm="1">
        <f t="array" ref="I239">SQRT(MMULT(MMULT(TRANSPOSE($A$3:$A$7),MMULT(TRANSPOSE(EXP(D240:H491)-1),EXP(D240:H491)-1)/COUNTA(H240:H491)),$A$3:$A$7))*NORMSINV($A$10)</f>
        <v>-2.2933181806712673E-2</v>
      </c>
      <c r="J239">
        <f t="shared" si="12"/>
        <v>0</v>
      </c>
      <c r="K239" s="130" cm="1">
        <f t="array" ref="K239">SQRT(MMULT(MMULT(TRANSPOSE($A$3:$A$7),MMULT(TRANSPOSE(EXP(D240:$H$506)-1),EXP(D240:$H$506)-1)/COUNTA($H240:H$506)),$A$3:$A$7))*NORMSINV($A$10)</f>
        <v>-2.4122534098015357E-2</v>
      </c>
      <c r="L239">
        <f t="shared" si="13"/>
        <v>0</v>
      </c>
      <c r="M239" s="130">
        <f t="shared" si="14"/>
        <v>-7.2521088503947395E-2</v>
      </c>
      <c r="N239" s="137" cm="1">
        <f t="array" ref="N239">SQRT(MMULT(MMULT(TRANSPOSE($A$3:$A$7),MMULT(TRANSPOSE(EXP(D240:H491)-1),EXP(D240:H491)-1)/COUNTA(H240:H491)),$A$3:$A$7))*(-1/SQRT(2*PI())*EXP(-1*(NORMSINV($A$10))^2/2)/$A$10)</f>
        <v>-2.6273732725475153E-2</v>
      </c>
      <c r="O239" s="136" cm="1">
        <f t="array" ref="O239">SQRT(MMULT(MMULT(TRANSPOSE($A$3:$A$7),MMULT(TRANSPOSE(EXP(D240:$H$506)-1),EXP(D240:$H$506)-1)/COUNTA($H240:H$506)),$A$3:$A$7))*(-1/SQRT(2*PI())*EXP(-1*(NORMSINV($A$10))^2/2)/$A$10)</f>
        <v>-2.7636331447339884E-2</v>
      </c>
      <c r="P239" s="2">
        <f t="shared" si="15"/>
        <v>-8.308483804700495E-2</v>
      </c>
      <c r="Q239" s="130">
        <v>-9.577831888586282E-4</v>
      </c>
    </row>
    <row r="240" spans="3:17" x14ac:dyDescent="0.3">
      <c r="C240" s="42">
        <v>42789</v>
      </c>
      <c r="D240" s="130">
        <v>-4.2392096032731145E-3</v>
      </c>
      <c r="E240" s="130">
        <v>-4.0051383039376416E-3</v>
      </c>
      <c r="F240" s="130">
        <v>4.0316958232240801E-3</v>
      </c>
      <c r="G240" s="130">
        <v>-7.5356343198803395E-3</v>
      </c>
      <c r="H240" s="130">
        <v>-3.3961572926391368E-3</v>
      </c>
      <c r="I240" s="130" cm="1">
        <f t="array" ref="I240">SQRT(MMULT(MMULT(TRANSPOSE($A$3:$A$7),MMULT(TRANSPOSE(EXP(D241:H492)-1),EXP(D241:H492)-1)/COUNTA(H241:H492)),$A$3:$A$7))*NORMSINV($A$10)</f>
        <v>-2.2967296104481182E-2</v>
      </c>
      <c r="J240">
        <f t="shared" si="12"/>
        <v>0</v>
      </c>
      <c r="K240" s="130" cm="1">
        <f t="array" ref="K240">SQRT(MMULT(MMULT(TRANSPOSE($A$3:$A$7),MMULT(TRANSPOSE(EXP(D241:$H$506)-1),EXP(D241:$H$506)-1)/COUNTA($H241:H$506)),$A$3:$A$7))*NORMSINV($A$10)</f>
        <v>-2.416400290655182E-2</v>
      </c>
      <c r="L240">
        <f t="shared" si="13"/>
        <v>0</v>
      </c>
      <c r="M240" s="130">
        <f t="shared" si="14"/>
        <v>-7.2628967385673093E-2</v>
      </c>
      <c r="N240" s="137" cm="1">
        <f t="array" ref="N240">SQRT(MMULT(MMULT(TRANSPOSE($A$3:$A$7),MMULT(TRANSPOSE(EXP(D241:H492)-1),EXP(D241:H492)-1)/COUNTA(H241:H492)),$A$3:$A$7))*(-1/SQRT(2*PI())*EXP(-1*(NORMSINV($A$10))^2/2)/$A$10)</f>
        <v>-2.6312816266051486E-2</v>
      </c>
      <c r="O240" s="136" cm="1">
        <f t="array" ref="O240">SQRT(MMULT(MMULT(TRANSPOSE($A$3:$A$7),MMULT(TRANSPOSE(EXP(D241:$H$506)-1),EXP(D241:$H$506)-1)/COUNTA($H241:H$506)),$A$3:$A$7))*(-1/SQRT(2*PI())*EXP(-1*(NORMSINV($A$10))^2/2)/$A$10)</f>
        <v>-2.768384078996464E-2</v>
      </c>
      <c r="P240" s="2">
        <f t="shared" si="15"/>
        <v>-8.3208431054249771E-2</v>
      </c>
      <c r="Q240" s="130">
        <v>-3.017048143342567E-3</v>
      </c>
    </row>
    <row r="241" spans="3:17" x14ac:dyDescent="0.3">
      <c r="C241" s="42">
        <v>42788</v>
      </c>
      <c r="D241" s="130">
        <v>2.9945516724291083E-3</v>
      </c>
      <c r="E241" s="130">
        <v>-9.6961779309189607E-4</v>
      </c>
      <c r="F241" s="130">
        <v>-2.0179041984498907E-3</v>
      </c>
      <c r="G241" s="130">
        <v>8.7970613344818139E-3</v>
      </c>
      <c r="H241" s="130">
        <v>-2.5119684563625257E-3</v>
      </c>
      <c r="I241" s="130" cm="1">
        <f t="array" ref="I241">SQRT(MMULT(MMULT(TRANSPOSE($A$3:$A$7),MMULT(TRANSPOSE(EXP(D242:H493)-1),EXP(D242:H493)-1)/COUNTA(H242:H493)),$A$3:$A$7))*NORMSINV($A$10)</f>
        <v>-2.3140809954160124E-2</v>
      </c>
      <c r="J241">
        <f t="shared" si="12"/>
        <v>0</v>
      </c>
      <c r="K241" s="130" cm="1">
        <f t="array" ref="K241">SQRT(MMULT(MMULT(TRANSPOSE($A$3:$A$7),MMULT(TRANSPOSE(EXP(D242:$H$506)-1),EXP(D242:$H$506)-1)/COUNTA($H242:H$506)),$A$3:$A$7))*NORMSINV($A$10)</f>
        <v>-2.4208874045379428E-2</v>
      </c>
      <c r="L241">
        <f t="shared" si="13"/>
        <v>0</v>
      </c>
      <c r="M241" s="130">
        <f t="shared" si="14"/>
        <v>-7.3177666356242621E-2</v>
      </c>
      <c r="N241" s="137" cm="1">
        <f t="array" ref="N241">SQRT(MMULT(MMULT(TRANSPOSE($A$3:$A$7),MMULT(TRANSPOSE(EXP(D242:H493)-1),EXP(D242:H493)-1)/COUNTA(H242:H493)),$A$3:$A$7))*(-1/SQRT(2*PI())*EXP(-1*(NORMSINV($A$10))^2/2)/$A$10)</f>
        <v>-2.6511604927348296E-2</v>
      </c>
      <c r="O241" s="136" cm="1">
        <f t="array" ref="O241">SQRT(MMULT(MMULT(TRANSPOSE($A$3:$A$7),MMULT(TRANSPOSE(EXP(D242:$H$506)-1),EXP(D242:$H$506)-1)/COUNTA($H242:H$506)),$A$3:$A$7))*(-1/SQRT(2*PI())*EXP(-1*(NORMSINV($A$10))^2/2)/$A$10)</f>
        <v>-2.7735248061689102E-2</v>
      </c>
      <c r="P241" s="2">
        <f t="shared" si="15"/>
        <v>-8.383705599696345E-2</v>
      </c>
      <c r="Q241" s="130">
        <v>1.2682150893440459E-3</v>
      </c>
    </row>
    <row r="242" spans="3:17" x14ac:dyDescent="0.3">
      <c r="C242" s="42">
        <v>42787</v>
      </c>
      <c r="D242" s="130">
        <v>7.1949018562236493E-3</v>
      </c>
      <c r="E242" s="130">
        <v>1.3364792660089782E-2</v>
      </c>
      <c r="F242" s="130">
        <v>-2.0137916247740749E-3</v>
      </c>
      <c r="G242" s="130">
        <v>2.6683885691993099E-3</v>
      </c>
      <c r="H242" s="130">
        <v>6.3470757948191981E-3</v>
      </c>
      <c r="I242" s="130" cm="1">
        <f t="array" ref="I242">SQRT(MMULT(MMULT(TRANSPOSE($A$3:$A$7),MMULT(TRANSPOSE(EXP(D243:H494)-1),EXP(D243:H494)-1)/COUNTA(H243:H494)),$A$3:$A$7))*NORMSINV($A$10)</f>
        <v>-2.3331077364118956E-2</v>
      </c>
      <c r="J242">
        <f t="shared" si="12"/>
        <v>0</v>
      </c>
      <c r="K242" s="130" cm="1">
        <f t="array" ref="K242">SQRT(MMULT(MMULT(TRANSPOSE($A$3:$A$7),MMULT(TRANSPOSE(EXP(D243:$H$506)-1),EXP(D243:$H$506)-1)/COUNTA($H243:H$506)),$A$3:$A$7))*NORMSINV($A$10)</f>
        <v>-2.4241704778063658E-2</v>
      </c>
      <c r="L242">
        <f t="shared" si="13"/>
        <v>0</v>
      </c>
      <c r="M242" s="130">
        <f t="shared" si="14"/>
        <v>-7.3779344736213531E-2</v>
      </c>
      <c r="N242" s="137" cm="1">
        <f t="array" ref="N242">SQRT(MMULT(MMULT(TRANSPOSE($A$3:$A$7),MMULT(TRANSPOSE(EXP(D243:H494)-1),EXP(D243:H494)-1)/COUNTA(H243:H494)),$A$3:$A$7))*(-1/SQRT(2*PI())*EXP(-1*(NORMSINV($A$10))^2/2)/$A$10)</f>
        <v>-2.6729587548240594E-2</v>
      </c>
      <c r="O242" s="136" cm="1">
        <f t="array" ref="O242">SQRT(MMULT(MMULT(TRANSPOSE($A$3:$A$7),MMULT(TRANSPOSE(EXP(D243:$H$506)-1),EXP(D243:$H$506)-1)/COUNTA($H243:H$506)),$A$3:$A$7))*(-1/SQRT(2*PI())*EXP(-1*(NORMSINV($A$10))^2/2)/$A$10)</f>
        <v>-2.7772861067289337E-2</v>
      </c>
      <c r="P242" s="2">
        <f t="shared" si="15"/>
        <v>-8.4526377569316122E-2</v>
      </c>
      <c r="Q242" s="130">
        <v>5.540559158634592E-3</v>
      </c>
    </row>
    <row r="243" spans="3:17" x14ac:dyDescent="0.3">
      <c r="C243" s="42">
        <v>42783</v>
      </c>
      <c r="D243" s="130">
        <v>2.7300510350288573E-3</v>
      </c>
      <c r="E243" s="130">
        <v>1.1010970593938467E-3</v>
      </c>
      <c r="F243" s="130">
        <v>1.5489160841066958E-3</v>
      </c>
      <c r="G243" s="130">
        <v>1.4777190385986895E-3</v>
      </c>
      <c r="H243" s="130">
        <v>3.298938945669619E-3</v>
      </c>
      <c r="I243" s="130" cm="1">
        <f t="array" ref="I243">SQRT(MMULT(MMULT(TRANSPOSE($A$3:$A$7),MMULT(TRANSPOSE(EXP(D244:H495)-1),EXP(D244:H495)-1)/COUNTA(H244:H495)),$A$3:$A$7))*NORMSINV($A$10)</f>
        <v>-2.3330014877922824E-2</v>
      </c>
      <c r="J243">
        <f t="shared" si="12"/>
        <v>0</v>
      </c>
      <c r="K243" s="130" cm="1">
        <f t="array" ref="K243">SQRT(MMULT(MMULT(TRANSPOSE($A$3:$A$7),MMULT(TRANSPOSE(EXP(D244:$H$506)-1),EXP(D244:$H$506)-1)/COUNTA($H244:H$506)),$A$3:$A$7))*NORMSINV($A$10)</f>
        <v>-2.4285995712870958E-2</v>
      </c>
      <c r="L243">
        <f t="shared" si="13"/>
        <v>0</v>
      </c>
      <c r="M243" s="130">
        <f t="shared" si="14"/>
        <v>-7.3775984859851276E-2</v>
      </c>
      <c r="N243" s="137" cm="1">
        <f t="array" ref="N243">SQRT(MMULT(MMULT(TRANSPOSE($A$3:$A$7),MMULT(TRANSPOSE(EXP(D244:H495)-1),EXP(D244:H495)-1)/COUNTA(H244:H495)),$A$3:$A$7))*(-1/SQRT(2*PI())*EXP(-1*(NORMSINV($A$10))^2/2)/$A$10)</f>
        <v>-2.6728370295502752E-2</v>
      </c>
      <c r="O243" s="136" cm="1">
        <f t="array" ref="O243">SQRT(MMULT(MMULT(TRANSPOSE($A$3:$A$7),MMULT(TRANSPOSE(EXP(D244:$H$506)-1),EXP(D244:$H$506)-1)/COUNTA($H244:H$506)),$A$3:$A$7))*(-1/SQRT(2*PI())*EXP(-1*(NORMSINV($A$10))^2/2)/$A$10)</f>
        <v>-2.7823603619853404E-2</v>
      </c>
      <c r="P243" s="2">
        <f t="shared" si="15"/>
        <v>-8.4522528278176468E-2</v>
      </c>
      <c r="Q243" s="130">
        <v>2.0337597236512973E-3</v>
      </c>
    </row>
    <row r="244" spans="3:17" x14ac:dyDescent="0.3">
      <c r="C244" s="42">
        <v>42782</v>
      </c>
      <c r="D244" s="130">
        <v>-1.1813883780946728E-3</v>
      </c>
      <c r="E244" s="130">
        <v>1.707338368490305E-3</v>
      </c>
      <c r="F244" s="130">
        <v>-1.5516588557045483E-4</v>
      </c>
      <c r="G244" s="130">
        <v>-1.8292463304972011E-3</v>
      </c>
      <c r="H244" s="130">
        <v>-3.6281064245742064E-3</v>
      </c>
      <c r="I244" s="130" cm="1">
        <f t="array" ref="I244">SQRT(MMULT(MMULT(TRANSPOSE($A$3:$A$7),MMULT(TRANSPOSE(EXP(D245:H496)-1),EXP(D245:H496)-1)/COUNTA(H245:H496)),$A$3:$A$7))*NORMSINV($A$10)</f>
        <v>-2.3481984515452994E-2</v>
      </c>
      <c r="J244">
        <f t="shared" si="12"/>
        <v>0</v>
      </c>
      <c r="K244" s="130" cm="1">
        <f t="array" ref="K244">SQRT(MMULT(MMULT(TRANSPOSE($A$3:$A$7),MMULT(TRANSPOSE(EXP(D245:$H$506)-1),EXP(D245:$H$506)-1)/COUNTA($H245:H$506)),$A$3:$A$7))*NORMSINV($A$10)</f>
        <v>-2.4331861402177801E-2</v>
      </c>
      <c r="L244">
        <f t="shared" si="13"/>
        <v>0</v>
      </c>
      <c r="M244" s="130">
        <f t="shared" si="14"/>
        <v>-7.425655504963681E-2</v>
      </c>
      <c r="N244" s="137" cm="1">
        <f t="array" ref="N244">SQRT(MMULT(MMULT(TRANSPOSE($A$3:$A$7),MMULT(TRANSPOSE(EXP(D245:H496)-1),EXP(D245:H496)-1)/COUNTA(H245:H496)),$A$3:$A$7))*(-1/SQRT(2*PI())*EXP(-1*(NORMSINV($A$10))^2/2)/$A$10)</f>
        <v>-2.6902476517330472E-2</v>
      </c>
      <c r="O244" s="136" cm="1">
        <f t="array" ref="O244">SQRT(MMULT(MMULT(TRANSPOSE($A$3:$A$7),MMULT(TRANSPOSE(EXP(D245:$H$506)-1),EXP(D245:$H$506)-1)/COUNTA($H245:H$506)),$A$3:$A$7))*(-1/SQRT(2*PI())*EXP(-1*(NORMSINV($A$10))^2/2)/$A$10)</f>
        <v>-2.7876150312775225E-2</v>
      </c>
      <c r="P244" s="2">
        <f t="shared" si="15"/>
        <v>-8.5073100493958581E-2</v>
      </c>
      <c r="Q244" s="130">
        <v>-1.0152310077946739E-3</v>
      </c>
    </row>
    <row r="245" spans="3:17" x14ac:dyDescent="0.3">
      <c r="C245" s="42">
        <v>42781</v>
      </c>
      <c r="D245" s="130">
        <v>3.6225110325114641E-3</v>
      </c>
      <c r="E245" s="130">
        <v>7.5160076029415976E-3</v>
      </c>
      <c r="F245" s="130">
        <v>-6.1978754107283639E-4</v>
      </c>
      <c r="G245" s="130">
        <v>1.0244159978796004E-2</v>
      </c>
      <c r="H245" s="130">
        <v>3.6432499573806655E-2</v>
      </c>
      <c r="I245" s="130" cm="1">
        <f t="array" ref="I245">SQRT(MMULT(MMULT(TRANSPOSE($A$3:$A$7),MMULT(TRANSPOSE(EXP(D246:H497)-1),EXP(D246:H497)-1)/COUNTA(H246:H497)),$A$3:$A$7))*NORMSINV($A$10)</f>
        <v>-2.3789671631224411E-2</v>
      </c>
      <c r="J245">
        <f t="shared" si="12"/>
        <v>0</v>
      </c>
      <c r="K245" s="130" cm="1">
        <f t="array" ref="K245">SQRT(MMULT(MMULT(TRANSPOSE($A$3:$A$7),MMULT(TRANSPOSE(EXP(D246:$H$506)-1),EXP(D246:$H$506)-1)/COUNTA($H246:H$506)),$A$3:$A$7))*NORMSINV($A$10)</f>
        <v>-2.4321225985750511E-2</v>
      </c>
      <c r="L245">
        <f t="shared" si="13"/>
        <v>0</v>
      </c>
      <c r="M245" s="130">
        <f t="shared" si="14"/>
        <v>-7.5229547142162415E-2</v>
      </c>
      <c r="N245" s="137" cm="1">
        <f t="array" ref="N245">SQRT(MMULT(MMULT(TRANSPOSE($A$3:$A$7),MMULT(TRANSPOSE(EXP(D246:H497)-1),EXP(D246:H497)-1)/COUNTA(H246:H497)),$A$3:$A$7))*(-1/SQRT(2*PI())*EXP(-1*(NORMSINV($A$10))^2/2)/$A$10)</f>
        <v>-2.7254982729115019E-2</v>
      </c>
      <c r="O245" s="136" cm="1">
        <f t="array" ref="O245">SQRT(MMULT(MMULT(TRANSPOSE($A$3:$A$7),MMULT(TRANSPOSE(EXP(D246:$H$506)-1),EXP(D246:$H$506)-1)/COUNTA($H246:H$506)),$A$3:$A$7))*(-1/SQRT(2*PI())*EXP(-1*(NORMSINV($A$10))^2/2)/$A$10)</f>
        <v>-2.7863965693519604E-2</v>
      </c>
      <c r="P245" s="2">
        <f t="shared" si="15"/>
        <v>-8.618782301255544E-2</v>
      </c>
      <c r="Q245" s="130">
        <v>1.1590983224327143E-2</v>
      </c>
    </row>
    <row r="246" spans="3:17" x14ac:dyDescent="0.3">
      <c r="C246" s="42">
        <v>42780</v>
      </c>
      <c r="D246" s="130">
        <v>1.2895801616791986E-2</v>
      </c>
      <c r="E246" s="130">
        <v>-1.6738875337062397E-4</v>
      </c>
      <c r="F246" s="130">
        <v>3.7240262217257607E-3</v>
      </c>
      <c r="G246" s="130">
        <v>-1.6759704776990157E-2</v>
      </c>
      <c r="H246" s="130">
        <v>-5.1085719294614784E-3</v>
      </c>
      <c r="I246" s="130" cm="1">
        <f t="array" ref="I246">SQRT(MMULT(MMULT(TRANSPOSE($A$3:$A$7),MMULT(TRANSPOSE(EXP(D247:H498)-1),EXP(D247:H498)-1)/COUNTA(H247:H498)),$A$3:$A$7))*NORMSINV($A$10)</f>
        <v>-2.3967610969453292E-2</v>
      </c>
      <c r="J246">
        <f t="shared" si="12"/>
        <v>0</v>
      </c>
      <c r="K246" s="130" cm="1">
        <f t="array" ref="K246">SQRT(MMULT(MMULT(TRANSPOSE($A$3:$A$7),MMULT(TRANSPOSE(EXP(D247:$H$506)-1),EXP(D247:$H$506)-1)/COUNTA($H247:H$506)),$A$3:$A$7))*NORMSINV($A$10)</f>
        <v>-2.4367495575803019E-2</v>
      </c>
      <c r="L246">
        <f t="shared" si="13"/>
        <v>0</v>
      </c>
      <c r="M246" s="130">
        <f t="shared" si="14"/>
        <v>-7.5792240736308747E-2</v>
      </c>
      <c r="N246" s="137" cm="1">
        <f t="array" ref="N246">SQRT(MMULT(MMULT(TRANSPOSE($A$3:$A$7),MMULT(TRANSPOSE(EXP(D247:H498)-1),EXP(D247:H498)-1)/COUNTA(H247:H498)),$A$3:$A$7))*(-1/SQRT(2*PI())*EXP(-1*(NORMSINV($A$10))^2/2)/$A$10)</f>
        <v>-2.7458841515626935E-2</v>
      </c>
      <c r="O246" s="136" cm="1">
        <f t="array" ref="O246">SQRT(MMULT(MMULT(TRANSPOSE($A$3:$A$7),MMULT(TRANSPOSE(EXP(D247:$H$506)-1),EXP(D247:$H$506)-1)/COUNTA($H247:H$506)),$A$3:$A$7))*(-1/SQRT(2*PI())*EXP(-1*(NORMSINV($A$10))^2/2)/$A$10)</f>
        <v>-2.7916975121195318E-2</v>
      </c>
      <c r="P246" s="2">
        <f t="shared" si="15"/>
        <v>-8.6832481098971098E-2</v>
      </c>
      <c r="Q246" s="130">
        <v>-1.0345364565632164E-3</v>
      </c>
    </row>
    <row r="247" spans="3:17" x14ac:dyDescent="0.3">
      <c r="C247" s="42">
        <v>42779</v>
      </c>
      <c r="D247" s="130">
        <v>8.8166340870379292E-3</v>
      </c>
      <c r="E247" s="130">
        <v>1.0901623866990881E-2</v>
      </c>
      <c r="F247" s="130">
        <v>1.1187112251050743E-2</v>
      </c>
      <c r="G247" s="130">
        <v>-1.1249406719714415E-2</v>
      </c>
      <c r="H247" s="130">
        <v>3.8574813860504961E-3</v>
      </c>
      <c r="I247" s="130" cm="1">
        <f t="array" ref="I247">SQRT(MMULT(MMULT(TRANSPOSE($A$3:$A$7),MMULT(TRANSPOSE(EXP(D248:H499)-1),EXP(D248:H499)-1)/COUNTA(H248:H499)),$A$3:$A$7))*NORMSINV($A$10)</f>
        <v>-2.4005319096887599E-2</v>
      </c>
      <c r="J247">
        <f t="shared" si="12"/>
        <v>0</v>
      </c>
      <c r="K247" s="130" cm="1">
        <f t="array" ref="K247">SQRT(MMULT(MMULT(TRANSPOSE($A$3:$A$7),MMULT(TRANSPOSE(EXP(D248:$H$506)-1),EXP(D248:$H$506)-1)/COUNTA($H248:H$506)),$A$3:$A$7))*NORMSINV($A$10)</f>
        <v>-2.4404838464091107E-2</v>
      </c>
      <c r="L247">
        <f t="shared" si="13"/>
        <v>0</v>
      </c>
      <c r="M247" s="130">
        <f t="shared" si="14"/>
        <v>-7.5911484305301036E-2</v>
      </c>
      <c r="N247" s="137" cm="1">
        <f t="array" ref="N247">SQRT(MMULT(MMULT(TRANSPOSE($A$3:$A$7),MMULT(TRANSPOSE(EXP(D248:H499)-1),EXP(D248:H499)-1)/COUNTA(H248:H499)),$A$3:$A$7))*(-1/SQRT(2*PI())*EXP(-1*(NORMSINV($A$10))^2/2)/$A$10)</f>
        <v>-2.7502042379342111E-2</v>
      </c>
      <c r="O247" s="136" cm="1">
        <f t="array" ref="O247">SQRT(MMULT(MMULT(TRANSPOSE($A$3:$A$7),MMULT(TRANSPOSE(EXP(D248:$H$506)-1),EXP(D248:$H$506)-1)/COUNTA($H248:H$506)),$A$3:$A$7))*(-1/SQRT(2*PI())*EXP(-1*(NORMSINV($A$10))^2/2)/$A$10)</f>
        <v>-2.7959757543379374E-2</v>
      </c>
      <c r="P247" s="2">
        <f t="shared" si="15"/>
        <v>-8.696909422519758E-2</v>
      </c>
      <c r="Q247" s="130">
        <v>4.7490724930093755E-3</v>
      </c>
    </row>
    <row r="248" spans="3:17" x14ac:dyDescent="0.3">
      <c r="C248" s="42">
        <v>42776</v>
      </c>
      <c r="D248" s="130">
        <v>-2.2682067141235108E-3</v>
      </c>
      <c r="E248" s="130">
        <v>7.3993095733736972E-3</v>
      </c>
      <c r="F248" s="130">
        <v>-9.3697172557742777E-4</v>
      </c>
      <c r="G248" s="130">
        <v>4.706597737943242E-3</v>
      </c>
      <c r="H248" s="130">
        <v>-7.925722948767042E-3</v>
      </c>
      <c r="I248" s="130" cm="1">
        <f t="array" ref="I248">SQRT(MMULT(MMULT(TRANSPOSE($A$3:$A$7),MMULT(TRANSPOSE(EXP(D249:H500)-1),EXP(D249:H500)-1)/COUNTA(H249:H500)),$A$3:$A$7))*NORMSINV($A$10)</f>
        <v>-2.401566071541255E-2</v>
      </c>
      <c r="J248">
        <f t="shared" si="12"/>
        <v>0</v>
      </c>
      <c r="K248" s="130" cm="1">
        <f t="array" ref="K248">SQRT(MMULT(MMULT(TRANSPOSE($A$3:$A$7),MMULT(TRANSPOSE(EXP(D249:$H$506)-1),EXP(D249:$H$506)-1)/COUNTA($H249:H$506)),$A$3:$A$7))*NORMSINV($A$10)</f>
        <v>-2.4452070082337043E-2</v>
      </c>
      <c r="L248">
        <f t="shared" si="13"/>
        <v>0</v>
      </c>
      <c r="M248" s="130">
        <f t="shared" si="14"/>
        <v>-7.5944187374532471E-2</v>
      </c>
      <c r="N248" s="137" cm="1">
        <f t="array" ref="N248">SQRT(MMULT(MMULT(TRANSPOSE($A$3:$A$7),MMULT(TRANSPOSE(EXP(D249:H500)-1),EXP(D249:H500)-1)/COUNTA(H249:H500)),$A$3:$A$7))*(-1/SQRT(2*PI())*EXP(-1*(NORMSINV($A$10))^2/2)/$A$10)</f>
        <v>-2.7513890404764985E-2</v>
      </c>
      <c r="O248" s="136" cm="1">
        <f t="array" ref="O248">SQRT(MMULT(MMULT(TRANSPOSE($A$3:$A$7),MMULT(TRANSPOSE(EXP(D249:$H$506)-1),EXP(D249:$H$506)-1)/COUNTA($H249:H$506)),$A$3:$A$7))*(-1/SQRT(2*PI())*EXP(-1*(NORMSINV($A$10))^2/2)/$A$10)</f>
        <v>-2.8013869132623485E-2</v>
      </c>
      <c r="P248" s="2">
        <f t="shared" si="15"/>
        <v>-8.7006560971309446E-2</v>
      </c>
      <c r="Q248" s="130">
        <v>2.0957537433313896E-4</v>
      </c>
    </row>
    <row r="249" spans="3:17" x14ac:dyDescent="0.3">
      <c r="C249" s="42">
        <v>42775</v>
      </c>
      <c r="D249" s="130">
        <v>7.2000165374643465E-3</v>
      </c>
      <c r="E249" s="130">
        <v>2.0108387197707543E-3</v>
      </c>
      <c r="F249" s="130">
        <v>1.1303008555086095E-2</v>
      </c>
      <c r="G249" s="130">
        <v>-4.1540214240864178E-3</v>
      </c>
      <c r="H249" s="130">
        <v>3.8416039440225245E-3</v>
      </c>
      <c r="I249" s="130" cm="1">
        <f t="array" ref="I249">SQRT(MMULT(MMULT(TRANSPOSE($A$3:$A$7),MMULT(TRANSPOSE(EXP(D250:H501)-1),EXP(D250:H501)-1)/COUNTA(H250:H501)),$A$3:$A$7))*NORMSINV($A$10)</f>
        <v>-2.4027975805361309E-2</v>
      </c>
      <c r="J249">
        <f t="shared" si="12"/>
        <v>0</v>
      </c>
      <c r="K249" s="130" cm="1">
        <f t="array" ref="K249">SQRT(MMULT(MMULT(TRANSPOSE($A$3:$A$7),MMULT(TRANSPOSE(EXP(D250:$H$506)-1),EXP(D250:$H$506)-1)/COUNTA($H250:H$506)),$A$3:$A$7))*NORMSINV($A$10)</f>
        <v>-2.4492504291857727E-2</v>
      </c>
      <c r="L249">
        <f t="shared" si="13"/>
        <v>0</v>
      </c>
      <c r="M249" s="130">
        <f t="shared" si="14"/>
        <v>-7.5983131108360399E-2</v>
      </c>
      <c r="N249" s="137" cm="1">
        <f t="array" ref="N249">SQRT(MMULT(MMULT(TRANSPOSE($A$3:$A$7),MMULT(TRANSPOSE(EXP(D250:H501)-1),EXP(D250:H501)-1)/COUNTA(H250:H501)),$A$3:$A$7))*(-1/SQRT(2*PI())*EXP(-1*(NORMSINV($A$10))^2/2)/$A$10)</f>
        <v>-2.7527999366379251E-2</v>
      </c>
      <c r="O249" s="136" cm="1">
        <f t="array" ref="O249">SQRT(MMULT(MMULT(TRANSPOSE($A$3:$A$7),MMULT(TRANSPOSE(EXP(D250:$H$506)-1),EXP(D250:$H$506)-1)/COUNTA($H250:H$506)),$A$3:$A$7))*(-1/SQRT(2*PI())*EXP(-1*(NORMSINV($A$10))^2/2)/$A$10)</f>
        <v>-2.8060193171863489E-2</v>
      </c>
      <c r="P249" s="2">
        <f t="shared" si="15"/>
        <v>-8.7051177425430407E-2</v>
      </c>
      <c r="Q249" s="130">
        <v>4.0619153305402134E-3</v>
      </c>
    </row>
    <row r="250" spans="3:17" x14ac:dyDescent="0.3">
      <c r="C250" s="42">
        <v>42774</v>
      </c>
      <c r="D250" s="130">
        <v>3.870000746245337E-3</v>
      </c>
      <c r="E250" s="130">
        <v>8.8347318046517985E-3</v>
      </c>
      <c r="F250" s="130">
        <v>-1.4197929252623837E-3</v>
      </c>
      <c r="G250" s="130">
        <v>5.1257644066811598E-3</v>
      </c>
      <c r="H250" s="130">
        <v>3.6294176788542673E-3</v>
      </c>
      <c r="I250" s="130" cm="1">
        <f t="array" ref="I250">SQRT(MMULT(MMULT(TRANSPOSE($A$3:$A$7),MMULT(TRANSPOSE(EXP(D251:H502)-1),EXP(D251:H502)-1)/COUNTA(H251:H502)),$A$3:$A$7))*NORMSINV($A$10)</f>
        <v>-2.4027047577249404E-2</v>
      </c>
      <c r="J250">
        <f t="shared" si="12"/>
        <v>0</v>
      </c>
      <c r="K250" s="130" cm="1">
        <f t="array" ref="K250">SQRT(MMULT(MMULT(TRANSPOSE($A$3:$A$7),MMULT(TRANSPOSE(EXP(D251:$H$506)-1),EXP(D251:$H$506)-1)/COUNTA($H251:H$506)),$A$3:$A$7))*NORMSINV($A$10)</f>
        <v>-2.4533327709415551E-2</v>
      </c>
      <c r="L250">
        <f t="shared" si="13"/>
        <v>0</v>
      </c>
      <c r="M250" s="130">
        <f t="shared" si="14"/>
        <v>-7.5980195793338576E-2</v>
      </c>
      <c r="N250" s="137" cm="1">
        <f t="array" ref="N250">SQRT(MMULT(MMULT(TRANSPOSE($A$3:$A$7),MMULT(TRANSPOSE(EXP(D251:H502)-1),EXP(D251:H502)-1)/COUNTA(H251:H502)),$A$3:$A$7))*(-1/SQRT(2*PI())*EXP(-1*(NORMSINV($A$10))^2/2)/$A$10)</f>
        <v>-2.7526935928365023E-2</v>
      </c>
      <c r="O250" s="136" cm="1">
        <f t="array" ref="O250">SQRT(MMULT(MMULT(TRANSPOSE($A$3:$A$7),MMULT(TRANSPOSE(EXP(D251:$H$506)-1),EXP(D251:$H$506)-1)/COUNTA($H251:H$506)),$A$3:$A$7))*(-1/SQRT(2*PI())*EXP(-1*(NORMSINV($A$10))^2/2)/$A$10)</f>
        <v>-2.8106963112942526E-2</v>
      </c>
      <c r="P250" s="2">
        <f t="shared" si="15"/>
        <v>-8.7047814539155041E-2</v>
      </c>
      <c r="Q250" s="130">
        <v>4.0215044409942528E-3</v>
      </c>
    </row>
    <row r="251" spans="3:17" x14ac:dyDescent="0.3">
      <c r="C251" s="42">
        <v>42773</v>
      </c>
      <c r="D251" s="130">
        <v>9.4720642288944109E-3</v>
      </c>
      <c r="E251" s="130">
        <v>5.999480949087959E-3</v>
      </c>
      <c r="F251" s="130">
        <v>-3.3052535749836876E-3</v>
      </c>
      <c r="G251" s="130">
        <v>2.1266190699458752E-2</v>
      </c>
      <c r="H251" s="130">
        <v>6.955238316037767E-3</v>
      </c>
      <c r="I251" s="130" cm="1">
        <f t="array" ref="I251">SQRT(MMULT(MMULT(TRANSPOSE($A$3:$A$7),MMULT(TRANSPOSE(EXP(D252:H503)-1),EXP(D252:H503)-1)/COUNTA(H252:H503)),$A$3:$A$7))*NORMSINV($A$10)</f>
        <v>-2.3998690758217735E-2</v>
      </c>
      <c r="J251">
        <f t="shared" si="12"/>
        <v>0</v>
      </c>
      <c r="K251" s="130" cm="1">
        <f t="array" ref="K251">SQRT(MMULT(MMULT(TRANSPOSE($A$3:$A$7),MMULT(TRANSPOSE(EXP(D252:$H$506)-1),EXP(D252:$H$506)-1)/COUNTA($H252:H$506)),$A$3:$A$7))*NORMSINV($A$10)</f>
        <v>-2.4552753353611415E-2</v>
      </c>
      <c r="L251">
        <f t="shared" si="13"/>
        <v>0</v>
      </c>
      <c r="M251" s="130">
        <f t="shared" si="14"/>
        <v>-7.5890523658001294E-2</v>
      </c>
      <c r="N251" s="137" cm="1">
        <f t="array" ref="N251">SQRT(MMULT(MMULT(TRANSPOSE($A$3:$A$7),MMULT(TRANSPOSE(EXP(D252:H503)-1),EXP(D252:H503)-1)/COUNTA(H252:H503)),$A$3:$A$7))*(-1/SQRT(2*PI())*EXP(-1*(NORMSINV($A$10))^2/2)/$A$10)</f>
        <v>-2.7494448526901843E-2</v>
      </c>
      <c r="O251" s="136" cm="1">
        <f t="array" ref="O251">SQRT(MMULT(MMULT(TRANSPOSE($A$3:$A$7),MMULT(TRANSPOSE(EXP(D252:$H$506)-1),EXP(D252:$H$506)-1)/COUNTA($H252:H$506)),$A$3:$A$7))*(-1/SQRT(2*PI())*EXP(-1*(NORMSINV($A$10))^2/2)/$A$10)</f>
        <v>-2.8129218384274866E-2</v>
      </c>
      <c r="P251" s="2">
        <f t="shared" si="15"/>
        <v>-8.6945080355271112E-2</v>
      </c>
      <c r="Q251" s="130">
        <v>8.1416385281166126E-3</v>
      </c>
    </row>
    <row r="252" spans="3:17" x14ac:dyDescent="0.3">
      <c r="C252" s="42">
        <v>42772</v>
      </c>
      <c r="D252" s="130">
        <v>9.3303487042103589E-3</v>
      </c>
      <c r="E252" s="130">
        <v>-3.164712324943279E-3</v>
      </c>
      <c r="F252" s="130">
        <v>-6.2832270117336238E-4</v>
      </c>
      <c r="G252" s="130">
        <v>5.1205644737361295E-3</v>
      </c>
      <c r="H252" s="130">
        <v>-1.1436722802936085E-4</v>
      </c>
      <c r="I252" s="130" cm="1">
        <f t="array" ref="I252">SQRT(MMULT(MMULT(TRANSPOSE($A$3:$A$7),MMULT(TRANSPOSE(EXP(D253:H504)-1),EXP(D253:H504)-1)/COUNTA(H253:H504)),$A$3:$A$7))*NORMSINV($A$10)</f>
        <v>-2.4679343710537333E-2</v>
      </c>
      <c r="J252">
        <f t="shared" si="12"/>
        <v>0</v>
      </c>
      <c r="K252" s="130" cm="1">
        <f t="array" ref="K252">SQRT(MMULT(MMULT(TRANSPOSE($A$3:$A$7),MMULT(TRANSPOSE(EXP(D253:$H$506)-1),EXP(D253:$H$506)-1)/COUNTA($H253:H$506)),$A$3:$A$7))*NORMSINV($A$10)</f>
        <v>-2.4599089691785161E-2</v>
      </c>
      <c r="L252">
        <f t="shared" si="13"/>
        <v>0</v>
      </c>
      <c r="M252" s="130">
        <f t="shared" si="14"/>
        <v>-7.8042937283449215E-2</v>
      </c>
      <c r="N252" s="137" cm="1">
        <f t="array" ref="N252">SQRT(MMULT(MMULT(TRANSPOSE($A$3:$A$7),MMULT(TRANSPOSE(EXP(D253:H504)-1),EXP(D253:H504)-1)/COUNTA(H253:H504)),$A$3:$A$7))*(-1/SQRT(2*PI())*EXP(-1*(NORMSINV($A$10))^2/2)/$A$10)</f>
        <v>-2.8274248464772486E-2</v>
      </c>
      <c r="O252" s="136" cm="1">
        <f t="array" ref="O252">SQRT(MMULT(MMULT(TRANSPOSE($A$3:$A$7),MMULT(TRANSPOSE(EXP(D253:$H$506)-1),EXP(D253:$H$506)-1)/COUNTA($H253:H$506)),$A$3:$A$7))*(-1/SQRT(2*PI())*EXP(-1*(NORMSINV($A$10))^2/2)/$A$10)</f>
        <v>-2.8182304282904854E-2</v>
      </c>
      <c r="P252" s="2">
        <f t="shared" si="15"/>
        <v>-8.9411024278200135E-2</v>
      </c>
      <c r="Q252" s="130">
        <v>2.1211026264904673E-3</v>
      </c>
    </row>
    <row r="253" spans="3:17" x14ac:dyDescent="0.3">
      <c r="C253" s="42">
        <v>42769</v>
      </c>
      <c r="D253" s="130">
        <v>4.270050812387515E-3</v>
      </c>
      <c r="E253" s="130">
        <v>-3.6061234963039951E-2</v>
      </c>
      <c r="F253" s="130">
        <v>8.0411073075126009E-3</v>
      </c>
      <c r="G253" s="130">
        <v>7.5148180542107196E-3</v>
      </c>
      <c r="H253" s="130">
        <v>-3.9964324130090916E-3</v>
      </c>
      <c r="I253" s="130" cm="1">
        <f t="array" ref="I253">SQRT(MMULT(MMULT(TRANSPOSE($A$3:$A$7),MMULT(TRANSPOSE(EXP(D254:H505)-1),EXP(D254:H505)-1)/COUNTA(H254:H505)),$A$3:$A$7))*NORMSINV($A$10)</f>
        <v>-2.4672758696681854E-2</v>
      </c>
      <c r="J253">
        <f t="shared" si="12"/>
        <v>0</v>
      </c>
      <c r="K253" s="130" cm="1">
        <f t="array" ref="K253">SQRT(MMULT(MMULT(TRANSPOSE($A$3:$A$7),MMULT(TRANSPOSE(EXP(D254:$H$506)-1),EXP(D254:$H$506)-1)/COUNTA($H254:H$506)),$A$3:$A$7))*NORMSINV($A$10)</f>
        <v>-2.4641047814731205E-2</v>
      </c>
      <c r="L253">
        <f t="shared" si="13"/>
        <v>0</v>
      </c>
      <c r="M253" s="130">
        <f t="shared" si="14"/>
        <v>-7.8022113641242133E-2</v>
      </c>
      <c r="N253" s="137" cm="1">
        <f t="array" ref="N253">SQRT(MMULT(MMULT(TRANSPOSE($A$3:$A$7),MMULT(TRANSPOSE(EXP(D254:H505)-1),EXP(D254:H505)-1)/COUNTA(H254:H505)),$A$3:$A$7))*(-1/SQRT(2*PI())*EXP(-1*(NORMSINV($A$10))^2/2)/$A$10)</f>
        <v>-2.8266704248034895E-2</v>
      </c>
      <c r="O253" s="136" cm="1">
        <f t="array" ref="O253">SQRT(MMULT(MMULT(TRANSPOSE($A$3:$A$7),MMULT(TRANSPOSE(EXP(D254:$H$506)-1),EXP(D254:$H$506)-1)/COUNTA($H254:H$506)),$A$3:$A$7))*(-1/SQRT(2*PI())*EXP(-1*(NORMSINV($A$10))^2/2)/$A$10)</f>
        <v>-2.8230374215687769E-2</v>
      </c>
      <c r="P253" s="2">
        <f t="shared" si="15"/>
        <v>-8.9387167370147375E-2</v>
      </c>
      <c r="Q253" s="130">
        <v>-3.9022804505385858E-3</v>
      </c>
    </row>
    <row r="254" spans="3:17" x14ac:dyDescent="0.3">
      <c r="C254" s="42">
        <v>42768</v>
      </c>
      <c r="D254" s="130">
        <v>-1.7100981060700728E-3</v>
      </c>
      <c r="E254" s="130">
        <v>9.0893839367925701E-3</v>
      </c>
      <c r="F254" s="130">
        <v>-6.4696762184890729E-3</v>
      </c>
      <c r="G254" s="130">
        <v>-1.1286654728108983E-2</v>
      </c>
      <c r="H254" s="130">
        <v>4.9120001102480569E-3</v>
      </c>
      <c r="I254" s="130" cm="1">
        <f t="array" ref="I254">SQRT(MMULT(MMULT(TRANSPOSE($A$3:$A$7),MMULT(TRANSPOSE(EXP(D255:H506)-1),EXP(D255:H506)-1)/COUNTA(H255:H506)),$A$3:$A$7))*NORMSINV($A$10)</f>
        <v>-2.4689396949904741E-2</v>
      </c>
      <c r="J254">
        <f t="shared" si="12"/>
        <v>0</v>
      </c>
      <c r="K254" s="130" cm="1">
        <f t="array" ref="K254">SQRT(MMULT(MMULT(TRANSPOSE($A$3:$A$7),MMULT(TRANSPOSE(EXP(D255:$H$506)-1),EXP(D255:$H$506)-1)/COUNTA($H255:H$506)),$A$3:$A$7))*NORMSINV($A$10)</f>
        <v>-2.4689396949904741E-2</v>
      </c>
      <c r="L254">
        <f t="shared" si="13"/>
        <v>0</v>
      </c>
      <c r="M254" s="130">
        <f t="shared" si="14"/>
        <v>-7.8074728417713082E-2</v>
      </c>
      <c r="N254" s="137" cm="1">
        <f t="array" ref="N254">SQRT(MMULT(MMULT(TRANSPOSE($A$3:$A$7),MMULT(TRANSPOSE(EXP(D255:H506)-1),EXP(D255:H506)-1)/COUNTA(H255:H506)),$A$3:$A$7))*(-1/SQRT(2*PI())*EXP(-1*(NORMSINV($A$10))^2/2)/$A$10)</f>
        <v>-2.828576610442627E-2</v>
      </c>
      <c r="O254" s="136" cm="1">
        <f t="array" ref="O254">SQRT(MMULT(MMULT(TRANSPOSE($A$3:$A$7),MMULT(TRANSPOSE(EXP(D255:$H$506)-1),EXP(D255:$H$506)-1)/COUNTA($H255:H$506)),$A$3:$A$7))*(-1/SQRT(2*PI())*EXP(-1*(NORMSINV($A$10))^2/2)/$A$10)</f>
        <v>-2.828576610442627E-2</v>
      </c>
      <c r="P254" s="2">
        <f t="shared" si="15"/>
        <v>-8.9447446252775162E-2</v>
      </c>
      <c r="Q254" s="130">
        <v>-1.0651454910472196E-3</v>
      </c>
    </row>
    <row r="255" spans="3:17" x14ac:dyDescent="0.3">
      <c r="C255" s="42">
        <v>42767</v>
      </c>
      <c r="D255" s="130">
        <v>5.9193626445050655E-2</v>
      </c>
      <c r="E255" s="130">
        <v>1.0713758152059712E-2</v>
      </c>
      <c r="F255" s="130">
        <v>-1.6689004479861578E-2</v>
      </c>
      <c r="G255" s="130">
        <v>4.9729652883275313E-4</v>
      </c>
      <c r="H255" s="130">
        <v>-3.0869514350811648E-3</v>
      </c>
      <c r="I255" s="130" cm="1">
        <f t="array" ref="I255">SQRT(MMULT(MMULT(TRANSPOSE($A$3:$A$7),MMULT(TRANSPOSE(EXP(D256:H507)-1),EXP(D256:H507)-1)/COUNTA(H256:H507)),$A$3:$A$7))*NORMSINV($A$10)</f>
        <v>-2.4932746249474207E-2</v>
      </c>
      <c r="J255">
        <f t="shared" si="12"/>
        <v>0</v>
      </c>
      <c r="K255" s="130" cm="1">
        <f t="array" ref="K255">SQRT(MMULT(MMULT(TRANSPOSE($A$3:$A$7),MMULT(TRANSPOSE(EXP(D256:$H$506)-1),EXP(D256:$H$506)-1)/COUNTA($H256:H$506)),$A$3:$A$7))*NORMSINV($A$10)</f>
        <v>-2.4690223852304658E-2</v>
      </c>
      <c r="L255">
        <f t="shared" si="13"/>
        <v>0</v>
      </c>
      <c r="M255" s="130">
        <f t="shared" si="14"/>
        <v>-7.8844266471359239E-2</v>
      </c>
      <c r="N255" s="137" cm="1">
        <f t="array" ref="N255">SQRT(MMULT(MMULT(TRANSPOSE($A$3:$A$7),MMULT(TRANSPOSE(EXP(D256:H507)-1),EXP(D256:H507)-1)/COUNTA(H256:H507)),$A$3:$A$7))*(-1/SQRT(2*PI())*EXP(-1*(NORMSINV($A$10))^2/2)/$A$10)</f>
        <v>-2.8564562762897289E-2</v>
      </c>
      <c r="O255" s="136" cm="1">
        <f t="array" ref="O255">SQRT(MMULT(MMULT(TRANSPOSE($A$3:$A$7),MMULT(TRANSPOSE(EXP(D256:$H$506)-1),EXP(D256:$H$506)-1)/COUNTA($H256:H$506)),$A$3:$A$7))*(-1/SQRT(2*PI())*EXP(-1*(NORMSINV($A$10))^2/2)/$A$10)</f>
        <v>-2.8286713457167319E-2</v>
      </c>
      <c r="P255" s="2">
        <f t="shared" si="15"/>
        <v>-9.0329078697587661E-2</v>
      </c>
      <c r="Q255" s="130">
        <v>1.0523344940771352E-2</v>
      </c>
    </row>
    <row r="256" spans="3:17" x14ac:dyDescent="0.3">
      <c r="C256" s="1">
        <v>42766</v>
      </c>
      <c r="D256" s="130">
        <v>-2.3046353547608324E-3</v>
      </c>
      <c r="E256" s="130">
        <v>-8.3441949105650497E-3</v>
      </c>
      <c r="F256" s="130">
        <v>-7.3970520980604342E-3</v>
      </c>
      <c r="G256" s="130">
        <v>-3.6178806214795787E-3</v>
      </c>
      <c r="H256" s="130">
        <v>9.7506087897985608E-3</v>
      </c>
    </row>
    <row r="257" spans="3:8" x14ac:dyDescent="0.3">
      <c r="C257" s="1">
        <v>42765</v>
      </c>
      <c r="D257" s="130">
        <v>-2.6276164405650867E-3</v>
      </c>
      <c r="E257" s="130">
        <v>-6.4700461806596766E-3</v>
      </c>
      <c r="F257" s="130">
        <v>-9.9306977116690263E-3</v>
      </c>
      <c r="G257" s="130">
        <v>-8.6720747145452512E-3</v>
      </c>
      <c r="H257" s="130">
        <v>3.4573937322477657E-4</v>
      </c>
    </row>
    <row r="258" spans="3:8" x14ac:dyDescent="0.3">
      <c r="C258" s="1">
        <v>42762</v>
      </c>
      <c r="D258" s="130">
        <v>8.2064254825802175E-5</v>
      </c>
      <c r="E258" s="130">
        <v>-4.0360238093968669E-3</v>
      </c>
      <c r="F258" s="130">
        <v>2.3222882777023501E-2</v>
      </c>
      <c r="G258" s="130">
        <v>2.4804867576839518E-2</v>
      </c>
      <c r="H258" s="130">
        <v>1.3847486363867789E-3</v>
      </c>
    </row>
    <row r="259" spans="3:8" x14ac:dyDescent="0.3">
      <c r="C259" s="1">
        <v>42761</v>
      </c>
      <c r="D259" s="130">
        <v>4.9205348657892993E-4</v>
      </c>
      <c r="E259" s="130">
        <v>3.1390501596762353E-3</v>
      </c>
      <c r="F259" s="130">
        <v>9.2224404235437662E-3</v>
      </c>
      <c r="G259" s="130">
        <v>-4.0218165233372703E-3</v>
      </c>
      <c r="H259" s="130">
        <v>-6.4454321749898916E-3</v>
      </c>
    </row>
    <row r="260" spans="3:8" x14ac:dyDescent="0.3">
      <c r="C260" s="1">
        <v>42760</v>
      </c>
      <c r="D260" s="130">
        <v>1.5795192475639423E-2</v>
      </c>
      <c r="E260" s="130">
        <v>1.6974919112691896E-2</v>
      </c>
      <c r="F260" s="130">
        <v>2.5155463948327013E-3</v>
      </c>
      <c r="G260" s="130">
        <v>-4.2198466899956216E-3</v>
      </c>
      <c r="H260" s="130">
        <v>-7.9993601052849809E-3</v>
      </c>
    </row>
    <row r="261" spans="3:8" x14ac:dyDescent="0.3">
      <c r="C261" s="1">
        <v>42759</v>
      </c>
      <c r="D261" s="130">
        <v>-9.1645639848058214E-4</v>
      </c>
      <c r="E261" s="130">
        <v>5.5599013939694074E-3</v>
      </c>
      <c r="F261" s="130">
        <v>8.855245939413052E-3</v>
      </c>
      <c r="G261" s="130">
        <v>1.9604245863082913E-2</v>
      </c>
      <c r="H261" s="130">
        <v>1.0296487275400624E-2</v>
      </c>
    </row>
    <row r="262" spans="3:8" x14ac:dyDescent="0.3">
      <c r="C262" s="1">
        <v>42758</v>
      </c>
      <c r="D262" s="130">
        <v>6.6645190095434084E-4</v>
      </c>
      <c r="E262" s="130">
        <v>1.1745220673574214E-2</v>
      </c>
      <c r="F262" s="130">
        <v>3.5005175298943986E-3</v>
      </c>
      <c r="G262" s="130">
        <v>-8.7685403885386492E-3</v>
      </c>
      <c r="H262" s="130">
        <v>-5.6188213767268376E-3</v>
      </c>
    </row>
    <row r="263" spans="3:8" x14ac:dyDescent="0.3">
      <c r="C263" s="1">
        <v>42755</v>
      </c>
      <c r="D263" s="130">
        <v>1.8351785861829247E-3</v>
      </c>
      <c r="E263" s="130">
        <v>-8.779203865468693E-4</v>
      </c>
      <c r="F263" s="130">
        <v>7.0377909669801257E-3</v>
      </c>
      <c r="G263" s="130">
        <v>1.3718062375891354E-3</v>
      </c>
      <c r="H263" s="130">
        <v>3.195153944949642E-2</v>
      </c>
    </row>
    <row r="264" spans="3:8" x14ac:dyDescent="0.3">
      <c r="C264" s="1">
        <v>42754</v>
      </c>
      <c r="D264" s="130">
        <v>-1.751719522765669E-3</v>
      </c>
      <c r="E264" s="130">
        <v>1.9300701813810544E-3</v>
      </c>
      <c r="F264" s="130">
        <v>-3.2051712012308789E-3</v>
      </c>
      <c r="G264" s="130">
        <v>3.7918254194501955E-2</v>
      </c>
      <c r="H264" s="130">
        <v>-2.7118847818449585E-3</v>
      </c>
    </row>
    <row r="265" spans="3:8" x14ac:dyDescent="0.3">
      <c r="C265" s="1">
        <v>42753</v>
      </c>
      <c r="D265" s="130">
        <v>-8.3459063417104916E-5</v>
      </c>
      <c r="E265" s="130">
        <v>-2.7702108587150894E-3</v>
      </c>
      <c r="F265" s="130">
        <v>-4.7987308179068324E-4</v>
      </c>
      <c r="G265" s="130">
        <v>2.7803587953585704E-3</v>
      </c>
      <c r="H265" s="130">
        <v>4.5965944383905112E-3</v>
      </c>
    </row>
    <row r="266" spans="3:8" x14ac:dyDescent="0.3">
      <c r="C266" s="1">
        <v>42752</v>
      </c>
      <c r="D266" s="130">
        <v>8.0322783918102079E-3</v>
      </c>
      <c r="E266" s="130">
        <v>-9.1219840871019902E-3</v>
      </c>
      <c r="F266" s="130">
        <v>-2.7150746887982611E-3</v>
      </c>
      <c r="G266" s="130">
        <v>-6.0767508512069822E-3</v>
      </c>
      <c r="H266" s="130">
        <v>1.4182928231224893E-2</v>
      </c>
    </row>
    <row r="267" spans="3:8" x14ac:dyDescent="0.3">
      <c r="C267" s="1">
        <v>42748</v>
      </c>
      <c r="D267" s="130">
        <v>-1.7623880354393378E-3</v>
      </c>
      <c r="E267" s="130">
        <v>4.2924309956702926E-3</v>
      </c>
      <c r="F267" s="130">
        <v>1.436537802539763E-3</v>
      </c>
      <c r="G267" s="130">
        <v>3.4391735253232185E-2</v>
      </c>
      <c r="H267" s="130">
        <v>2.0256759102905146E-3</v>
      </c>
    </row>
    <row r="268" spans="3:8" x14ac:dyDescent="0.3">
      <c r="C268" s="1">
        <v>42747</v>
      </c>
      <c r="D268" s="130">
        <v>-4.1843794293068967E-3</v>
      </c>
      <c r="E268" s="130">
        <v>1.8132024397187016E-2</v>
      </c>
      <c r="F268" s="130">
        <v>-9.2209605140577203E-3</v>
      </c>
      <c r="G268" s="130">
        <v>-1.0166500346377678E-2</v>
      </c>
      <c r="H268" s="130">
        <v>1.0739817022056316E-3</v>
      </c>
    </row>
    <row r="269" spans="3:8" x14ac:dyDescent="0.3">
      <c r="C269" s="1">
        <v>42746</v>
      </c>
      <c r="D269" s="130">
        <v>5.3587540481266679E-3</v>
      </c>
      <c r="E269" s="130">
        <v>3.9124218064256954E-3</v>
      </c>
      <c r="F269" s="130">
        <v>9.0612582788648123E-3</v>
      </c>
      <c r="G269" s="130">
        <v>4.6852960423776685E-3</v>
      </c>
      <c r="H269" s="130">
        <v>3.1095069715854368E-3</v>
      </c>
    </row>
    <row r="270" spans="3:8" x14ac:dyDescent="0.3">
      <c r="C270" s="1">
        <v>42745</v>
      </c>
      <c r="D270" s="130">
        <v>1.0080924342580351E-3</v>
      </c>
      <c r="E270" s="130">
        <v>-1.2806960421484601E-3</v>
      </c>
      <c r="F270" s="130">
        <v>-3.1939555533410394E-4</v>
      </c>
      <c r="G270" s="130">
        <v>-8.1276173238427236E-3</v>
      </c>
      <c r="H270" s="130">
        <v>-1.0840533735617859E-2</v>
      </c>
    </row>
    <row r="271" spans="3:8" x14ac:dyDescent="0.3">
      <c r="C271" s="1">
        <v>42744</v>
      </c>
      <c r="D271" s="130">
        <v>9.1177092513673834E-3</v>
      </c>
      <c r="E271" s="130">
        <v>1.167665620065829E-3</v>
      </c>
      <c r="F271" s="130">
        <v>-3.187751047522734E-3</v>
      </c>
      <c r="G271" s="130">
        <v>-9.1603699381630037E-4</v>
      </c>
      <c r="H271" s="130">
        <v>-7.4368361904314992E-3</v>
      </c>
    </row>
    <row r="272" spans="3:8" x14ac:dyDescent="0.3">
      <c r="C272" s="1">
        <v>42741</v>
      </c>
      <c r="D272" s="130">
        <v>1.1086627334271572E-2</v>
      </c>
      <c r="E272" s="130">
        <v>1.9715918608261052E-2</v>
      </c>
      <c r="F272" s="130">
        <v>8.630430007330072E-3</v>
      </c>
      <c r="G272" s="130">
        <v>-5.6298915129892801E-3</v>
      </c>
      <c r="H272" s="130">
        <v>-3.5263687438580804E-4</v>
      </c>
    </row>
    <row r="273" spans="3:8" x14ac:dyDescent="0.3">
      <c r="C273" s="1">
        <v>42740</v>
      </c>
      <c r="D273" s="130">
        <v>5.0725775861834559E-3</v>
      </c>
      <c r="E273" s="130">
        <v>3.0269695139558895E-2</v>
      </c>
      <c r="F273" s="130">
        <v>0</v>
      </c>
      <c r="G273" s="130">
        <v>1.8375786807928146E-2</v>
      </c>
      <c r="H273" s="130">
        <v>6.6051291888595872E-3</v>
      </c>
    </row>
    <row r="274" spans="3:8" x14ac:dyDescent="0.3">
      <c r="C274" s="1">
        <v>42739</v>
      </c>
      <c r="D274" s="130">
        <v>-1.1197585822495806E-3</v>
      </c>
      <c r="E274" s="130">
        <v>4.6464127750597889E-3</v>
      </c>
      <c r="F274" s="130">
        <v>-4.4843213778294156E-3</v>
      </c>
      <c r="G274" s="130">
        <v>1.4947775280564781E-2</v>
      </c>
      <c r="H274" s="130">
        <v>3.55677587743636E-3</v>
      </c>
    </row>
    <row r="275" spans="3:8" x14ac:dyDescent="0.3">
      <c r="C275" s="1">
        <v>42738</v>
      </c>
      <c r="D275" s="130">
        <v>2.845065329309632E-3</v>
      </c>
      <c r="E275" s="130">
        <v>5.0547323603063075E-3</v>
      </c>
      <c r="F275" s="130">
        <v>7.0558483456131804E-3</v>
      </c>
      <c r="G275" s="130">
        <v>2.9370529979397139E-2</v>
      </c>
      <c r="H275" s="130">
        <v>1.4260998968011955E-3</v>
      </c>
    </row>
    <row r="276" spans="3:8" x14ac:dyDescent="0.3">
      <c r="C276" s="1">
        <v>42734</v>
      </c>
      <c r="D276" s="130">
        <v>-7.8263973516724955E-3</v>
      </c>
      <c r="E276" s="130">
        <v>-2.0172072898201544E-2</v>
      </c>
      <c r="F276" s="130">
        <v>-1.2156418519510815E-2</v>
      </c>
      <c r="G276" s="130">
        <v>-1.2282890098173202E-2</v>
      </c>
      <c r="H276" s="130">
        <v>-3.2060757116062827E-3</v>
      </c>
    </row>
    <row r="277" spans="3:8" x14ac:dyDescent="0.3">
      <c r="C277" s="1">
        <v>42733</v>
      </c>
      <c r="D277" s="130">
        <v>-2.5695181853492035E-4</v>
      </c>
      <c r="E277" s="130">
        <v>-9.0810117026679984E-3</v>
      </c>
      <c r="F277" s="130">
        <v>-1.4297175542953779E-3</v>
      </c>
      <c r="G277" s="130">
        <v>-4.4582272534232975E-3</v>
      </c>
      <c r="H277" s="130">
        <v>3.3252051345178759E-3</v>
      </c>
    </row>
    <row r="278" spans="3:8" x14ac:dyDescent="0.3">
      <c r="C278" s="1">
        <v>42732</v>
      </c>
      <c r="D278" s="130">
        <v>-4.273083159626297E-3</v>
      </c>
      <c r="E278" s="130">
        <v>9.4585921972111767E-4</v>
      </c>
      <c r="F278" s="130">
        <v>-4.5932943851405188E-3</v>
      </c>
      <c r="G278" s="130">
        <v>-1.935245222959887E-2</v>
      </c>
      <c r="H278" s="130">
        <v>-6.2845695684141233E-3</v>
      </c>
    </row>
    <row r="279" spans="3:8" x14ac:dyDescent="0.3">
      <c r="C279" s="1">
        <v>42731</v>
      </c>
      <c r="D279" s="130">
        <v>6.3307829069466845E-3</v>
      </c>
      <c r="E279" s="130">
        <v>1.4112593495023302E-2</v>
      </c>
      <c r="F279" s="130">
        <v>6.3222870462476108E-4</v>
      </c>
      <c r="G279" s="130">
        <v>2.1738352883958808E-2</v>
      </c>
      <c r="H279" s="130">
        <v>-4.2461134695373336E-3</v>
      </c>
    </row>
    <row r="280" spans="3:8" x14ac:dyDescent="0.3">
      <c r="C280" s="1">
        <v>42727</v>
      </c>
      <c r="D280" s="130">
        <v>1.9758027816596381E-3</v>
      </c>
      <c r="E280" s="130">
        <v>-7.5314873328043187E-3</v>
      </c>
      <c r="F280" s="130">
        <v>-4.8901153331598751E-3</v>
      </c>
      <c r="G280" s="130">
        <v>7.9579568299149498E-5</v>
      </c>
      <c r="H280" s="130">
        <v>5.7838481251997866E-3</v>
      </c>
    </row>
    <row r="281" spans="3:8" x14ac:dyDescent="0.3">
      <c r="C281" s="1">
        <v>42726</v>
      </c>
      <c r="D281" s="130">
        <v>-6.5996110336152868E-3</v>
      </c>
      <c r="E281" s="130">
        <v>-5.5434303233225235E-3</v>
      </c>
      <c r="F281" s="130">
        <v>1.5754811991009003E-4</v>
      </c>
      <c r="G281" s="130">
        <v>-7.2992865555088883E-3</v>
      </c>
      <c r="H281" s="130">
        <v>2.2519965768918113E-3</v>
      </c>
    </row>
    <row r="282" spans="3:8" x14ac:dyDescent="0.3">
      <c r="C282" s="1">
        <v>42725</v>
      </c>
      <c r="D282" s="130">
        <v>9.4018271934887454E-4</v>
      </c>
      <c r="E282" s="130">
        <v>-8.0423791977014445E-4</v>
      </c>
      <c r="F282" s="130">
        <v>0</v>
      </c>
      <c r="G282" s="130">
        <v>1.0969007393592124E-2</v>
      </c>
      <c r="H282" s="130">
        <v>-3.4350721790005318E-3</v>
      </c>
    </row>
    <row r="283" spans="3:8" x14ac:dyDescent="0.3">
      <c r="C283" s="1">
        <v>42724</v>
      </c>
      <c r="D283" s="130">
        <v>2.6541744234742717E-3</v>
      </c>
      <c r="E283" s="130">
        <v>6.791469226672917E-3</v>
      </c>
      <c r="F283" s="130">
        <v>-1.258160133481834E-3</v>
      </c>
      <c r="G283" s="130">
        <v>-2.6339481245382908E-3</v>
      </c>
      <c r="H283" s="130">
        <v>-1.6542655342817014E-3</v>
      </c>
    </row>
    <row r="284" spans="3:8" x14ac:dyDescent="0.3">
      <c r="C284" s="1">
        <v>42723</v>
      </c>
      <c r="D284" s="130">
        <v>5.7608098193292984E-3</v>
      </c>
      <c r="E284" s="130">
        <v>1.0802233828363579E-2</v>
      </c>
      <c r="F284" s="130">
        <v>2.096640213326981E-2</v>
      </c>
      <c r="G284" s="130">
        <v>9.8530537171307685E-3</v>
      </c>
      <c r="H284" s="130">
        <v>3.5428962830373666E-4</v>
      </c>
    </row>
    <row r="285" spans="3:8" x14ac:dyDescent="0.3">
      <c r="C285" s="1">
        <v>42720</v>
      </c>
      <c r="D285" s="130">
        <v>1.2942907126901849E-3</v>
      </c>
      <c r="E285" s="130">
        <v>-4.2534219494581808E-3</v>
      </c>
      <c r="F285" s="130">
        <v>-4.4843213778294156E-3</v>
      </c>
      <c r="G285" s="130">
        <v>-6.2595421209108073E-3</v>
      </c>
      <c r="H285" s="130">
        <v>0</v>
      </c>
    </row>
    <row r="286" spans="3:8" x14ac:dyDescent="0.3">
      <c r="C286" s="1">
        <v>42719</v>
      </c>
      <c r="D286" s="130">
        <v>5.4541480873863957E-3</v>
      </c>
      <c r="E286" s="130">
        <v>-1.022352312904401E-2</v>
      </c>
      <c r="F286" s="130">
        <v>-1.596707743164903E-3</v>
      </c>
      <c r="G286" s="130">
        <v>1.2558513045192284E-2</v>
      </c>
      <c r="H286" s="130">
        <v>3.6675153490379154E-3</v>
      </c>
    </row>
    <row r="287" spans="3:8" x14ac:dyDescent="0.3">
      <c r="C287" s="1">
        <v>42718</v>
      </c>
      <c r="D287" s="130">
        <v>0</v>
      </c>
      <c r="E287" s="130">
        <v>-7.154207499518811E-3</v>
      </c>
      <c r="F287" s="130">
        <v>-4.7748159161737393E-3</v>
      </c>
      <c r="G287" s="130">
        <v>-2.7505639752570922E-3</v>
      </c>
      <c r="H287" s="130">
        <v>-9.5546389539268115E-3</v>
      </c>
    </row>
    <row r="288" spans="3:8" x14ac:dyDescent="0.3">
      <c r="C288" s="1">
        <v>42717</v>
      </c>
      <c r="D288" s="130">
        <v>1.654387396327205E-2</v>
      </c>
      <c r="E288" s="130">
        <v>1.8534779515000582E-2</v>
      </c>
      <c r="F288" s="130">
        <v>1.294466842241331E-2</v>
      </c>
      <c r="G288" s="130">
        <v>7.7044863986959885E-3</v>
      </c>
      <c r="H288" s="130">
        <v>5.8722392905549139E-4</v>
      </c>
    </row>
    <row r="289" spans="3:8" x14ac:dyDescent="0.3">
      <c r="C289" s="1">
        <v>42716</v>
      </c>
      <c r="D289" s="130">
        <v>-5.7205299396261775E-3</v>
      </c>
      <c r="E289" s="130">
        <v>-1.1172394995085039E-2</v>
      </c>
      <c r="F289" s="130">
        <v>3.2220239421265058E-3</v>
      </c>
      <c r="G289" s="130">
        <v>-4.0694315162938667E-4</v>
      </c>
      <c r="H289" s="130">
        <v>8.9674150248713631E-3</v>
      </c>
    </row>
    <row r="290" spans="3:8" x14ac:dyDescent="0.3">
      <c r="C290" s="1">
        <v>42713</v>
      </c>
      <c r="D290" s="130">
        <v>1.6189978212509344E-2</v>
      </c>
      <c r="E290" s="130">
        <v>1.7317252599596681E-3</v>
      </c>
      <c r="F290" s="130">
        <v>1.5612831168618254E-2</v>
      </c>
      <c r="G290" s="130">
        <v>-2.9254125146705827E-3</v>
      </c>
      <c r="H290" s="130">
        <v>1.0365590672845138E-2</v>
      </c>
    </row>
    <row r="291" spans="3:8" x14ac:dyDescent="0.3">
      <c r="C291" s="1">
        <v>42712</v>
      </c>
      <c r="D291" s="130">
        <v>9.769148341486936E-3</v>
      </c>
      <c r="E291" s="130">
        <v>-4.0188199106659852E-3</v>
      </c>
      <c r="F291" s="130">
        <v>-5.8834638784353785E-3</v>
      </c>
      <c r="G291" s="130">
        <v>-1.7295214727359075E-2</v>
      </c>
      <c r="H291" s="130">
        <v>-8.1110139122951216E-3</v>
      </c>
    </row>
    <row r="292" spans="3:8" x14ac:dyDescent="0.3">
      <c r="C292" s="1">
        <v>42711</v>
      </c>
      <c r="D292" s="130">
        <v>9.7750211028450572E-3</v>
      </c>
      <c r="E292" s="130">
        <v>7.4260827879101803E-3</v>
      </c>
      <c r="F292" s="130">
        <v>2.3410200522157924E-2</v>
      </c>
      <c r="G292" s="130">
        <v>6.5610653293275865E-3</v>
      </c>
      <c r="H292" s="130">
        <v>1.5201693057377759E-2</v>
      </c>
    </row>
    <row r="293" spans="3:8" x14ac:dyDescent="0.3">
      <c r="C293" s="1">
        <v>42710</v>
      </c>
      <c r="D293" s="130">
        <v>7.6689529016897903E-3</v>
      </c>
      <c r="E293" s="130">
        <v>7.0337623392076696E-3</v>
      </c>
      <c r="F293" s="130">
        <v>-4.4936016222929835E-3</v>
      </c>
      <c r="G293" s="130">
        <v>4.4400645484608862E-2</v>
      </c>
      <c r="H293" s="130">
        <v>-9.6427035405424635E-4</v>
      </c>
    </row>
    <row r="294" spans="3:8" x14ac:dyDescent="0.3">
      <c r="C294" s="1">
        <v>42709</v>
      </c>
      <c r="D294" s="130">
        <v>-7.2141363575199367E-3</v>
      </c>
      <c r="E294" s="130">
        <v>2.5366376885695222E-2</v>
      </c>
      <c r="F294" s="130">
        <v>1.6238769788901021E-2</v>
      </c>
      <c r="G294" s="130">
        <v>-1.3751885563158874E-2</v>
      </c>
      <c r="H294" s="130">
        <v>7.1346230880625569E-3</v>
      </c>
    </row>
    <row r="295" spans="3:8" x14ac:dyDescent="0.3">
      <c r="C295" s="1">
        <v>42706</v>
      </c>
      <c r="D295" s="130">
        <v>3.7375758357858489E-3</v>
      </c>
      <c r="E295" s="130">
        <v>-4.4609497036264458E-3</v>
      </c>
      <c r="F295" s="130">
        <v>8.4428891859689701E-4</v>
      </c>
      <c r="G295" s="130">
        <v>3.0166527397300906E-2</v>
      </c>
      <c r="H295" s="130">
        <v>6.5749526214495613E-3</v>
      </c>
    </row>
    <row r="296" spans="3:8" x14ac:dyDescent="0.3">
      <c r="C296" s="1">
        <v>42705</v>
      </c>
      <c r="D296" s="130">
        <v>-9.3632701758711977E-3</v>
      </c>
      <c r="E296" s="130">
        <v>-9.262400890990171E-3</v>
      </c>
      <c r="F296" s="130">
        <v>-1.7747053059727808E-2</v>
      </c>
      <c r="G296" s="130">
        <v>1.878584781494351E-3</v>
      </c>
      <c r="H296" s="130">
        <v>-7.3027879646597573E-3</v>
      </c>
    </row>
    <row r="297" spans="3:8" x14ac:dyDescent="0.3">
      <c r="C297" s="1">
        <v>42704</v>
      </c>
      <c r="D297" s="130">
        <v>-8.4694066456698861E-3</v>
      </c>
      <c r="E297" s="130">
        <v>-1.579583667175238E-2</v>
      </c>
      <c r="F297" s="130">
        <v>-1.3679648770969496E-2</v>
      </c>
      <c r="G297" s="130">
        <v>-4.3495185679214392E-3</v>
      </c>
      <c r="H297" s="130">
        <v>-5.2013743821630043E-3</v>
      </c>
    </row>
    <row r="298" spans="3:8" x14ac:dyDescent="0.3">
      <c r="C298" s="1">
        <v>42703</v>
      </c>
      <c r="D298" s="130">
        <v>-9.8625250885926545E-4</v>
      </c>
      <c r="E298" s="130">
        <v>-5.5581489843121151E-3</v>
      </c>
      <c r="F298" s="130">
        <v>7.8883059611460603E-3</v>
      </c>
      <c r="G298" s="130">
        <v>4.9479882134503246E-3</v>
      </c>
      <c r="H298" s="130">
        <v>-2.1689541733690273E-3</v>
      </c>
    </row>
    <row r="299" spans="3:8" x14ac:dyDescent="0.3">
      <c r="C299" s="1">
        <v>42702</v>
      </c>
      <c r="D299" s="130">
        <v>-1.9700141157347963E-3</v>
      </c>
      <c r="E299" s="130">
        <v>-1.7581246919219914E-2</v>
      </c>
      <c r="F299" s="130">
        <v>1.3207536595512359E-3</v>
      </c>
      <c r="G299" s="130">
        <v>-4.0966515585410222E-3</v>
      </c>
      <c r="H299" s="130">
        <v>-4.6838532875692748E-3</v>
      </c>
    </row>
    <row r="300" spans="3:8" x14ac:dyDescent="0.3">
      <c r="C300" s="1">
        <v>42699</v>
      </c>
      <c r="D300" s="130">
        <v>5.0220091584447053E-3</v>
      </c>
      <c r="E300" s="130">
        <v>3.2041218302056242E-4</v>
      </c>
      <c r="F300" s="130">
        <v>2.1499521296984526E-3</v>
      </c>
      <c r="G300" s="130">
        <v>-2.3819491725998614E-3</v>
      </c>
      <c r="H300" s="130">
        <v>9.3895346643414288E-3</v>
      </c>
    </row>
    <row r="301" spans="3:8" x14ac:dyDescent="0.3">
      <c r="C301" s="1">
        <v>42697</v>
      </c>
      <c r="D301" s="130">
        <v>-5.111383329808092E-3</v>
      </c>
      <c r="E301" s="130">
        <v>-6.6562856640300346E-3</v>
      </c>
      <c r="F301" s="130">
        <v>-1.1849819387498198E-2</v>
      </c>
      <c r="G301" s="130">
        <v>-2.9694926630750738E-3</v>
      </c>
      <c r="H301" s="130">
        <v>-9.6695139939121223E-4</v>
      </c>
    </row>
    <row r="302" spans="3:8" x14ac:dyDescent="0.3">
      <c r="C302" s="1">
        <v>42696</v>
      </c>
      <c r="D302" s="130">
        <v>6.2619084287873859E-4</v>
      </c>
      <c r="E302" s="130">
        <v>6.8101135754999528E-3</v>
      </c>
      <c r="F302" s="130">
        <v>4.2628962382468055E-3</v>
      </c>
      <c r="G302" s="130">
        <v>6.7798307681761244E-4</v>
      </c>
      <c r="H302" s="130">
        <v>1.450931600380672E-3</v>
      </c>
    </row>
    <row r="303" spans="3:8" x14ac:dyDescent="0.3">
      <c r="C303" s="1">
        <v>42695</v>
      </c>
      <c r="D303" s="130">
        <v>1.5059514689915692E-2</v>
      </c>
      <c r="E303" s="130">
        <v>2.5765017763864938E-2</v>
      </c>
      <c r="F303" s="130">
        <v>8.4151303087385797E-3</v>
      </c>
      <c r="G303" s="130">
        <v>2.3589034099465323E-2</v>
      </c>
      <c r="H303" s="130">
        <v>7.7746866775345461E-3</v>
      </c>
    </row>
    <row r="304" spans="3:8" x14ac:dyDescent="0.3">
      <c r="C304" s="1">
        <v>42692</v>
      </c>
      <c r="D304" s="130">
        <v>1.0002197047482325E-3</v>
      </c>
      <c r="E304" s="130">
        <v>4.9585334062267781E-3</v>
      </c>
      <c r="F304" s="130">
        <v>-4.7937461916815836E-3</v>
      </c>
      <c r="G304" s="130">
        <v>1.5635861556253584E-3</v>
      </c>
      <c r="H304" s="130">
        <v>-1.2964348255296475E-2</v>
      </c>
    </row>
    <row r="305" spans="3:8" x14ac:dyDescent="0.3">
      <c r="C305" s="1">
        <v>42691</v>
      </c>
      <c r="D305" s="130">
        <v>-3.6377304493894299E-4</v>
      </c>
      <c r="E305" s="130">
        <v>1.3188160867340025E-2</v>
      </c>
      <c r="F305" s="130">
        <v>1.6460452249956337E-2</v>
      </c>
      <c r="G305" s="130">
        <v>-1.3900010864985898E-3</v>
      </c>
      <c r="H305" s="130">
        <v>-1.4433337700267296E-3</v>
      </c>
    </row>
    <row r="306" spans="3:8" x14ac:dyDescent="0.3">
      <c r="C306" s="1">
        <v>42690</v>
      </c>
      <c r="D306" s="130">
        <v>2.6532871096898319E-2</v>
      </c>
      <c r="E306" s="130">
        <v>4.363213736256007E-3</v>
      </c>
      <c r="F306" s="130">
        <v>1.3162558527800176E-2</v>
      </c>
      <c r="G306" s="130">
        <v>1.3987517272071112E-2</v>
      </c>
      <c r="H306" s="130">
        <v>-5.1558369092181561E-3</v>
      </c>
    </row>
    <row r="307" spans="3:8" x14ac:dyDescent="0.3">
      <c r="C307" s="1">
        <v>42689</v>
      </c>
      <c r="D307" s="130">
        <v>1.3156948494937901E-2</v>
      </c>
      <c r="E307" s="130">
        <v>3.3060273752144542E-2</v>
      </c>
      <c r="F307" s="130">
        <v>1.9554809598097734E-2</v>
      </c>
      <c r="G307" s="130">
        <v>1.8504565924979384E-3</v>
      </c>
      <c r="H307" s="130">
        <v>7.4422314069816356E-3</v>
      </c>
    </row>
    <row r="308" spans="3:8" x14ac:dyDescent="0.3">
      <c r="C308" s="1">
        <v>42688</v>
      </c>
      <c r="D308" s="130">
        <v>-2.5405352932870363E-2</v>
      </c>
      <c r="E308" s="130">
        <v>-2.7352746030188561E-2</v>
      </c>
      <c r="F308" s="130">
        <v>-1.5366653754768322E-2</v>
      </c>
      <c r="G308" s="130">
        <v>-1.227226153143305E-2</v>
      </c>
      <c r="H308" s="130">
        <v>-6.963798708688739E-3</v>
      </c>
    </row>
    <row r="309" spans="3:8" x14ac:dyDescent="0.3">
      <c r="C309" s="1">
        <v>42685</v>
      </c>
      <c r="D309" s="130">
        <v>5.9199401612072475E-3</v>
      </c>
      <c r="E309" s="130">
        <v>-4.5497820010408736E-3</v>
      </c>
      <c r="F309" s="130">
        <v>5.4365806884573613E-3</v>
      </c>
      <c r="G309" s="130">
        <v>-5.5603879869035363E-3</v>
      </c>
      <c r="H309" s="130">
        <v>7.4456065150469665E-3</v>
      </c>
    </row>
    <row r="310" spans="3:8" x14ac:dyDescent="0.3">
      <c r="C310" s="1">
        <v>42684</v>
      </c>
      <c r="D310" s="130">
        <v>-2.8263663571600289E-2</v>
      </c>
      <c r="E310" s="130">
        <v>-3.8967855816811316E-2</v>
      </c>
      <c r="F310" s="130">
        <v>-2.4733942272061361E-2</v>
      </c>
      <c r="G310" s="130">
        <v>-5.6999594741581533E-2</v>
      </c>
      <c r="H310" s="130">
        <v>-3.5174423665760471E-2</v>
      </c>
    </row>
    <row r="311" spans="3:8" x14ac:dyDescent="0.3">
      <c r="C311" s="1">
        <v>42683</v>
      </c>
      <c r="D311" s="130">
        <v>-1.6218396738310566E-3</v>
      </c>
      <c r="E311" s="130">
        <v>-2.0351676631538085E-2</v>
      </c>
      <c r="F311" s="130">
        <v>-4.9735957025007051E-3</v>
      </c>
      <c r="G311" s="130">
        <v>-1.7442489974951753E-2</v>
      </c>
      <c r="H311" s="130">
        <v>-1.7648446546755608E-2</v>
      </c>
    </row>
    <row r="312" spans="3:8" x14ac:dyDescent="0.3">
      <c r="C312" s="1">
        <v>42682</v>
      </c>
      <c r="D312" s="130">
        <v>5.8698373338324896E-3</v>
      </c>
      <c r="E312" s="130">
        <v>3.5862477235475859E-3</v>
      </c>
      <c r="F312" s="130">
        <v>8.2717848524831671E-4</v>
      </c>
      <c r="G312" s="130">
        <v>-1.9283792086064551E-3</v>
      </c>
      <c r="H312" s="130">
        <v>1.034382425050354E-2</v>
      </c>
    </row>
    <row r="313" spans="3:8" x14ac:dyDescent="0.3">
      <c r="C313" s="1">
        <v>42681</v>
      </c>
      <c r="D313" s="130">
        <v>1.4321748561810423E-2</v>
      </c>
      <c r="E313" s="130">
        <v>3.8810576585025763E-2</v>
      </c>
      <c r="F313" s="130">
        <v>2.8710121975447467E-2</v>
      </c>
      <c r="G313" s="130">
        <v>2.0681187930898556E-2</v>
      </c>
      <c r="H313" s="130">
        <v>1.7245574222589117E-2</v>
      </c>
    </row>
    <row r="314" spans="3:8" x14ac:dyDescent="0.3">
      <c r="C314" s="1">
        <v>42678</v>
      </c>
      <c r="D314" s="130">
        <v>-9.0550421150989782E-3</v>
      </c>
      <c r="E314" s="130">
        <v>-1.574199551064754E-2</v>
      </c>
      <c r="F314" s="130">
        <v>-8.4803898981084726E-3</v>
      </c>
      <c r="G314" s="130">
        <v>-9.0101165862078558E-4</v>
      </c>
      <c r="H314" s="130">
        <v>-1.7707743784526723E-2</v>
      </c>
    </row>
    <row r="315" spans="3:8" x14ac:dyDescent="0.3">
      <c r="C315" s="1">
        <v>42677</v>
      </c>
      <c r="D315" s="130">
        <v>-1.0776342257899762E-2</v>
      </c>
      <c r="E315" s="130">
        <v>1.9183622820527848E-3</v>
      </c>
      <c r="F315" s="130">
        <v>-3.7086642123059627E-3</v>
      </c>
      <c r="G315" s="130">
        <v>-1.6361015109897579E-3</v>
      </c>
      <c r="H315" s="130">
        <v>-1.615213309286712E-3</v>
      </c>
    </row>
    <row r="316" spans="3:8" x14ac:dyDescent="0.3">
      <c r="C316" s="1">
        <v>42676</v>
      </c>
      <c r="D316" s="130">
        <v>8.9658303669804733E-4</v>
      </c>
      <c r="E316" s="130">
        <v>-2.5598250494171141E-2</v>
      </c>
      <c r="F316" s="130">
        <v>-6.2065557824073567E-3</v>
      </c>
      <c r="G316" s="130">
        <v>-7.8164133825461852E-3</v>
      </c>
      <c r="H316" s="130">
        <v>-1.2671694859495803E-3</v>
      </c>
    </row>
    <row r="317" spans="3:8" x14ac:dyDescent="0.3">
      <c r="C317" s="1">
        <v>42675</v>
      </c>
      <c r="D317" s="130">
        <v>-1.8220349041818813E-2</v>
      </c>
      <c r="E317" s="130">
        <v>-5.5992402096812334E-3</v>
      </c>
      <c r="F317" s="130">
        <v>-2.0046088530261811E-3</v>
      </c>
      <c r="G317" s="130">
        <v>-1.265278565084082E-2</v>
      </c>
      <c r="H317" s="130">
        <v>5.7582755657997026E-4</v>
      </c>
    </row>
    <row r="318" spans="3:8" x14ac:dyDescent="0.3">
      <c r="C318" s="1">
        <v>42674</v>
      </c>
      <c r="D318" s="130">
        <v>-1.5840695451746678E-3</v>
      </c>
      <c r="E318" s="130">
        <v>1.724026492872726E-2</v>
      </c>
      <c r="F318" s="130">
        <v>8.3479208286350241E-4</v>
      </c>
      <c r="G318" s="130">
        <v>-1.3522294652317478E-2</v>
      </c>
      <c r="H318" s="130">
        <v>-4.6068856839907602E-4</v>
      </c>
    </row>
    <row r="319" spans="3:8" x14ac:dyDescent="0.3">
      <c r="C319" s="1">
        <v>42671</v>
      </c>
      <c r="D319" s="130">
        <v>-6.6608415564622615E-3</v>
      </c>
      <c r="E319" s="130">
        <v>-5.2737503925753118E-2</v>
      </c>
      <c r="F319" s="130">
        <v>-3.8342972020306947E-3</v>
      </c>
      <c r="G319" s="130">
        <v>7.9038100545848148E-4</v>
      </c>
      <c r="H319" s="130">
        <v>2.9982126167793824E-3</v>
      </c>
    </row>
    <row r="320" spans="3:8" x14ac:dyDescent="0.3">
      <c r="C320" s="1">
        <v>42670</v>
      </c>
      <c r="D320" s="130">
        <v>-9.6493886934325441E-3</v>
      </c>
      <c r="E320" s="130">
        <v>-5.1556127105954917E-3</v>
      </c>
      <c r="F320" s="130">
        <v>-8.7798958598569749E-3</v>
      </c>
      <c r="G320" s="130">
        <v>-3.9457121586776852E-3</v>
      </c>
      <c r="H320" s="130">
        <v>-9.426311057100227E-3</v>
      </c>
    </row>
    <row r="321" spans="3:8" x14ac:dyDescent="0.3">
      <c r="C321" s="1">
        <v>42669</v>
      </c>
      <c r="D321" s="130">
        <v>-2.2751488192553085E-2</v>
      </c>
      <c r="E321" s="130">
        <v>-1.5189330131196018E-2</v>
      </c>
      <c r="F321" s="130">
        <v>-5.9202419412056869E-3</v>
      </c>
      <c r="G321" s="130">
        <v>3.6294737219710574E-3</v>
      </c>
      <c r="H321" s="130">
        <v>4.9321088186042635E-3</v>
      </c>
    </row>
    <row r="322" spans="3:8" x14ac:dyDescent="0.3">
      <c r="C322" s="1">
        <v>42668</v>
      </c>
      <c r="D322" s="130">
        <v>5.0868914337973163E-3</v>
      </c>
      <c r="E322" s="130">
        <v>-3.4782633993231376E-3</v>
      </c>
      <c r="F322" s="130">
        <v>-1.6391598538948899E-4</v>
      </c>
      <c r="G322" s="130">
        <v>-6.4607850569564276E-3</v>
      </c>
      <c r="H322" s="130">
        <v>3.3556435975474537E-2</v>
      </c>
    </row>
    <row r="323" spans="3:8" x14ac:dyDescent="0.3">
      <c r="C323" s="1">
        <v>42667</v>
      </c>
      <c r="D323" s="130">
        <v>8.964736563106087E-3</v>
      </c>
      <c r="E323" s="130">
        <v>2.3053663943243392E-2</v>
      </c>
      <c r="F323" s="130">
        <v>2.2212093319171761E-2</v>
      </c>
      <c r="G323" s="130">
        <v>-1.3342073059193866E-3</v>
      </c>
      <c r="H323" s="130">
        <v>-2.7308213281597572E-3</v>
      </c>
    </row>
    <row r="324" spans="3:8" x14ac:dyDescent="0.3">
      <c r="C324" s="1">
        <v>42664</v>
      </c>
      <c r="D324" s="130">
        <v>-3.9374884246187146E-3</v>
      </c>
      <c r="E324" s="130">
        <v>1.0642621539051048E-2</v>
      </c>
      <c r="F324" s="130">
        <v>4.1234103402741959E-2</v>
      </c>
      <c r="G324" s="130">
        <v>3.3090537837140332E-2</v>
      </c>
      <c r="H324" s="130">
        <v>-7.0896487898046943E-3</v>
      </c>
    </row>
    <row r="325" spans="3:8" x14ac:dyDescent="0.3">
      <c r="C325" s="1">
        <v>42663</v>
      </c>
      <c r="D325" s="130">
        <v>-5.1225482879299698E-4</v>
      </c>
      <c r="E325" s="130">
        <v>-9.0540540979679E-3</v>
      </c>
      <c r="F325" s="130">
        <v>-4.8788879899650016E-3</v>
      </c>
      <c r="G325" s="130">
        <v>1.2070899309535303E-2</v>
      </c>
      <c r="H325" s="130">
        <v>-7.1568482261625257E-3</v>
      </c>
    </row>
    <row r="326" spans="3:8" x14ac:dyDescent="0.3">
      <c r="C326" s="1">
        <v>42662</v>
      </c>
      <c r="D326" s="130">
        <v>-2.9840134901884621E-3</v>
      </c>
      <c r="E326" s="130">
        <v>4.8892584260563323E-5</v>
      </c>
      <c r="F326" s="130">
        <v>-2.2570909921353841E-3</v>
      </c>
      <c r="G326" s="130">
        <v>2.5597690732139945E-2</v>
      </c>
      <c r="H326" s="130">
        <v>-1.4397830228351989E-2</v>
      </c>
    </row>
    <row r="327" spans="3:8" x14ac:dyDescent="0.3">
      <c r="C327" s="1">
        <v>42661</v>
      </c>
      <c r="D327" s="130">
        <v>-6.8059825172885643E-4</v>
      </c>
      <c r="E327" s="130">
        <v>5.7647797281920937E-3</v>
      </c>
      <c r="F327" s="130">
        <v>7.6601249414474928E-3</v>
      </c>
      <c r="G327" s="130">
        <v>0.1741890233421271</v>
      </c>
      <c r="H327" s="130">
        <v>-4.3359742049235896E-3</v>
      </c>
    </row>
    <row r="328" spans="3:8" x14ac:dyDescent="0.3">
      <c r="C328" s="1">
        <v>42660</v>
      </c>
      <c r="D328" s="130">
        <v>-6.803326109389487E-4</v>
      </c>
      <c r="E328" s="130">
        <v>-1.2238001752924286E-2</v>
      </c>
      <c r="F328" s="130">
        <v>-3.4892148161157735E-3</v>
      </c>
      <c r="G328" s="130">
        <v>-1.659498476858293E-2</v>
      </c>
      <c r="H328" s="130">
        <v>-6.8082020246024661E-3</v>
      </c>
    </row>
    <row r="329" spans="3:8" x14ac:dyDescent="0.3">
      <c r="C329" s="1">
        <v>42657</v>
      </c>
      <c r="D329" s="130">
        <v>5.5409176032810807E-3</v>
      </c>
      <c r="E329" s="130">
        <v>-7.6502658559466606E-3</v>
      </c>
      <c r="F329" s="130">
        <v>8.7458401727908246E-3</v>
      </c>
      <c r="G329" s="130">
        <v>1.2295623178188412E-2</v>
      </c>
      <c r="H329" s="130">
        <v>2.1508200063539516E-3</v>
      </c>
    </row>
    <row r="330" spans="3:8" x14ac:dyDescent="0.3">
      <c r="C330" s="1">
        <v>42656</v>
      </c>
      <c r="D330" s="130">
        <v>-3.0726133349039723E-3</v>
      </c>
      <c r="E330" s="130">
        <v>-5.7834531646669841E-3</v>
      </c>
      <c r="F330" s="130">
        <v>-3.3322972356284561E-3</v>
      </c>
      <c r="G330" s="130">
        <v>7.3099308033857339E-3</v>
      </c>
      <c r="H330" s="130">
        <v>-3.7326672805868357E-3</v>
      </c>
    </row>
    <row r="331" spans="3:8" x14ac:dyDescent="0.3">
      <c r="C331" s="1">
        <v>42655</v>
      </c>
      <c r="D331" s="130">
        <v>8.9026594536120371E-3</v>
      </c>
      <c r="E331" s="130">
        <v>3.7115477207091919E-3</v>
      </c>
      <c r="F331" s="130">
        <v>-1.3997768802515409E-3</v>
      </c>
      <c r="G331" s="130">
        <v>-1.0895165216314763E-2</v>
      </c>
      <c r="H331" s="130">
        <v>3.3868398008339589E-4</v>
      </c>
    </row>
    <row r="332" spans="3:8" x14ac:dyDescent="0.3">
      <c r="C332" s="1">
        <v>42654</v>
      </c>
      <c r="D332" s="130">
        <v>2.1518315562096282E-3</v>
      </c>
      <c r="E332" s="130">
        <v>-1.2805768146370166E-2</v>
      </c>
      <c r="F332" s="130">
        <v>-1.475349770460437E-2</v>
      </c>
      <c r="G332" s="130">
        <v>-2.6874960200864561E-2</v>
      </c>
      <c r="H332" s="130">
        <v>-5.8557331681347692E-3</v>
      </c>
    </row>
    <row r="333" spans="3:8" x14ac:dyDescent="0.3">
      <c r="C333" s="1">
        <v>42653</v>
      </c>
      <c r="D333" s="130">
        <v>1.729658390520129E-2</v>
      </c>
      <c r="E333" s="130">
        <v>2.7124812658189642E-3</v>
      </c>
      <c r="F333" s="130">
        <v>4.1436743278642539E-3</v>
      </c>
      <c r="G333" s="130">
        <v>-1.4316823792293801E-2</v>
      </c>
      <c r="H333" s="130">
        <v>-1.0499275130375496E-2</v>
      </c>
    </row>
    <row r="334" spans="3:8" x14ac:dyDescent="0.3">
      <c r="C334" s="1">
        <v>42650</v>
      </c>
      <c r="D334" s="130">
        <v>1.4914464480373678E-3</v>
      </c>
      <c r="E334" s="130">
        <v>-2.6530184024396277E-3</v>
      </c>
      <c r="F334" s="130">
        <v>1.0385654519599226E-3</v>
      </c>
      <c r="G334" s="130">
        <v>-2.3822013266637364E-3</v>
      </c>
      <c r="H334" s="130">
        <v>8.7041403915760172E-3</v>
      </c>
    </row>
    <row r="335" spans="3:8" x14ac:dyDescent="0.3">
      <c r="C335" s="1">
        <v>42649</v>
      </c>
      <c r="D335" s="130">
        <v>7.4028660115841877E-3</v>
      </c>
      <c r="E335" s="130">
        <v>-3.2028260344960863E-3</v>
      </c>
      <c r="F335" s="130">
        <v>1.7333799196320055E-3</v>
      </c>
      <c r="G335" s="130">
        <v>-1.1450316781820862E-2</v>
      </c>
      <c r="H335" s="130">
        <v>4.1558135677152034E-3</v>
      </c>
    </row>
    <row r="336" spans="3:8" x14ac:dyDescent="0.3">
      <c r="C336" s="1">
        <v>42648</v>
      </c>
      <c r="D336" s="130">
        <v>4.4247612642586833E-4</v>
      </c>
      <c r="E336" s="130">
        <v>1.2309518467184841E-2</v>
      </c>
      <c r="F336" s="130">
        <v>6.9638531921274319E-3</v>
      </c>
      <c r="G336" s="130">
        <v>3.7776547190961268E-2</v>
      </c>
      <c r="H336" s="130">
        <v>5.6434889750245571E-3</v>
      </c>
    </row>
    <row r="337" spans="3:8" x14ac:dyDescent="0.3">
      <c r="C337" s="1">
        <v>42647</v>
      </c>
      <c r="D337" s="130">
        <v>4.2568041698340152E-3</v>
      </c>
      <c r="E337" s="130">
        <v>-3.2439693622317817E-3</v>
      </c>
      <c r="F337" s="130">
        <v>-3.1397412438898069E-3</v>
      </c>
      <c r="G337" s="130">
        <v>-2.8296941348603354E-3</v>
      </c>
      <c r="H337" s="130">
        <v>-3.5028468060101423E-3</v>
      </c>
    </row>
    <row r="338" spans="3:8" x14ac:dyDescent="0.3">
      <c r="C338" s="1">
        <v>42646</v>
      </c>
      <c r="D338" s="130">
        <v>-4.6992802962601008E-3</v>
      </c>
      <c r="E338" s="130">
        <v>-6.8099283308661711E-4</v>
      </c>
      <c r="F338" s="130">
        <v>-3.129895618244664E-3</v>
      </c>
      <c r="G338" s="130">
        <v>4.0566194386274484E-2</v>
      </c>
      <c r="H338" s="130">
        <v>-1.2219209519093192E-2</v>
      </c>
    </row>
    <row r="339" spans="3:8" x14ac:dyDescent="0.3">
      <c r="C339" s="1">
        <v>42643</v>
      </c>
      <c r="D339" s="130">
        <v>7.7253841902801225E-3</v>
      </c>
      <c r="E339" s="130">
        <v>9.9139174280856862E-3</v>
      </c>
      <c r="F339" s="130">
        <v>3.4782177789520227E-3</v>
      </c>
      <c r="G339" s="130">
        <v>1.9260968252557024E-2</v>
      </c>
      <c r="H339" s="130">
        <v>1.7080946900233648E-2</v>
      </c>
    </row>
    <row r="340" spans="3:8" x14ac:dyDescent="0.3">
      <c r="C340" s="1">
        <v>42642</v>
      </c>
      <c r="D340" s="130">
        <v>-1.5654842655526895E-2</v>
      </c>
      <c r="E340" s="130">
        <v>3.9814571686241018E-4</v>
      </c>
      <c r="F340" s="130">
        <v>-1.0915648986803698E-2</v>
      </c>
      <c r="G340" s="130">
        <v>-8.3441637449764728E-3</v>
      </c>
      <c r="H340" s="130">
        <v>-1.3844494315843527E-2</v>
      </c>
    </row>
    <row r="341" spans="3:8" x14ac:dyDescent="0.3">
      <c r="C341" s="1">
        <v>42641</v>
      </c>
      <c r="D341" s="130">
        <v>7.5756893546931828E-3</v>
      </c>
      <c r="E341" s="130">
        <v>1.5333175335552621E-2</v>
      </c>
      <c r="F341" s="130">
        <v>1.3794455463499158E-3</v>
      </c>
      <c r="G341" s="130">
        <v>4.2148918084137224E-3</v>
      </c>
      <c r="H341" s="130">
        <v>1.2372239440914002E-2</v>
      </c>
    </row>
    <row r="342" spans="3:8" x14ac:dyDescent="0.3">
      <c r="C342" s="1">
        <v>42640</v>
      </c>
      <c r="D342" s="130">
        <v>1.8586903018308041E-3</v>
      </c>
      <c r="E342" s="130">
        <v>2.0987989174295136E-2</v>
      </c>
      <c r="F342" s="130">
        <v>1.8285085156559942E-2</v>
      </c>
      <c r="G342" s="130">
        <v>2.6197835216939261E-2</v>
      </c>
      <c r="H342" s="130">
        <v>5.7887057692336584E-3</v>
      </c>
    </row>
    <row r="343" spans="3:8" x14ac:dyDescent="0.3">
      <c r="C343" s="1">
        <v>42639</v>
      </c>
      <c r="D343" s="130">
        <v>1.5072642543440071E-3</v>
      </c>
      <c r="E343" s="130">
        <v>-8.2123784492743046E-3</v>
      </c>
      <c r="F343" s="130">
        <v>-9.2712359859912375E-3</v>
      </c>
      <c r="G343" s="130">
        <v>-1.4488484413084498E-2</v>
      </c>
      <c r="H343" s="130">
        <v>1.0249082705638135E-3</v>
      </c>
    </row>
    <row r="344" spans="3:8" x14ac:dyDescent="0.3">
      <c r="C344" s="1">
        <v>42636</v>
      </c>
      <c r="D344" s="130">
        <v>-1.6804374486920331E-2</v>
      </c>
      <c r="E344" s="130">
        <v>1.3039686310703511E-3</v>
      </c>
      <c r="F344" s="130">
        <v>-6.7680662738225624E-3</v>
      </c>
      <c r="G344" s="130">
        <v>1.1472076943183265E-3</v>
      </c>
      <c r="H344" s="130">
        <v>-1.3918201988037263E-2</v>
      </c>
    </row>
    <row r="345" spans="3:8" x14ac:dyDescent="0.3">
      <c r="C345" s="1">
        <v>42635</v>
      </c>
      <c r="D345" s="130">
        <v>9.3791844505734818E-3</v>
      </c>
      <c r="E345" s="130">
        <v>1.876578735972868E-2</v>
      </c>
      <c r="F345" s="130">
        <v>1.0384088463847056E-3</v>
      </c>
      <c r="G345" s="130">
        <v>9.9629055954337988E-3</v>
      </c>
      <c r="H345" s="130">
        <v>1.3462420927594202E-2</v>
      </c>
    </row>
    <row r="346" spans="3:8" x14ac:dyDescent="0.3">
      <c r="C346" s="1">
        <v>42634</v>
      </c>
      <c r="D346" s="130">
        <v>-1.7615847379587088E-4</v>
      </c>
      <c r="E346" s="130">
        <v>1.2127870677048789E-2</v>
      </c>
      <c r="F346" s="130">
        <v>1.6584103523791315E-2</v>
      </c>
      <c r="G346" s="130">
        <v>-3.4902347118842783E-2</v>
      </c>
      <c r="H346" s="130">
        <v>-8.84458208232166E-3</v>
      </c>
    </row>
    <row r="347" spans="3:8" x14ac:dyDescent="0.3">
      <c r="C347" s="1">
        <v>42633</v>
      </c>
      <c r="D347" s="130">
        <v>-8.7988670384758921E-5</v>
      </c>
      <c r="E347" s="130">
        <v>6.5838717039807806E-3</v>
      </c>
      <c r="F347" s="130">
        <v>-2.1102093810686047E-3</v>
      </c>
      <c r="G347" s="130">
        <v>1.9357349219597463E-3</v>
      </c>
      <c r="H347" s="130">
        <v>2.3734857908356802E-3</v>
      </c>
    </row>
    <row r="348" spans="3:8" x14ac:dyDescent="0.3">
      <c r="C348" s="1">
        <v>42632</v>
      </c>
      <c r="D348" s="130">
        <v>-1.1728877524525325E-2</v>
      </c>
      <c r="E348" s="130">
        <v>-4.4026847404257715E-3</v>
      </c>
      <c r="F348" s="130">
        <v>-5.6051357493384765E-3</v>
      </c>
      <c r="G348" s="130">
        <v>-1.4377133264608046E-2</v>
      </c>
      <c r="H348" s="130">
        <v>3.6279355672074408E-3</v>
      </c>
    </row>
    <row r="349" spans="3:8" x14ac:dyDescent="0.3">
      <c r="C349" s="1">
        <v>42629</v>
      </c>
      <c r="D349" s="130">
        <v>-5.6401717200133721E-3</v>
      </c>
      <c r="E349" s="130">
        <v>1.1406868084655866E-2</v>
      </c>
      <c r="F349" s="130">
        <v>1.0486972001422087E-3</v>
      </c>
      <c r="G349" s="130">
        <v>2.1746685779787379E-2</v>
      </c>
      <c r="H349" s="130">
        <v>-1.1376315664119133E-4</v>
      </c>
    </row>
    <row r="350" spans="3:8" x14ac:dyDescent="0.3">
      <c r="C350" s="1">
        <v>42628</v>
      </c>
      <c r="D350" s="130">
        <v>3.3433243578209496E-2</v>
      </c>
      <c r="E350" s="130">
        <v>1.1236187194962432E-2</v>
      </c>
      <c r="F350" s="130">
        <v>1.6395261667068891E-2</v>
      </c>
      <c r="G350" s="130">
        <v>3.3958767226083438E-3</v>
      </c>
      <c r="H350" s="130">
        <v>1.1995349419333985E-2</v>
      </c>
    </row>
    <row r="351" spans="3:8" x14ac:dyDescent="0.3">
      <c r="C351" s="1">
        <v>42627</v>
      </c>
      <c r="D351" s="130">
        <v>3.4775110163753765E-2</v>
      </c>
      <c r="E351" s="130">
        <v>1.0514026427786833E-4</v>
      </c>
      <c r="F351" s="130">
        <v>-4.787889102740815E-3</v>
      </c>
      <c r="G351" s="130">
        <v>9.528875928088331E-3</v>
      </c>
      <c r="H351" s="130">
        <v>-4.5941481277936042E-4</v>
      </c>
    </row>
    <row r="352" spans="3:8" x14ac:dyDescent="0.3">
      <c r="C352" s="1">
        <v>42626</v>
      </c>
      <c r="D352" s="130">
        <v>2.3525994245022837E-2</v>
      </c>
      <c r="E352" s="130">
        <v>-1.367718547423225E-2</v>
      </c>
      <c r="F352" s="130">
        <v>-9.1565503840041976E-3</v>
      </c>
      <c r="G352" s="130">
        <v>-3.0339592770758095E-2</v>
      </c>
      <c r="H352" s="130">
        <v>-1.3691058074518307E-2</v>
      </c>
    </row>
    <row r="353" spans="3:8" x14ac:dyDescent="0.3">
      <c r="C353" s="1">
        <v>42625</v>
      </c>
      <c r="D353" s="130">
        <v>2.2151777130272228E-2</v>
      </c>
      <c r="E353" s="130">
        <v>1.4821050419256958E-2</v>
      </c>
      <c r="F353" s="130">
        <v>1.4833411620385931E-2</v>
      </c>
      <c r="G353" s="130">
        <v>2.60817950873528E-2</v>
      </c>
      <c r="H353" s="130">
        <v>2.3039498744605574E-2</v>
      </c>
    </row>
    <row r="354" spans="3:8" x14ac:dyDescent="0.3">
      <c r="C354" s="1">
        <v>42622</v>
      </c>
      <c r="D354" s="130">
        <v>-2.2910227556053618E-2</v>
      </c>
      <c r="E354" s="130">
        <v>-3.0982898908285945E-2</v>
      </c>
      <c r="F354" s="130">
        <v>-2.147203196679838E-2</v>
      </c>
      <c r="G354" s="130">
        <v>-3.2221424644781484E-2</v>
      </c>
      <c r="H354" s="130">
        <v>-1.7699529791782017E-2</v>
      </c>
    </row>
    <row r="355" spans="3:8" x14ac:dyDescent="0.3">
      <c r="C355" s="1">
        <v>42621</v>
      </c>
      <c r="D355" s="130">
        <v>-2.6558385425561565E-2</v>
      </c>
      <c r="E355" s="130">
        <v>-5.3550692481803112E-4</v>
      </c>
      <c r="F355" s="130">
        <v>-3.9968780161540032E-3</v>
      </c>
      <c r="G355" s="130">
        <v>5.1305578524595509E-3</v>
      </c>
      <c r="H355" s="130">
        <v>-1.9348131843547362E-3</v>
      </c>
    </row>
    <row r="356" spans="3:8" x14ac:dyDescent="0.3">
      <c r="C356" s="1">
        <v>42620</v>
      </c>
      <c r="D356" s="130">
        <v>6.1093802722654448E-3</v>
      </c>
      <c r="E356" s="130">
        <v>-5.5804829980540564E-3</v>
      </c>
      <c r="F356" s="130">
        <v>8.6737824993545008E-4</v>
      </c>
      <c r="G356" s="130">
        <v>-9.4358661296321394E-3</v>
      </c>
      <c r="H356" s="130">
        <v>-7.8147259349170949E-3</v>
      </c>
    </row>
    <row r="357" spans="3:8" x14ac:dyDescent="0.3">
      <c r="C357" s="1">
        <v>42619</v>
      </c>
      <c r="D357" s="130">
        <v>-2.7857129706709171E-4</v>
      </c>
      <c r="E357" s="130">
        <v>2.1047196964658847E-2</v>
      </c>
      <c r="F357" s="130">
        <v>-1.0408338589450485E-3</v>
      </c>
      <c r="G357" s="130">
        <v>2.7448921319487153E-2</v>
      </c>
      <c r="H357" s="130">
        <v>4.9761170101998518E-3</v>
      </c>
    </row>
    <row r="358" spans="3:8" x14ac:dyDescent="0.3">
      <c r="C358" s="1">
        <v>42615</v>
      </c>
      <c r="D358" s="130">
        <v>9.3258255705042283E-3</v>
      </c>
      <c r="E358" s="130">
        <v>2.3589592725097859E-3</v>
      </c>
      <c r="F358" s="130">
        <v>1.3881365280338648E-3</v>
      </c>
      <c r="G358" s="130">
        <v>0</v>
      </c>
      <c r="H358" s="130">
        <v>-1.2462013945773406E-3</v>
      </c>
    </row>
    <row r="359" spans="3:8" x14ac:dyDescent="0.3">
      <c r="C359" s="1">
        <v>42614</v>
      </c>
      <c r="D359" s="130">
        <v>5.9202011809895731E-3</v>
      </c>
      <c r="E359" s="130">
        <v>1.8964039900566079E-3</v>
      </c>
      <c r="F359" s="130">
        <v>2.2598374053360059E-3</v>
      </c>
      <c r="G359" s="130">
        <v>-7.1857522114425075E-4</v>
      </c>
      <c r="H359" s="130">
        <v>1.1388350089607764E-2</v>
      </c>
    </row>
    <row r="360" spans="3:8" x14ac:dyDescent="0.3">
      <c r="C360" s="1">
        <v>42613</v>
      </c>
      <c r="D360" s="130">
        <v>9.4291762525226862E-4</v>
      </c>
      <c r="E360" s="130">
        <v>2.0562444746293667E-3</v>
      </c>
      <c r="F360" s="130">
        <v>-7.4555400951986485E-3</v>
      </c>
      <c r="G360" s="130">
        <v>0</v>
      </c>
      <c r="H360" s="130">
        <v>-2.6309549734751616E-3</v>
      </c>
    </row>
    <row r="361" spans="3:8" x14ac:dyDescent="0.3">
      <c r="C361" s="1">
        <v>42612</v>
      </c>
      <c r="D361" s="130">
        <v>-7.7059628131752435E-3</v>
      </c>
      <c r="E361" s="130">
        <v>-4.8216785039190786E-3</v>
      </c>
      <c r="F361" s="130">
        <v>-3.6209998021206934E-3</v>
      </c>
      <c r="G361" s="130">
        <v>1.540375144115611E-3</v>
      </c>
      <c r="H361" s="130">
        <v>-8.6443446478360782E-3</v>
      </c>
    </row>
    <row r="362" spans="3:8" x14ac:dyDescent="0.3">
      <c r="C362" s="1">
        <v>42611</v>
      </c>
      <c r="D362" s="130">
        <v>-1.1226157758706958E-3</v>
      </c>
      <c r="E362" s="130">
        <v>2.9734397028020427E-3</v>
      </c>
      <c r="F362" s="130">
        <v>1.2056048721944494E-3</v>
      </c>
      <c r="G362" s="130">
        <v>-2.8735548592583406E-3</v>
      </c>
      <c r="H362" s="130">
        <v>8.1875073744743197E-3</v>
      </c>
    </row>
    <row r="363" spans="3:8" x14ac:dyDescent="0.3">
      <c r="C363" s="1">
        <v>42608</v>
      </c>
      <c r="D363" s="130">
        <v>-5.8741305147823374E-3</v>
      </c>
      <c r="E363" s="130">
        <v>1.2799417234513926E-2</v>
      </c>
      <c r="F363" s="130">
        <v>-2.40968474768598E-3</v>
      </c>
      <c r="G363" s="130">
        <v>2.6680569683724298E-3</v>
      </c>
      <c r="H363" s="130">
        <v>-3.6470777854758826E-3</v>
      </c>
    </row>
    <row r="364" spans="3:8" x14ac:dyDescent="0.3">
      <c r="C364" s="1">
        <v>42607</v>
      </c>
      <c r="D364" s="130">
        <v>-4.2670147891117425E-3</v>
      </c>
      <c r="E364" s="130">
        <v>2.5981023637834237E-3</v>
      </c>
      <c r="F364" s="130">
        <v>3.7891302940359474E-3</v>
      </c>
      <c r="G364" s="130">
        <v>2.2234682222357381E-2</v>
      </c>
      <c r="H364" s="130">
        <v>6.7348700323127571E-3</v>
      </c>
    </row>
    <row r="365" spans="3:8" x14ac:dyDescent="0.3">
      <c r="C365" s="1">
        <v>42606</v>
      </c>
      <c r="D365" s="130">
        <v>-7.561784199117876E-3</v>
      </c>
      <c r="E365" s="130">
        <v>-6.8434983924113742E-3</v>
      </c>
      <c r="F365" s="130">
        <v>1.0359493835763183E-3</v>
      </c>
      <c r="G365" s="130">
        <v>-7.953181227315571E-3</v>
      </c>
      <c r="H365" s="130">
        <v>-1.0303917278107536E-3</v>
      </c>
    </row>
    <row r="366" spans="3:8" x14ac:dyDescent="0.3">
      <c r="C366" s="1">
        <v>42605</v>
      </c>
      <c r="D366" s="130">
        <v>3.1283701469073419E-3</v>
      </c>
      <c r="E366" s="130">
        <v>3.9029860583516163E-3</v>
      </c>
      <c r="F366" s="130">
        <v>3.8075661618286456E-3</v>
      </c>
      <c r="G366" s="130">
        <v>7.1130005523948377E-3</v>
      </c>
      <c r="H366" s="130">
        <v>6.3127489821076781E-3</v>
      </c>
    </row>
    <row r="367" spans="3:8" x14ac:dyDescent="0.3">
      <c r="C367" s="1">
        <v>42604</v>
      </c>
      <c r="D367" s="130">
        <v>-7.80287813789147E-3</v>
      </c>
      <c r="E367" s="130">
        <v>2.861284043189135E-3</v>
      </c>
      <c r="F367" s="130">
        <v>8.6737567202079598E-4</v>
      </c>
      <c r="G367" s="130">
        <v>-6.3831220133946012E-3</v>
      </c>
      <c r="H367" s="130">
        <v>-5.2823572542968949E-3</v>
      </c>
    </row>
    <row r="368" spans="3:8" x14ac:dyDescent="0.3">
      <c r="C368" s="1">
        <v>42601</v>
      </c>
      <c r="D368" s="130">
        <v>2.563658398809978E-3</v>
      </c>
      <c r="E368" s="130">
        <v>-9.3970528016107807E-3</v>
      </c>
      <c r="F368" s="130">
        <v>3.4709444407597043E-4</v>
      </c>
      <c r="G368" s="130">
        <v>-3.0203740029545248E-3</v>
      </c>
      <c r="H368" s="130">
        <v>-1.487858816092764E-3</v>
      </c>
    </row>
    <row r="369" spans="3:8" x14ac:dyDescent="0.3">
      <c r="C369" s="1">
        <v>42600</v>
      </c>
      <c r="D369" s="130">
        <v>-1.2825348619897351E-3</v>
      </c>
      <c r="E369" s="130">
        <v>-2.2233223381059E-4</v>
      </c>
      <c r="F369" s="130">
        <v>6.9484668124726741E-4</v>
      </c>
      <c r="G369" s="130">
        <v>-2.1814686089808733E-3</v>
      </c>
      <c r="H369" s="130">
        <v>5.5044511530323312E-3</v>
      </c>
    </row>
    <row r="370" spans="3:8" x14ac:dyDescent="0.3">
      <c r="C370" s="1">
        <v>42599</v>
      </c>
      <c r="D370" s="130">
        <v>-1.463953553790533E-3</v>
      </c>
      <c r="E370" s="130">
        <v>7.7194821100884587E-4</v>
      </c>
      <c r="F370" s="130">
        <v>2.086940805799332E-3</v>
      </c>
      <c r="G370" s="130">
        <v>1.3055697071580873E-2</v>
      </c>
      <c r="H370" s="130">
        <v>4.3795385113877348E-3</v>
      </c>
    </row>
    <row r="371" spans="3:8" x14ac:dyDescent="0.3">
      <c r="C371" s="1">
        <v>42598</v>
      </c>
      <c r="D371" s="130">
        <v>-9.1409217111445933E-4</v>
      </c>
      <c r="E371" s="130">
        <v>-5.8074224970843828E-3</v>
      </c>
      <c r="F371" s="130">
        <v>-5.555636743185639E-3</v>
      </c>
      <c r="G371" s="130">
        <v>-1.9954320437428775E-3</v>
      </c>
      <c r="H371" s="130">
        <v>-5.0691822390749111E-3</v>
      </c>
    </row>
    <row r="372" spans="3:8" x14ac:dyDescent="0.3">
      <c r="C372" s="1">
        <v>42597</v>
      </c>
      <c r="D372" s="130">
        <v>1.1945597161083787E-2</v>
      </c>
      <c r="E372" s="130">
        <v>-5.2821355501524144E-3</v>
      </c>
      <c r="F372" s="130">
        <v>3.1017281592625717E-3</v>
      </c>
      <c r="G372" s="130">
        <v>-1.3340458813671975E-2</v>
      </c>
      <c r="H372" s="130">
        <v>-2.2989916602686474E-4</v>
      </c>
    </row>
    <row r="373" spans="3:8" x14ac:dyDescent="0.3">
      <c r="C373" s="1">
        <v>42594</v>
      </c>
      <c r="D373" s="130">
        <v>2.3136815380402648E-3</v>
      </c>
      <c r="E373" s="130">
        <v>1.7100768648039965E-3</v>
      </c>
      <c r="F373" s="130">
        <v>-6.1940124536607908E-3</v>
      </c>
      <c r="G373" s="130">
        <v>7.2734840420756374E-3</v>
      </c>
      <c r="H373" s="130">
        <v>3.5680687828426602E-3</v>
      </c>
    </row>
    <row r="374" spans="3:8" x14ac:dyDescent="0.3">
      <c r="C374" s="1">
        <v>42593</v>
      </c>
      <c r="D374" s="130">
        <v>-6.4849131335108765E-4</v>
      </c>
      <c r="E374" s="130">
        <v>3.4809647058488659E-3</v>
      </c>
      <c r="F374" s="130">
        <v>4.8141247452686354E-3</v>
      </c>
      <c r="G374" s="130">
        <v>2.0651866730549622E-2</v>
      </c>
      <c r="H374" s="130">
        <v>4.8542155872243163E-3</v>
      </c>
    </row>
    <row r="375" spans="3:8" x14ac:dyDescent="0.3">
      <c r="C375" s="1">
        <v>42592</v>
      </c>
      <c r="D375" s="130">
        <v>-7.4718149433111161E-3</v>
      </c>
      <c r="E375" s="130">
        <v>3.2533656438838403E-4</v>
      </c>
      <c r="F375" s="130">
        <v>-3.0973287475699112E-3</v>
      </c>
      <c r="G375" s="130">
        <v>-6.3854834692624507E-4</v>
      </c>
      <c r="H375" s="130">
        <v>3.7144920803825047E-3</v>
      </c>
    </row>
    <row r="376" spans="3:8" x14ac:dyDescent="0.3">
      <c r="C376" s="1">
        <v>42591</v>
      </c>
      <c r="D376" s="130">
        <v>4.0518377360512529E-3</v>
      </c>
      <c r="E376" s="130">
        <v>2.2803244090721536E-3</v>
      </c>
      <c r="F376" s="130">
        <v>2.4082736882421628E-3</v>
      </c>
      <c r="G376" s="130">
        <v>-1.1845754655085139E-2</v>
      </c>
      <c r="H376" s="130">
        <v>2.6783385268436114E-3</v>
      </c>
    </row>
    <row r="377" spans="3:8" x14ac:dyDescent="0.3">
      <c r="C377" s="1">
        <v>42590</v>
      </c>
      <c r="D377" s="130">
        <v>8.2466096519793197E-3</v>
      </c>
      <c r="E377" s="130">
        <v>7.5693689694225218E-4</v>
      </c>
      <c r="F377" s="130">
        <v>1.7239911321753341E-3</v>
      </c>
      <c r="G377" s="130">
        <v>-1.9986071722681603E-2</v>
      </c>
      <c r="H377" s="130">
        <v>-2.3308190443652356E-4</v>
      </c>
    </row>
    <row r="378" spans="3:8" x14ac:dyDescent="0.3">
      <c r="C378" s="1">
        <v>42587</v>
      </c>
      <c r="D378" s="130">
        <v>1.5092801450285133E-2</v>
      </c>
      <c r="E378" s="130">
        <v>6.8249290626013481E-3</v>
      </c>
      <c r="F378" s="130">
        <v>9.8829481971962167E-3</v>
      </c>
      <c r="G378" s="130">
        <v>3.7700658247090818E-2</v>
      </c>
      <c r="H378" s="130">
        <v>-3.1427675970256324E-3</v>
      </c>
    </row>
    <row r="379" spans="3:8" x14ac:dyDescent="0.3">
      <c r="C379" s="1">
        <v>42586</v>
      </c>
      <c r="D379" s="130">
        <v>6.1584490187040269E-3</v>
      </c>
      <c r="E379" s="130">
        <v>8.0902703475848568E-3</v>
      </c>
      <c r="F379" s="130">
        <v>7.3451660023315596E-3</v>
      </c>
      <c r="G379" s="130">
        <v>3.6453776832823751E-3</v>
      </c>
      <c r="H379" s="130">
        <v>9.3023064562184135E-4</v>
      </c>
    </row>
    <row r="380" spans="3:8" x14ac:dyDescent="0.3">
      <c r="C380" s="1">
        <v>42585</v>
      </c>
      <c r="D380" s="130">
        <v>1.2460287094569669E-2</v>
      </c>
      <c r="E380" s="130">
        <v>-7.8404882509378587E-3</v>
      </c>
      <c r="F380" s="130">
        <v>6.8693444441762881E-3</v>
      </c>
      <c r="G380" s="130">
        <v>-4.9287575385772052E-3</v>
      </c>
      <c r="H380" s="130">
        <v>-9.1473706177783651E-3</v>
      </c>
    </row>
    <row r="381" spans="3:8" x14ac:dyDescent="0.3">
      <c r="C381" s="1">
        <v>42584</v>
      </c>
      <c r="D381" s="130">
        <v>-1.4914804884621454E-2</v>
      </c>
      <c r="E381" s="130">
        <v>-9.3697986680329678E-3</v>
      </c>
      <c r="F381" s="130">
        <v>0</v>
      </c>
      <c r="G381" s="130">
        <v>-8.6203374836835277E-3</v>
      </c>
      <c r="H381" s="130">
        <v>4.042311807172537E-3</v>
      </c>
    </row>
    <row r="382" spans="3:8" x14ac:dyDescent="0.3">
      <c r="C382" s="1">
        <v>42583</v>
      </c>
      <c r="D382" s="130">
        <v>1.7502448762710062E-2</v>
      </c>
      <c r="E382" s="130">
        <v>1.1699707096065361E-2</v>
      </c>
      <c r="F382" s="130">
        <v>-1.7657754503992279E-3</v>
      </c>
      <c r="G382" s="130">
        <v>3.3620265360403939E-2</v>
      </c>
      <c r="H382" s="130">
        <v>9.5350388902781247E-3</v>
      </c>
    </row>
    <row r="383" spans="3:8" x14ac:dyDescent="0.3">
      <c r="C383" s="1">
        <v>42580</v>
      </c>
      <c r="D383" s="130">
        <v>-1.2465073577076315E-3</v>
      </c>
      <c r="E383" s="130">
        <v>8.2042686303153561E-3</v>
      </c>
      <c r="F383" s="130">
        <v>8.3266361288818636E-3</v>
      </c>
      <c r="G383" s="130">
        <v>-4.3740036452624316E-3</v>
      </c>
      <c r="H383" s="130">
        <v>9.1549650963588178E-3</v>
      </c>
    </row>
    <row r="384" spans="3:8" x14ac:dyDescent="0.3">
      <c r="C384" s="1">
        <v>42579</v>
      </c>
      <c r="D384" s="130">
        <v>1.3411455624802861E-2</v>
      </c>
      <c r="E384" s="130">
        <v>2.1407137767704486E-2</v>
      </c>
      <c r="F384" s="130">
        <v>3.5592192221810135E-4</v>
      </c>
      <c r="G384" s="130">
        <v>-4.2462799241432406E-3</v>
      </c>
      <c r="H384" s="130">
        <v>4.1354477677221588E-3</v>
      </c>
    </row>
    <row r="385" spans="3:8" x14ac:dyDescent="0.3">
      <c r="C385" s="1">
        <v>42578</v>
      </c>
      <c r="D385" s="130">
        <v>6.2940030549145029E-2</v>
      </c>
      <c r="E385" s="130">
        <v>1.467072645271888E-3</v>
      </c>
      <c r="F385" s="130">
        <v>-1.0092948240735753E-2</v>
      </c>
      <c r="G385" s="130">
        <v>6.8683506073915586E-3</v>
      </c>
      <c r="H385" s="130">
        <v>-9.5446275218731141E-3</v>
      </c>
    </row>
    <row r="386" spans="3:8" x14ac:dyDescent="0.3">
      <c r="C386" s="1">
        <v>42577</v>
      </c>
      <c r="D386" s="130">
        <v>-6.9067348714796821E-3</v>
      </c>
      <c r="E386" s="130">
        <v>-5.450064964432632E-3</v>
      </c>
      <c r="F386" s="130">
        <v>5.2869867263157747E-4</v>
      </c>
      <c r="G386" s="130">
        <v>4.1889184803106314E-2</v>
      </c>
      <c r="H386" s="130">
        <v>-6.1963598063453822E-3</v>
      </c>
    </row>
    <row r="387" spans="3:8" x14ac:dyDescent="0.3">
      <c r="C387" s="1">
        <v>42576</v>
      </c>
      <c r="D387" s="130">
        <v>-1.3469791316252052E-2</v>
      </c>
      <c r="E387" s="130">
        <v>-7.0732611567137626E-3</v>
      </c>
      <c r="F387" s="130">
        <v>2.8240588255450281E-3</v>
      </c>
      <c r="G387" s="130">
        <v>2.0398344486174072E-2</v>
      </c>
      <c r="H387" s="130">
        <v>9.3294248471758787E-4</v>
      </c>
    </row>
    <row r="388" spans="3:8" x14ac:dyDescent="0.3">
      <c r="C388" s="1">
        <v>42573</v>
      </c>
      <c r="D388" s="130">
        <v>-7.7743404729706611E-3</v>
      </c>
      <c r="E388" s="130">
        <v>5.7744565302950753E-4</v>
      </c>
      <c r="F388" s="130">
        <v>1.3704994933452414E-2</v>
      </c>
      <c r="G388" s="130">
        <v>-1.1635910289520103E-3</v>
      </c>
      <c r="H388" s="130">
        <v>5.3805114907831218E-3</v>
      </c>
    </row>
    <row r="389" spans="3:8" x14ac:dyDescent="0.3">
      <c r="C389" s="1">
        <v>42572</v>
      </c>
      <c r="D389" s="130">
        <v>-5.3162106465880852E-3</v>
      </c>
      <c r="E389" s="130">
        <v>-1.7313402723136881E-3</v>
      </c>
      <c r="F389" s="130">
        <v>-1.9692977209827857E-3</v>
      </c>
      <c r="G389" s="130">
        <v>-2.2082622199880397E-2</v>
      </c>
      <c r="H389" s="130">
        <v>-7.033896928435383E-4</v>
      </c>
    </row>
    <row r="390" spans="3:8" x14ac:dyDescent="0.3">
      <c r="C390" s="1">
        <v>42571</v>
      </c>
      <c r="D390" s="130">
        <v>9.0081564038777689E-4</v>
      </c>
      <c r="E390" s="130">
        <v>7.7675231735003895E-3</v>
      </c>
      <c r="F390" s="130">
        <v>5.175462325935256E-2</v>
      </c>
      <c r="G390" s="130">
        <v>2.3828557640047304E-2</v>
      </c>
      <c r="H390" s="130">
        <v>-2.1132697876694662E-3</v>
      </c>
    </row>
    <row r="391" spans="3:8" x14ac:dyDescent="0.3">
      <c r="C391" s="1">
        <v>42570</v>
      </c>
      <c r="D391" s="130">
        <v>4.005900792086527E-4</v>
      </c>
      <c r="E391" s="130">
        <v>5.2574001532204925E-3</v>
      </c>
      <c r="F391" s="130">
        <v>-1.625444551863587E-2</v>
      </c>
      <c r="G391" s="130">
        <v>-0.14071374224188538</v>
      </c>
      <c r="H391" s="130">
        <v>2.788875615723965E-3</v>
      </c>
    </row>
    <row r="392" spans="3:8" x14ac:dyDescent="0.3">
      <c r="C392" s="1">
        <v>42569</v>
      </c>
      <c r="D392" s="130">
        <v>1.0573554520939247E-2</v>
      </c>
      <c r="E392" s="130">
        <v>8.56270136988477E-4</v>
      </c>
      <c r="F392" s="130">
        <v>4.8299515737065526E-3</v>
      </c>
      <c r="G392" s="130">
        <v>4.2596312519652272E-3</v>
      </c>
      <c r="H392" s="130">
        <v>-9.3048967587166587E-4</v>
      </c>
    </row>
    <row r="393" spans="3:8" x14ac:dyDescent="0.3">
      <c r="C393" s="1">
        <v>42566</v>
      </c>
      <c r="D393" s="130">
        <v>-1.0122720442842286E-4</v>
      </c>
      <c r="E393" s="130">
        <v>-7.8015483262071457E-3</v>
      </c>
      <c r="F393" s="130">
        <v>-7.4454661684181028E-4</v>
      </c>
      <c r="G393" s="130">
        <v>3.7676538386372891E-3</v>
      </c>
      <c r="H393" s="130">
        <v>1.6292748940342832E-3</v>
      </c>
    </row>
    <row r="394" spans="3:8" x14ac:dyDescent="0.3">
      <c r="C394" s="1">
        <v>42565</v>
      </c>
      <c r="D394" s="130">
        <v>1.9626741544168814E-2</v>
      </c>
      <c r="E394" s="130">
        <v>-1.9274356581545362E-3</v>
      </c>
      <c r="F394" s="130">
        <v>4.2892340467701991E-3</v>
      </c>
      <c r="G394" s="130">
        <v>1.6354152353109087E-2</v>
      </c>
      <c r="H394" s="130">
        <v>-2.331175788673156E-4</v>
      </c>
    </row>
    <row r="395" spans="3:8" x14ac:dyDescent="0.3">
      <c r="C395" s="1">
        <v>42564</v>
      </c>
      <c r="D395" s="130">
        <v>-5.6618735536720158E-3</v>
      </c>
      <c r="E395" s="130">
        <v>-7.4857703792354678E-3</v>
      </c>
      <c r="F395" s="130">
        <v>5.6220701000599558E-3</v>
      </c>
      <c r="G395" s="130">
        <v>4.7817034728339395E-3</v>
      </c>
      <c r="H395" s="130">
        <v>1.6315530647435443E-3</v>
      </c>
    </row>
    <row r="396" spans="3:8" x14ac:dyDescent="0.3">
      <c r="C396" s="1">
        <v>42563</v>
      </c>
      <c r="D396" s="130">
        <v>4.5267651909967786E-3</v>
      </c>
      <c r="E396" s="130">
        <v>-7.4168700785878809E-3</v>
      </c>
      <c r="F396" s="130">
        <v>1.1720264868072225E-2</v>
      </c>
      <c r="G396" s="130">
        <v>1.3638514034676068E-2</v>
      </c>
      <c r="H396" s="130">
        <v>0</v>
      </c>
    </row>
    <row r="397" spans="3:8" x14ac:dyDescent="0.3">
      <c r="C397" s="1">
        <v>42562</v>
      </c>
      <c r="D397" s="130">
        <v>3.0981977438647164E-3</v>
      </c>
      <c r="E397" s="130">
        <v>1.0629713323476481E-2</v>
      </c>
      <c r="F397" s="130">
        <v>5.5297803944637236E-3</v>
      </c>
      <c r="G397" s="130">
        <v>-2.493218435647598E-2</v>
      </c>
      <c r="H397" s="130">
        <v>-2.3333917386444129E-4</v>
      </c>
    </row>
    <row r="398" spans="3:8" x14ac:dyDescent="0.3">
      <c r="C398" s="1">
        <v>42559</v>
      </c>
      <c r="D398" s="130">
        <v>7.6835500048917675E-3</v>
      </c>
      <c r="E398" s="130">
        <v>1.2466588376249964E-2</v>
      </c>
      <c r="F398" s="130">
        <v>1.7747289104323494E-2</v>
      </c>
      <c r="G398" s="130">
        <v>2.0400374850408923E-2</v>
      </c>
      <c r="H398" s="130">
        <v>1.1020160154282858E-2</v>
      </c>
    </row>
    <row r="399" spans="3:8" x14ac:dyDescent="0.3">
      <c r="C399" s="1">
        <v>42558</v>
      </c>
      <c r="D399" s="130">
        <v>4.2826788220290315E-3</v>
      </c>
      <c r="E399" s="130">
        <v>-1.4109242808449498E-3</v>
      </c>
      <c r="F399" s="130">
        <v>0</v>
      </c>
      <c r="G399" s="130">
        <v>5.2714936046668716E-3</v>
      </c>
      <c r="H399" s="130">
        <v>-2.354902621878483E-3</v>
      </c>
    </row>
    <row r="400" spans="3:8" x14ac:dyDescent="0.3">
      <c r="C400" s="1">
        <v>42557</v>
      </c>
      <c r="D400" s="130">
        <v>5.668691558351948E-3</v>
      </c>
      <c r="E400" s="130">
        <v>1.2976840860103584E-2</v>
      </c>
      <c r="F400" s="130">
        <v>4.0956427650919499E-3</v>
      </c>
      <c r="G400" s="130">
        <v>-3.4391275303641264E-2</v>
      </c>
      <c r="H400" s="130">
        <v>-4.810406019679362E-3</v>
      </c>
    </row>
    <row r="401" spans="3:8" x14ac:dyDescent="0.3">
      <c r="C401" s="1">
        <v>42556</v>
      </c>
      <c r="D401" s="130">
        <v>-9.4298462954958678E-3</v>
      </c>
      <c r="E401" s="130">
        <v>3.3292317775961634E-3</v>
      </c>
      <c r="F401" s="130">
        <v>1.9543167880628753E-4</v>
      </c>
      <c r="G401" s="130">
        <v>1.2745634432252292E-2</v>
      </c>
      <c r="H401" s="130">
        <v>7.7546769536171525E-3</v>
      </c>
    </row>
    <row r="402" spans="3:8" x14ac:dyDescent="0.3">
      <c r="C402" s="1">
        <v>42552</v>
      </c>
      <c r="D402" s="130">
        <v>3.0288662449506312E-3</v>
      </c>
      <c r="E402" s="130">
        <v>1.3959843828879387E-2</v>
      </c>
      <c r="F402" s="130">
        <v>-1.9543167880627156E-4</v>
      </c>
      <c r="G402" s="130">
        <v>5.5182693838938916E-2</v>
      </c>
      <c r="H402" s="130">
        <v>1.2985070808483039E-3</v>
      </c>
    </row>
    <row r="403" spans="3:8" x14ac:dyDescent="0.3">
      <c r="C403" s="1">
        <v>42551</v>
      </c>
      <c r="D403" s="130">
        <v>1.2631742534811096E-2</v>
      </c>
      <c r="E403" s="130">
        <v>2.79747354103767E-5</v>
      </c>
      <c r="F403" s="130">
        <v>1.2388355330803137E-2</v>
      </c>
      <c r="G403" s="130">
        <v>4.6017940055380346E-3</v>
      </c>
      <c r="H403" s="130">
        <v>9.0164775029410102E-3</v>
      </c>
    </row>
    <row r="404" spans="3:8" x14ac:dyDescent="0.3">
      <c r="C404" s="1">
        <v>42550</v>
      </c>
      <c r="D404" s="130">
        <v>8.6174138313228708E-3</v>
      </c>
      <c r="E404" s="130">
        <v>1.0747831414944658E-2</v>
      </c>
      <c r="F404" s="130">
        <v>2.2005317033806541E-2</v>
      </c>
      <c r="G404" s="130">
        <v>3.4522749311000411E-2</v>
      </c>
      <c r="H404" s="130">
        <v>1.7431324897033446E-2</v>
      </c>
    </row>
    <row r="405" spans="3:8" x14ac:dyDescent="0.3">
      <c r="C405" s="1">
        <v>42549</v>
      </c>
      <c r="D405" s="130">
        <v>1.6700488915347245E-2</v>
      </c>
      <c r="E405" s="130">
        <v>2.3712836194073078E-2</v>
      </c>
      <c r="F405" s="130">
        <v>2.0640279735181927E-2</v>
      </c>
      <c r="G405" s="130">
        <v>3.0469742645185951E-2</v>
      </c>
      <c r="H405" s="130">
        <v>1.5028797073946498E-2</v>
      </c>
    </row>
    <row r="406" spans="3:8" x14ac:dyDescent="0.3">
      <c r="C406" s="1">
        <v>42548</v>
      </c>
      <c r="D406" s="130">
        <v>-1.4668371567867319E-2</v>
      </c>
      <c r="E406" s="130">
        <v>-1.093289697791713E-2</v>
      </c>
      <c r="F406" s="130">
        <v>-2.8497790147080718E-2</v>
      </c>
      <c r="G406" s="130">
        <v>-3.5798262616538415E-2</v>
      </c>
      <c r="H406" s="130">
        <v>-1.2600302391922634E-2</v>
      </c>
    </row>
    <row r="407" spans="3:8" x14ac:dyDescent="0.3">
      <c r="C407" s="1">
        <v>42545</v>
      </c>
      <c r="D407" s="130">
        <v>-2.8497850602296704E-2</v>
      </c>
      <c r="E407" s="130">
        <v>-3.2542412156615116E-2</v>
      </c>
      <c r="F407" s="130">
        <v>-4.0894231349627289E-2</v>
      </c>
      <c r="G407" s="130">
        <v>-3.5761744117067389E-2</v>
      </c>
      <c r="H407" s="130">
        <v>-2.3428894036618436E-2</v>
      </c>
    </row>
    <row r="408" spans="3:8" x14ac:dyDescent="0.3">
      <c r="C408" s="1">
        <v>42544</v>
      </c>
      <c r="D408" s="130">
        <v>5.7394569525923821E-3</v>
      </c>
      <c r="E408" s="130">
        <v>1.6026309809137693E-2</v>
      </c>
      <c r="F408" s="130">
        <v>1.7881759660826769E-2</v>
      </c>
      <c r="G408" s="130">
        <v>1.8165325231767528E-2</v>
      </c>
      <c r="H408" s="130">
        <v>7.6294311163757154E-3</v>
      </c>
    </row>
    <row r="409" spans="3:8" x14ac:dyDescent="0.3">
      <c r="C409" s="1">
        <v>42543</v>
      </c>
      <c r="D409" s="130">
        <v>-3.7602912863371881E-3</v>
      </c>
      <c r="E409" s="130">
        <v>-7.3190986735104093E-3</v>
      </c>
      <c r="F409" s="130">
        <v>-3.9144390782076535E-3</v>
      </c>
      <c r="G409" s="130">
        <v>-1.0828790899414794E-2</v>
      </c>
      <c r="H409" s="130">
        <v>1.9159498642071016E-3</v>
      </c>
    </row>
    <row r="410" spans="3:8" x14ac:dyDescent="0.3">
      <c r="C410" s="1">
        <v>42542</v>
      </c>
      <c r="D410" s="130">
        <v>8.481165140922297E-3</v>
      </c>
      <c r="E410" s="130">
        <v>2.5317666370075374E-3</v>
      </c>
      <c r="F410" s="130">
        <v>2.2122001107661764E-2</v>
      </c>
      <c r="G410" s="130">
        <v>-3.0415299606959201E-2</v>
      </c>
      <c r="H410" s="130">
        <v>4.4459843198978799E-3</v>
      </c>
    </row>
    <row r="411" spans="3:8" x14ac:dyDescent="0.3">
      <c r="C411" s="1">
        <v>42541</v>
      </c>
      <c r="D411" s="130">
        <v>-2.4154996832587267E-3</v>
      </c>
      <c r="E411" s="130">
        <v>1.0729467710266925E-2</v>
      </c>
      <c r="F411" s="130">
        <v>-1.1975164170631382E-3</v>
      </c>
      <c r="G411" s="130">
        <v>-6.9056741895596133E-3</v>
      </c>
      <c r="H411" s="130">
        <v>-1.0829624179357748E-3</v>
      </c>
    </row>
    <row r="412" spans="3:8" x14ac:dyDescent="0.3">
      <c r="C412" s="1">
        <v>42538</v>
      </c>
      <c r="D412" s="130">
        <v>-2.3020812335311662E-2</v>
      </c>
      <c r="E412" s="130">
        <v>-1.5619384617084137E-2</v>
      </c>
      <c r="F412" s="130">
        <v>-5.1730919664616862E-3</v>
      </c>
      <c r="G412" s="130">
        <v>-1.0427236560554195E-2</v>
      </c>
      <c r="H412" s="130">
        <v>-3.3630219019622283E-3</v>
      </c>
    </row>
    <row r="413" spans="3:8" x14ac:dyDescent="0.3">
      <c r="C413" s="1">
        <v>42537</v>
      </c>
      <c r="D413" s="130">
        <v>4.2120975674722061E-3</v>
      </c>
      <c r="E413" s="130">
        <v>4.5398430425586207E-3</v>
      </c>
      <c r="F413" s="130">
        <v>1.3989053952315877E-2</v>
      </c>
      <c r="G413" s="130">
        <v>1.2122648662070367E-2</v>
      </c>
      <c r="H413" s="130">
        <v>5.5305399010434656E-3</v>
      </c>
    </row>
    <row r="414" spans="3:8" x14ac:dyDescent="0.3">
      <c r="C414" s="1">
        <v>42536</v>
      </c>
      <c r="D414" s="130">
        <v>-3.2888536280110234E-3</v>
      </c>
      <c r="E414" s="130">
        <v>-7.0314444770118428E-3</v>
      </c>
      <c r="F414" s="130">
        <v>-2.813535909444778E-3</v>
      </c>
      <c r="G414" s="130">
        <v>1.8045543498001427E-3</v>
      </c>
      <c r="H414" s="130">
        <v>-4.8107429463040479E-3</v>
      </c>
    </row>
    <row r="415" spans="3:8" x14ac:dyDescent="0.3">
      <c r="C415" s="1">
        <v>42535</v>
      </c>
      <c r="D415" s="130">
        <v>1.2321523002325468E-3</v>
      </c>
      <c r="E415" s="130">
        <v>5.6603634647429827E-3</v>
      </c>
      <c r="F415" s="130">
        <v>-6.2017017456178014E-3</v>
      </c>
      <c r="G415" s="130">
        <v>2.8728540114488356E-3</v>
      </c>
      <c r="H415" s="130">
        <v>9.4022626403379474E-3</v>
      </c>
    </row>
    <row r="416" spans="3:8" x14ac:dyDescent="0.3">
      <c r="C416" s="1">
        <v>42534</v>
      </c>
      <c r="D416" s="130">
        <v>-1.5191415779055976E-2</v>
      </c>
      <c r="E416" s="130">
        <v>-3.7260386672153356E-3</v>
      </c>
      <c r="F416" s="130">
        <v>-2.6374412971467271E-2</v>
      </c>
      <c r="G416" s="130">
        <v>1.0660768713952713E-3</v>
      </c>
      <c r="H416" s="130">
        <v>-7.6009585236419628E-3</v>
      </c>
    </row>
    <row r="417" spans="3:8" x14ac:dyDescent="0.3">
      <c r="C417" s="1">
        <v>42531</v>
      </c>
      <c r="D417" s="130">
        <v>-8.2627280991755311E-3</v>
      </c>
      <c r="E417" s="130">
        <v>-1.3476020949328246E-2</v>
      </c>
      <c r="F417" s="130">
        <v>-2.7156737020389175E-3</v>
      </c>
      <c r="G417" s="130">
        <v>-3.5006677332644794E-2</v>
      </c>
      <c r="H417" s="130">
        <v>3.6037815628670684E-4</v>
      </c>
    </row>
    <row r="418" spans="3:8" x14ac:dyDescent="0.3">
      <c r="C418" s="1">
        <v>42530</v>
      </c>
      <c r="D418" s="130">
        <v>7.1504405032369149E-3</v>
      </c>
      <c r="E418" s="130">
        <v>1.3890065053076613E-3</v>
      </c>
      <c r="F418" s="130">
        <v>-8.1035034452882713E-3</v>
      </c>
      <c r="G418" s="130">
        <v>-7.8995538964921203E-3</v>
      </c>
      <c r="H418" s="130">
        <v>6.27193261434338E-3</v>
      </c>
    </row>
    <row r="419" spans="3:8" x14ac:dyDescent="0.3">
      <c r="C419" s="1">
        <v>42529</v>
      </c>
      <c r="D419" s="130">
        <v>-9.0927921207048588E-4</v>
      </c>
      <c r="E419" s="130">
        <v>3.998991788017576E-3</v>
      </c>
      <c r="F419" s="130">
        <v>-1.1525188871450748E-3</v>
      </c>
      <c r="G419" s="130">
        <v>-2.053167445338908E-2</v>
      </c>
      <c r="H419" s="130">
        <v>4.0008788731548343E-3</v>
      </c>
    </row>
    <row r="420" spans="3:8" x14ac:dyDescent="0.3">
      <c r="C420" s="1">
        <v>42528</v>
      </c>
      <c r="D420" s="130">
        <v>4.0474651602935762E-3</v>
      </c>
      <c r="E420" s="130">
        <v>-4.1227937110301779E-3</v>
      </c>
      <c r="F420" s="130">
        <v>-5.7577199629593007E-4</v>
      </c>
      <c r="G420" s="130">
        <v>-8.473349931370824E-3</v>
      </c>
      <c r="H420" s="130">
        <v>-5.4515244735564928E-3</v>
      </c>
    </row>
    <row r="421" spans="3:8" x14ac:dyDescent="0.3">
      <c r="C421" s="1">
        <v>42527</v>
      </c>
      <c r="D421" s="130">
        <v>7.2245804332749719E-3</v>
      </c>
      <c r="E421" s="130">
        <v>1.6388168876993578E-3</v>
      </c>
      <c r="F421" s="130">
        <v>6.5438601857471454E-3</v>
      </c>
      <c r="G421" s="130">
        <v>1.1481202685544804E-2</v>
      </c>
      <c r="H421" s="130">
        <v>3.6311860349998713E-3</v>
      </c>
    </row>
    <row r="422" spans="3:8" x14ac:dyDescent="0.3">
      <c r="C422" s="1">
        <v>42524</v>
      </c>
      <c r="D422" s="130">
        <v>2.0444195435782757E-3</v>
      </c>
      <c r="E422" s="130">
        <v>-3.7144755930659423E-3</v>
      </c>
      <c r="F422" s="130">
        <v>-1.3235402424586963E-2</v>
      </c>
      <c r="G422" s="130">
        <v>-1.6530988207776313E-2</v>
      </c>
      <c r="H422" s="130">
        <v>6.3254351502321209E-3</v>
      </c>
    </row>
    <row r="423" spans="3:8" x14ac:dyDescent="0.3">
      <c r="C423" s="1">
        <v>42523</v>
      </c>
      <c r="D423" s="130">
        <v>-7.5438703592256027E-3</v>
      </c>
      <c r="E423" s="130">
        <v>1.2157516079096443E-2</v>
      </c>
      <c r="F423" s="130">
        <v>-7.0252318098765962E-3</v>
      </c>
      <c r="G423" s="130">
        <v>-2.564629512183341E-3</v>
      </c>
      <c r="H423" s="130">
        <v>1.9539577251853637E-3</v>
      </c>
    </row>
    <row r="424" spans="3:8" x14ac:dyDescent="0.3">
      <c r="C424" s="1">
        <v>42522</v>
      </c>
      <c r="D424" s="130">
        <v>-1.4119006509760779E-2</v>
      </c>
      <c r="E424" s="130">
        <v>-4.6455587127798986E-3</v>
      </c>
      <c r="F424" s="130">
        <v>-2.8345185282298716E-3</v>
      </c>
      <c r="G424" s="130">
        <v>-1.0388156820487675E-2</v>
      </c>
      <c r="H424" s="130">
        <v>9.2122625265776033E-3</v>
      </c>
    </row>
    <row r="425" spans="3:8" x14ac:dyDescent="0.3">
      <c r="C425" s="1">
        <v>42521</v>
      </c>
      <c r="D425" s="130">
        <v>-4.8947804758156729E-3</v>
      </c>
      <c r="E425" s="130">
        <v>1.4703773873775342E-2</v>
      </c>
      <c r="F425" s="130">
        <v>1.2913330198325404E-2</v>
      </c>
      <c r="G425" s="130">
        <v>-7.0919128478992817E-3</v>
      </c>
      <c r="H425" s="130">
        <v>-4.800835874224349E-3</v>
      </c>
    </row>
    <row r="426" spans="3:8" x14ac:dyDescent="0.3">
      <c r="C426" s="1">
        <v>42517</v>
      </c>
      <c r="D426" s="130">
        <v>-5.9770199267027483E-4</v>
      </c>
      <c r="E426" s="130">
        <v>-3.7417036531240283E-3</v>
      </c>
      <c r="F426" s="130">
        <v>8.252807055401476E-3</v>
      </c>
      <c r="G426" s="130">
        <v>4.7548000659524466E-3</v>
      </c>
      <c r="H426" s="130">
        <v>2.5821788618260646E-3</v>
      </c>
    </row>
    <row r="427" spans="3:8" x14ac:dyDescent="0.3">
      <c r="C427" s="1">
        <v>42516</v>
      </c>
      <c r="D427" s="130">
        <v>7.8986641427265681E-3</v>
      </c>
      <c r="E427" s="130">
        <v>9.2183349345248931E-3</v>
      </c>
      <c r="F427" s="130">
        <v>-4.4227655294624343E-3</v>
      </c>
      <c r="G427" s="130">
        <v>2.5714446390622051E-2</v>
      </c>
      <c r="H427" s="130">
        <v>-3.1961027667994062E-3</v>
      </c>
    </row>
    <row r="428" spans="3:8" x14ac:dyDescent="0.3">
      <c r="C428" s="1">
        <v>42515</v>
      </c>
      <c r="D428" s="130">
        <v>1.7416539372196609E-2</v>
      </c>
      <c r="E428" s="130">
        <v>5.8758641822381653E-3</v>
      </c>
      <c r="F428" s="130">
        <v>1.0220762009192735E-2</v>
      </c>
      <c r="G428" s="130">
        <v>2.3323769652853349E-2</v>
      </c>
      <c r="H428" s="130">
        <v>6.2789088767621921E-3</v>
      </c>
    </row>
    <row r="429" spans="3:8" x14ac:dyDescent="0.3">
      <c r="C429" s="1">
        <v>42514</v>
      </c>
      <c r="D429" s="130">
        <v>1.5129254891403323E-2</v>
      </c>
      <c r="E429" s="130">
        <v>1.0635757399507806E-2</v>
      </c>
      <c r="F429" s="130">
        <v>3.0704973644792227E-2</v>
      </c>
      <c r="G429" s="130">
        <v>3.1126073610641992E-2</v>
      </c>
      <c r="H429" s="130">
        <v>9.5553666508320836E-3</v>
      </c>
    </row>
    <row r="430" spans="3:8" x14ac:dyDescent="0.3">
      <c r="C430" s="1">
        <v>42513</v>
      </c>
      <c r="D430" s="130">
        <v>1.2627434137899175E-2</v>
      </c>
      <c r="E430" s="130">
        <v>-8.6456728763255036E-3</v>
      </c>
      <c r="F430" s="130">
        <v>-1.1723638771838109E-2</v>
      </c>
      <c r="G430" s="130">
        <v>2.5617806504939691E-2</v>
      </c>
      <c r="H430" s="130">
        <v>2.2467943316598514E-3</v>
      </c>
    </row>
    <row r="431" spans="3:8" x14ac:dyDescent="0.3">
      <c r="C431" s="1">
        <v>42510</v>
      </c>
      <c r="D431" s="130">
        <v>1.0769790725233904E-2</v>
      </c>
      <c r="E431" s="130">
        <v>6.1084995347743054E-3</v>
      </c>
      <c r="F431" s="130">
        <v>5.944150603756285E-3</v>
      </c>
      <c r="G431" s="130">
        <v>3.2303346934651353E-2</v>
      </c>
      <c r="H431" s="130">
        <v>-2.1223992142932035E-3</v>
      </c>
    </row>
    <row r="432" spans="3:8" x14ac:dyDescent="0.3">
      <c r="C432" s="1">
        <v>42509</v>
      </c>
      <c r="D432" s="130">
        <v>-3.8144156466542265E-3</v>
      </c>
      <c r="E432" s="130">
        <v>1.5329959598303646E-3</v>
      </c>
      <c r="F432" s="130">
        <v>-9.6906008041141543E-3</v>
      </c>
      <c r="G432" s="130">
        <v>-1.0552688698322628E-2</v>
      </c>
      <c r="H432" s="130">
        <v>4.2491019343345333E-3</v>
      </c>
    </row>
    <row r="433" spans="3:8" x14ac:dyDescent="0.3">
      <c r="C433" s="1">
        <v>42508</v>
      </c>
      <c r="D433" s="130">
        <v>1.1380028056108571E-2</v>
      </c>
      <c r="E433" s="130">
        <v>3.1305556469446122E-3</v>
      </c>
      <c r="F433" s="130">
        <v>5.9218568579288301E-3</v>
      </c>
      <c r="G433" s="130">
        <v>2.0879483804158442E-2</v>
      </c>
      <c r="H433" s="130">
        <v>-9.5969369294603025E-3</v>
      </c>
    </row>
    <row r="434" spans="3:8" x14ac:dyDescent="0.3">
      <c r="C434" s="1">
        <v>42507</v>
      </c>
      <c r="D434" s="130">
        <v>-4.1629159155895431E-3</v>
      </c>
      <c r="E434" s="130">
        <v>-2.1893789620899197E-2</v>
      </c>
      <c r="F434" s="130">
        <v>-1.8827943248916488E-2</v>
      </c>
      <c r="G434" s="130">
        <v>-5.5134429397287474E-3</v>
      </c>
      <c r="H434" s="130">
        <v>-1.2450129384545186E-2</v>
      </c>
    </row>
    <row r="435" spans="3:8" x14ac:dyDescent="0.3">
      <c r="C435" s="1">
        <v>42506</v>
      </c>
      <c r="D435" s="130">
        <v>3.6446615449582331E-2</v>
      </c>
      <c r="E435" s="130">
        <v>1.0418140334942064E-3</v>
      </c>
      <c r="F435" s="130">
        <v>1.4576025138070815E-2</v>
      </c>
      <c r="G435" s="130">
        <v>1.4011596462502199E-2</v>
      </c>
      <c r="H435" s="130">
        <v>4.9122612832074308E-3</v>
      </c>
    </row>
    <row r="436" spans="3:8" x14ac:dyDescent="0.3">
      <c r="C436" s="1">
        <v>42503</v>
      </c>
      <c r="D436" s="130">
        <v>1.9905191137814656E-3</v>
      </c>
      <c r="E436" s="130">
        <v>-1.1219797824764314E-2</v>
      </c>
      <c r="F436" s="130">
        <v>-8.3827693032107343E-3</v>
      </c>
      <c r="G436" s="130">
        <v>1.5943404355014644E-3</v>
      </c>
      <c r="H436" s="130">
        <v>-1.4422375759991427E-2</v>
      </c>
    </row>
    <row r="437" spans="3:8" x14ac:dyDescent="0.3">
      <c r="C437" s="1">
        <v>42502</v>
      </c>
      <c r="D437" s="130">
        <v>-2.3736405293250211E-2</v>
      </c>
      <c r="E437" s="130">
        <v>6.5681405089416337E-3</v>
      </c>
      <c r="F437" s="130">
        <v>8.9703678164369041E-3</v>
      </c>
      <c r="G437" s="130">
        <v>-2.5653961595411414E-2</v>
      </c>
      <c r="H437" s="130">
        <v>3.1600724634945425E-3</v>
      </c>
    </row>
    <row r="438" spans="3:8" x14ac:dyDescent="0.3">
      <c r="C438" s="1">
        <v>42501</v>
      </c>
      <c r="D438" s="130">
        <v>-9.7887191019196754E-3</v>
      </c>
      <c r="E438" s="130">
        <v>1.4347450932682056E-2</v>
      </c>
      <c r="F438" s="130">
        <v>5.8785934885470124E-4</v>
      </c>
      <c r="G438" s="130">
        <v>-3.1384152095149415E-2</v>
      </c>
      <c r="H438" s="130">
        <v>-4.0087200839510617E-3</v>
      </c>
    </row>
    <row r="439" spans="3:8" x14ac:dyDescent="0.3">
      <c r="C439" s="1">
        <v>42500</v>
      </c>
      <c r="D439" s="130">
        <v>6.7666029945304676E-3</v>
      </c>
      <c r="E439" s="130">
        <v>3.3731386554799361E-2</v>
      </c>
      <c r="F439" s="130">
        <v>1.8795652745107989E-2</v>
      </c>
      <c r="G439" s="130">
        <v>2.5624233581353354E-2</v>
      </c>
      <c r="H439" s="130">
        <v>4.3741285394104405E-3</v>
      </c>
    </row>
    <row r="440" spans="3:8" x14ac:dyDescent="0.3">
      <c r="C440" s="1">
        <v>42499</v>
      </c>
      <c r="D440" s="130">
        <v>7.544730786571694E-4</v>
      </c>
      <c r="E440" s="130">
        <v>8.5691415228263679E-3</v>
      </c>
      <c r="F440" s="130">
        <v>-6.3706557187930063E-3</v>
      </c>
      <c r="G440" s="130">
        <v>-3.3079201512366853E-3</v>
      </c>
      <c r="H440" s="130">
        <v>-1.2178579611287804E-4</v>
      </c>
    </row>
    <row r="441" spans="3:8" x14ac:dyDescent="0.3">
      <c r="C441" s="1">
        <v>42496</v>
      </c>
      <c r="D441" s="130">
        <v>-5.5925893923027279E-3</v>
      </c>
      <c r="E441" s="130">
        <v>2.229580528512692E-2</v>
      </c>
      <c r="F441" s="130">
        <v>8.9704899002581908E-3</v>
      </c>
      <c r="G441" s="130">
        <v>1.6314584242279707E-2</v>
      </c>
      <c r="H441" s="130">
        <v>1.0157282530596305E-2</v>
      </c>
    </row>
    <row r="442" spans="3:8" x14ac:dyDescent="0.3">
      <c r="C442" s="1">
        <v>42495</v>
      </c>
      <c r="D442" s="130">
        <v>-4.0670893686364706E-3</v>
      </c>
      <c r="E442" s="130">
        <v>-1.7759993637057523E-2</v>
      </c>
      <c r="F442" s="130">
        <v>1.4027237305049337E-3</v>
      </c>
      <c r="G442" s="130">
        <v>-1.5764069436483175E-2</v>
      </c>
      <c r="H442" s="130">
        <v>-3.6831265512920169E-3</v>
      </c>
    </row>
    <row r="443" spans="3:8" x14ac:dyDescent="0.3">
      <c r="C443" s="1">
        <v>42494</v>
      </c>
      <c r="D443" s="130">
        <v>-1.0455756753975146E-2</v>
      </c>
      <c r="E443" s="130">
        <v>-6.2580352551222355E-4</v>
      </c>
      <c r="F443" s="130">
        <v>1.8062337921786256E-3</v>
      </c>
      <c r="G443" s="130">
        <v>-8.2268877515874802E-3</v>
      </c>
      <c r="H443" s="130">
        <v>6.1462174786653554E-3</v>
      </c>
    </row>
    <row r="444" spans="3:8" x14ac:dyDescent="0.3">
      <c r="C444" s="1">
        <v>42493</v>
      </c>
      <c r="D444" s="130">
        <v>1.6312062313684615E-2</v>
      </c>
      <c r="E444" s="130">
        <v>-1.849262636494732E-2</v>
      </c>
      <c r="F444" s="130">
        <v>-1.6535979370793395E-2</v>
      </c>
      <c r="G444" s="130">
        <v>-1.700555449074119E-2</v>
      </c>
      <c r="H444" s="130">
        <v>1.6042485074454957E-3</v>
      </c>
    </row>
    <row r="445" spans="3:8" x14ac:dyDescent="0.3">
      <c r="C445" s="1">
        <v>42492</v>
      </c>
      <c r="D445" s="130">
        <v>-1.0672148751334114E-3</v>
      </c>
      <c r="E445" s="130">
        <v>3.6120089430562149E-2</v>
      </c>
      <c r="F445" s="130">
        <v>1.4729745578614725E-2</v>
      </c>
      <c r="G445" s="130">
        <v>3.3638663627446594E-2</v>
      </c>
      <c r="H445" s="130">
        <v>1.0553088578735352E-2</v>
      </c>
    </row>
    <row r="446" spans="3:8" x14ac:dyDescent="0.3">
      <c r="C446" s="1">
        <v>42489</v>
      </c>
      <c r="D446" s="130">
        <v>-1.1561056958322069E-2</v>
      </c>
      <c r="E446" s="130">
        <v>9.1361025492760664E-2</v>
      </c>
      <c r="F446" s="130">
        <v>-6.0149789370757181E-4</v>
      </c>
      <c r="G446" s="130">
        <v>-2.7730038597077135E-3</v>
      </c>
      <c r="H446" s="130">
        <v>4.5033597765245185E-3</v>
      </c>
    </row>
    <row r="447" spans="3:8" x14ac:dyDescent="0.3">
      <c r="C447" s="1">
        <v>42488</v>
      </c>
      <c r="D447" s="130">
        <v>-3.1043230024452001E-2</v>
      </c>
      <c r="E447" s="130">
        <v>-7.562704278798512E-3</v>
      </c>
      <c r="F447" s="130">
        <v>-2.0627452752892229E-2</v>
      </c>
      <c r="G447" s="130">
        <v>-8.383040489519069E-3</v>
      </c>
      <c r="H447" s="130">
        <v>-1.6285657406175827E-3</v>
      </c>
    </row>
    <row r="448" spans="3:8" x14ac:dyDescent="0.3">
      <c r="C448" s="1">
        <v>42487</v>
      </c>
      <c r="D448" s="130">
        <v>-6.4621475196972311E-2</v>
      </c>
      <c r="E448" s="130">
        <v>-1.6854374042389746E-2</v>
      </c>
      <c r="F448" s="130">
        <v>-9.7676308707387426E-3</v>
      </c>
      <c r="G448" s="130">
        <v>-1.5152619914482758E-2</v>
      </c>
      <c r="H448" s="130">
        <v>4.2652048142098288E-3</v>
      </c>
    </row>
    <row r="449" spans="3:8" x14ac:dyDescent="0.3">
      <c r="C449" s="1">
        <v>42486</v>
      </c>
      <c r="D449" s="130">
        <v>-6.9714066430075902E-3</v>
      </c>
      <c r="E449" s="130">
        <v>-1.4995304425502582E-2</v>
      </c>
      <c r="F449" s="130">
        <v>-1.2940844010853879E-2</v>
      </c>
      <c r="G449" s="130">
        <v>-1.215131906263498E-2</v>
      </c>
      <c r="H449" s="130">
        <v>-2.3112501953792296E-2</v>
      </c>
    </row>
    <row r="450" spans="3:8" x14ac:dyDescent="0.3">
      <c r="C450" s="1">
        <v>42485</v>
      </c>
      <c r="D450" s="130">
        <v>-5.6936428718788786E-3</v>
      </c>
      <c r="E450" s="130">
        <v>9.1442234108498905E-3</v>
      </c>
      <c r="F450" s="130">
        <v>6.3529625949324065E-3</v>
      </c>
      <c r="G450" s="130">
        <v>-2.4703082405128449E-2</v>
      </c>
      <c r="H450" s="130">
        <v>5.6665880375364394E-3</v>
      </c>
    </row>
    <row r="451" spans="3:8" x14ac:dyDescent="0.3">
      <c r="C451" s="1">
        <v>42482</v>
      </c>
      <c r="D451" s="130">
        <v>-2.7404313471625311E-3</v>
      </c>
      <c r="E451" s="130">
        <v>-1.6780257896551229E-2</v>
      </c>
      <c r="F451" s="130">
        <v>-7.4411442397984112E-2</v>
      </c>
      <c r="G451" s="130">
        <v>9.6396280378773756E-3</v>
      </c>
      <c r="H451" s="130">
        <v>1.8545508141183122E-3</v>
      </c>
    </row>
    <row r="452" spans="3:8" x14ac:dyDescent="0.3">
      <c r="C452" s="1">
        <v>42481</v>
      </c>
      <c r="D452" s="130">
        <v>-1.0886998525325644E-2</v>
      </c>
      <c r="E452" s="130">
        <v>-3.1487458918290894E-3</v>
      </c>
      <c r="F452" s="130">
        <v>3.4120509744119841E-3</v>
      </c>
      <c r="G452" s="130">
        <v>-1.8670623184935051E-2</v>
      </c>
      <c r="H452" s="130">
        <v>-9.2392794517106216E-3</v>
      </c>
    </row>
    <row r="453" spans="3:8" x14ac:dyDescent="0.3">
      <c r="C453" s="1">
        <v>42480</v>
      </c>
      <c r="D453" s="130">
        <v>2.0556702418488542E-3</v>
      </c>
      <c r="E453" s="130">
        <v>8.0736520903322978E-3</v>
      </c>
      <c r="F453" s="130">
        <v>-1.4288430924479692E-2</v>
      </c>
      <c r="G453" s="130">
        <v>2.5431762435222931E-2</v>
      </c>
      <c r="H453" s="130">
        <v>-2.0992201672304485E-2</v>
      </c>
    </row>
    <row r="454" spans="3:8" x14ac:dyDescent="0.3">
      <c r="C454" s="1">
        <v>42479</v>
      </c>
      <c r="D454" s="130">
        <v>-5.317269404100349E-3</v>
      </c>
      <c r="E454" s="130">
        <v>-1.1795034033377597E-2</v>
      </c>
      <c r="F454" s="130">
        <v>-1.2406174907049132E-3</v>
      </c>
      <c r="G454" s="130">
        <v>-0.13892287199944592</v>
      </c>
      <c r="H454" s="130">
        <v>5.4182386090861605E-3</v>
      </c>
    </row>
    <row r="455" spans="3:8" x14ac:dyDescent="0.3">
      <c r="C455" s="1">
        <v>42478</v>
      </c>
      <c r="D455" s="130">
        <v>-2.1811074085995561E-2</v>
      </c>
      <c r="E455" s="130">
        <v>1.5001329600323063E-2</v>
      </c>
      <c r="F455" s="130">
        <v>1.4450326920736856E-2</v>
      </c>
      <c r="G455" s="130">
        <v>-2.8286183457151337E-2</v>
      </c>
      <c r="H455" s="130">
        <v>6.4191716236025789E-3</v>
      </c>
    </row>
    <row r="456" spans="3:8" x14ac:dyDescent="0.3">
      <c r="C456" s="1">
        <v>42475</v>
      </c>
      <c r="D456" s="130">
        <v>-2.0275494842317499E-2</v>
      </c>
      <c r="E456" s="130">
        <v>8.2462363874885661E-3</v>
      </c>
      <c r="F456" s="130">
        <v>5.2248226093667329E-3</v>
      </c>
      <c r="G456" s="130">
        <v>9.8230321696438049E-3</v>
      </c>
      <c r="H456" s="130">
        <v>3.529669055979668E-3</v>
      </c>
    </row>
    <row r="457" spans="3:8" x14ac:dyDescent="0.3">
      <c r="C457" s="1">
        <v>42474</v>
      </c>
      <c r="D457" s="130">
        <v>5.3535004065765723E-4</v>
      </c>
      <c r="E457" s="130">
        <v>9.5988709631482042E-3</v>
      </c>
      <c r="F457" s="130">
        <v>1.8071261668581466E-4</v>
      </c>
      <c r="G457" s="130">
        <v>6.9977656394865353E-3</v>
      </c>
      <c r="H457" s="130">
        <v>2.6802058300080512E-3</v>
      </c>
    </row>
    <row r="458" spans="3:8" x14ac:dyDescent="0.3">
      <c r="C458" s="1">
        <v>42473</v>
      </c>
      <c r="D458" s="130">
        <v>1.4383498295147458E-2</v>
      </c>
      <c r="E458" s="130">
        <v>1.9130500900631543E-2</v>
      </c>
      <c r="F458" s="130">
        <v>1.2727287121834725E-2</v>
      </c>
      <c r="G458" s="130">
        <v>2.4651563958022812E-2</v>
      </c>
      <c r="H458" s="130">
        <v>-4.4767902681564116E-3</v>
      </c>
    </row>
    <row r="459" spans="3:8" x14ac:dyDescent="0.3">
      <c r="C459" s="1">
        <v>42472</v>
      </c>
      <c r="D459" s="130">
        <v>1.2941118862277336E-2</v>
      </c>
      <c r="E459" s="130">
        <v>1.2075853767673941E-2</v>
      </c>
      <c r="F459" s="130">
        <v>6.2408299687991952E-3</v>
      </c>
      <c r="G459" s="130">
        <v>4.1024573142788699E-2</v>
      </c>
      <c r="H459" s="130">
        <v>1.207868598559233E-3</v>
      </c>
    </row>
    <row r="460" spans="3:8" x14ac:dyDescent="0.3">
      <c r="C460" s="1">
        <v>42471</v>
      </c>
      <c r="D460" s="130">
        <v>3.3075154353343949E-3</v>
      </c>
      <c r="E460" s="130">
        <v>2.2343285560951043E-3</v>
      </c>
      <c r="F460" s="130">
        <v>-2.0233432091915828E-3</v>
      </c>
      <c r="G460" s="130">
        <v>-1.0944929936247419E-2</v>
      </c>
      <c r="H460" s="130">
        <v>-5.6648152133690769E-3</v>
      </c>
    </row>
    <row r="461" spans="3:8" x14ac:dyDescent="0.3">
      <c r="C461" s="1">
        <v>42468</v>
      </c>
      <c r="D461" s="130">
        <v>1.1050684364928896E-3</v>
      </c>
      <c r="E461" s="130">
        <v>5.3455488163805694E-3</v>
      </c>
      <c r="F461" s="130">
        <v>-7.3484103713979132E-4</v>
      </c>
      <c r="G461" s="130">
        <v>-6.1461733415106874E-3</v>
      </c>
      <c r="H461" s="130">
        <v>-4.810276150948336E-4</v>
      </c>
    </row>
    <row r="462" spans="3:8" x14ac:dyDescent="0.3">
      <c r="C462" s="1">
        <v>42467</v>
      </c>
      <c r="D462" s="130">
        <v>-2.2050931160511857E-2</v>
      </c>
      <c r="E462" s="130">
        <v>-1.7847033696230766E-2</v>
      </c>
      <c r="F462" s="130">
        <v>-1.2045894315818513E-2</v>
      </c>
      <c r="G462" s="130">
        <v>-3.6315502622912481E-3</v>
      </c>
      <c r="H462" s="130">
        <v>-6.8241433234110084E-3</v>
      </c>
    </row>
    <row r="463" spans="3:8" x14ac:dyDescent="0.3">
      <c r="C463" s="1">
        <v>42466</v>
      </c>
      <c r="D463" s="130">
        <v>1.041797948912266E-2</v>
      </c>
      <c r="E463" s="130">
        <v>2.6831660596515615E-2</v>
      </c>
      <c r="F463" s="130">
        <v>1.0211388161959581E-2</v>
      </c>
      <c r="G463" s="130">
        <v>-1.048767774086061E-3</v>
      </c>
      <c r="H463" s="130">
        <v>7.7860086048355207E-3</v>
      </c>
    </row>
    <row r="464" spans="3:8" x14ac:dyDescent="0.3">
      <c r="C464" s="1">
        <v>42465</v>
      </c>
      <c r="D464" s="130">
        <v>-1.1858979131924519E-2</v>
      </c>
      <c r="E464" s="130">
        <v>-1.195606128838754E-2</v>
      </c>
      <c r="F464" s="130">
        <v>-1.5819980335477723E-2</v>
      </c>
      <c r="G464" s="130">
        <v>5.6381629601329223E-3</v>
      </c>
      <c r="H464" s="130">
        <v>-6.0130648120837829E-4</v>
      </c>
    </row>
    <row r="465" spans="3:8" x14ac:dyDescent="0.3">
      <c r="C465" s="1">
        <v>42464</v>
      </c>
      <c r="D465" s="130">
        <v>1.0221284879364811E-2</v>
      </c>
      <c r="E465" s="130">
        <v>-8.9117692255788732E-3</v>
      </c>
      <c r="F465" s="130">
        <v>-2.522531125640872E-3</v>
      </c>
      <c r="G465" s="130">
        <v>-1.2854250137035454E-2</v>
      </c>
      <c r="H465" s="130">
        <v>-3.8381962343665759E-3</v>
      </c>
    </row>
    <row r="466" spans="3:8" x14ac:dyDescent="0.3">
      <c r="C466" s="1">
        <v>42461</v>
      </c>
      <c r="D466" s="130">
        <v>9.1332243914642661E-3</v>
      </c>
      <c r="E466" s="130">
        <v>8.1534247025716131E-3</v>
      </c>
      <c r="F466" s="130">
        <v>6.1374835744563063E-3</v>
      </c>
      <c r="G466" s="130">
        <v>3.3379658379462121E-2</v>
      </c>
      <c r="H466" s="130">
        <v>1.4713207399351828E-2</v>
      </c>
    </row>
    <row r="467" spans="3:8" x14ac:dyDescent="0.3">
      <c r="C467" s="1">
        <v>42460</v>
      </c>
      <c r="D467" s="130">
        <v>-5.2161256381647843E-3</v>
      </c>
      <c r="E467" s="130">
        <v>-8.4708379807945568E-3</v>
      </c>
      <c r="F467" s="130">
        <v>3.26422095055301E-3</v>
      </c>
      <c r="G467" s="130">
        <v>3.9136091901124102E-4</v>
      </c>
      <c r="H467" s="130">
        <v>-4.4852452915811782E-3</v>
      </c>
    </row>
    <row r="468" spans="3:8" x14ac:dyDescent="0.3">
      <c r="C468" s="1">
        <v>42459</v>
      </c>
      <c r="D468" s="130">
        <v>1.7308420527453176E-2</v>
      </c>
      <c r="E468" s="130">
        <v>8.1003621870833747E-3</v>
      </c>
      <c r="F468" s="130">
        <v>6.1954805899919509E-3</v>
      </c>
      <c r="G468" s="130">
        <v>-1.8806244536158839E-2</v>
      </c>
      <c r="H468" s="130">
        <v>-1.4503205333390597E-3</v>
      </c>
    </row>
    <row r="469" spans="3:8" x14ac:dyDescent="0.3">
      <c r="C469" s="1">
        <v>42458</v>
      </c>
      <c r="D469" s="130">
        <v>2.3395553163021037E-2</v>
      </c>
      <c r="E469" s="130">
        <v>2.3839644225019309E-2</v>
      </c>
      <c r="F469" s="130">
        <v>2.1617544546860264E-2</v>
      </c>
      <c r="G469" s="130">
        <v>2.8442533411299997E-2</v>
      </c>
      <c r="H469" s="130">
        <v>2.1763592951451346E-3</v>
      </c>
    </row>
    <row r="470" spans="3:8" x14ac:dyDescent="0.3">
      <c r="C470" s="1">
        <v>42457</v>
      </c>
      <c r="D470" s="130">
        <v>-4.5527113606163259E-3</v>
      </c>
      <c r="E470" s="130">
        <v>-5.297508100107884E-3</v>
      </c>
      <c r="F470" s="130">
        <v>-1.2436569164414211E-2</v>
      </c>
      <c r="G470" s="130">
        <v>2.856332880563707E-2</v>
      </c>
      <c r="H470" s="130">
        <v>-3.2624925262444366E-3</v>
      </c>
    </row>
    <row r="471" spans="3:8" x14ac:dyDescent="0.3">
      <c r="C471" s="1">
        <v>42453</v>
      </c>
      <c r="D471" s="130">
        <v>-4.3437419005967559E-3</v>
      </c>
      <c r="E471" s="130">
        <v>2.3114403936475438E-2</v>
      </c>
      <c r="F471" s="130">
        <v>4.4370440109774804E-3</v>
      </c>
      <c r="G471" s="130">
        <v>-1.2427490264145963E-2</v>
      </c>
      <c r="H471" s="130">
        <v>8.4468804018589304E-4</v>
      </c>
    </row>
    <row r="472" spans="3:8" x14ac:dyDescent="0.3">
      <c r="C472" s="1">
        <v>42452</v>
      </c>
      <c r="D472" s="130">
        <v>-5.5439646116091802E-3</v>
      </c>
      <c r="E472" s="130">
        <v>1.6193512262304373E-2</v>
      </c>
      <c r="F472" s="130">
        <v>-1.8510666472256489E-3</v>
      </c>
      <c r="G472" s="130">
        <v>-2.5071467781419285E-3</v>
      </c>
      <c r="H472" s="130">
        <v>9.6655432233202858E-4</v>
      </c>
    </row>
    <row r="473" spans="3:8" x14ac:dyDescent="0.3">
      <c r="C473" s="1">
        <v>42451</v>
      </c>
      <c r="D473" s="130">
        <v>7.6190949703545596E-3</v>
      </c>
      <c r="E473" s="130">
        <v>1.1664974855271792E-2</v>
      </c>
      <c r="F473" s="130">
        <v>3.8914578928896711E-3</v>
      </c>
      <c r="G473" s="130">
        <v>-1.214551551652452E-2</v>
      </c>
      <c r="H473" s="130">
        <v>-6.9855522053243061E-3</v>
      </c>
    </row>
    <row r="474" spans="3:8" x14ac:dyDescent="0.3">
      <c r="C474" s="1">
        <v>42450</v>
      </c>
      <c r="D474" s="130">
        <v>-9.43731745581753E-5</v>
      </c>
      <c r="E474" s="130">
        <v>3.4355548052197047E-3</v>
      </c>
      <c r="F474" s="130">
        <v>6.8933607022788959E-3</v>
      </c>
      <c r="G474" s="130">
        <v>-5.9357999272966291E-4</v>
      </c>
      <c r="H474" s="130">
        <v>2.042423996436415E-3</v>
      </c>
    </row>
    <row r="475" spans="3:8" x14ac:dyDescent="0.3">
      <c r="C475" s="1">
        <v>42447</v>
      </c>
      <c r="D475" s="130">
        <v>1.1335906968758123E-3</v>
      </c>
      <c r="E475" s="130">
        <v>-1.3243292865630403E-2</v>
      </c>
      <c r="F475" s="130">
        <v>-2.1637453642729433E-2</v>
      </c>
      <c r="G475" s="130">
        <v>1.394169138283261E-2</v>
      </c>
      <c r="H475" s="130">
        <v>4.8220989898164722E-3</v>
      </c>
    </row>
    <row r="476" spans="3:8" x14ac:dyDescent="0.3">
      <c r="C476" s="1">
        <v>42446</v>
      </c>
      <c r="D476" s="130">
        <v>-1.6057055936947353E-3</v>
      </c>
      <c r="E476" s="130">
        <v>-2.6163416855503187E-2</v>
      </c>
      <c r="F476" s="130">
        <v>5.6875291246620665E-3</v>
      </c>
      <c r="G476" s="130">
        <v>3.7173198164605812E-3</v>
      </c>
      <c r="H476" s="130">
        <v>1.7186212421790272E-2</v>
      </c>
    </row>
    <row r="477" spans="3:8" x14ac:dyDescent="0.3">
      <c r="C477" s="1">
        <v>42445</v>
      </c>
      <c r="D477" s="130">
        <v>1.3203778261813279E-2</v>
      </c>
      <c r="E477" s="130">
        <v>-4.7772587871704152E-3</v>
      </c>
      <c r="F477" s="130">
        <v>1.4082262313828465E-2</v>
      </c>
      <c r="G477" s="130">
        <v>1.5111052787317919E-2</v>
      </c>
      <c r="H477" s="130">
        <v>3.6889919958680006E-4</v>
      </c>
    </row>
    <row r="478" spans="3:8" x14ac:dyDescent="0.3">
      <c r="C478" s="1">
        <v>42444</v>
      </c>
      <c r="D478" s="130">
        <v>1.9894361370293802E-2</v>
      </c>
      <c r="E478" s="130">
        <v>6.345738750837133E-3</v>
      </c>
      <c r="F478" s="130">
        <v>7.8680794868955101E-3</v>
      </c>
      <c r="G478" s="130">
        <v>-2.7552035670540178E-3</v>
      </c>
      <c r="H478" s="130">
        <v>1.7232941128679947E-3</v>
      </c>
    </row>
    <row r="479" spans="3:8" x14ac:dyDescent="0.3">
      <c r="C479" s="1">
        <v>42443</v>
      </c>
      <c r="D479" s="130">
        <v>2.5394176958831913E-3</v>
      </c>
      <c r="E479" s="130">
        <v>6.5793340728256605E-3</v>
      </c>
      <c r="F479" s="130">
        <v>1.8825103454395121E-3</v>
      </c>
      <c r="G479" s="130">
        <v>4.801000054770627E-3</v>
      </c>
      <c r="H479" s="130">
        <v>-7.1201734281809963E-3</v>
      </c>
    </row>
    <row r="480" spans="3:8" x14ac:dyDescent="0.3">
      <c r="C480" s="1">
        <v>42440</v>
      </c>
      <c r="D480" s="130">
        <v>1.0716221977734631E-2</v>
      </c>
      <c r="E480" s="130">
        <v>1.8927660613183465E-2</v>
      </c>
      <c r="F480" s="130">
        <v>1.9406777495663809E-2</v>
      </c>
      <c r="G480" s="130">
        <v>3.0766406415102363E-3</v>
      </c>
      <c r="H480" s="130">
        <v>-6.46211292322371E-3</v>
      </c>
    </row>
    <row r="481" spans="3:8" x14ac:dyDescent="0.3">
      <c r="C481" s="1">
        <v>42439</v>
      </c>
      <c r="D481" s="130">
        <v>4.9443548034490122E-4</v>
      </c>
      <c r="E481" s="130">
        <v>-9.6562600024871471E-4</v>
      </c>
      <c r="F481" s="130">
        <v>-1.5063678983937869E-2</v>
      </c>
      <c r="G481" s="130">
        <v>-6.5520197201416729E-3</v>
      </c>
      <c r="H481" s="130">
        <v>-8.2306347393270359E-3</v>
      </c>
    </row>
    <row r="482" spans="3:8" x14ac:dyDescent="0.3">
      <c r="C482" s="1">
        <v>42438</v>
      </c>
      <c r="D482" s="130">
        <v>8.9033638840267811E-4</v>
      </c>
      <c r="E482" s="130">
        <v>-1.4111243683820136E-3</v>
      </c>
      <c r="F482" s="130">
        <v>2.2778485649539042E-2</v>
      </c>
      <c r="G482" s="130">
        <v>1.8226288126953722E-2</v>
      </c>
      <c r="H482" s="130">
        <v>-1.2047260625944768E-3</v>
      </c>
    </row>
    <row r="483" spans="3:8" x14ac:dyDescent="0.3">
      <c r="C483" s="1">
        <v>42437</v>
      </c>
      <c r="D483" s="130">
        <v>-8.2800439558804537E-3</v>
      </c>
      <c r="E483" s="130">
        <v>-4.5233243731989739E-3</v>
      </c>
      <c r="F483" s="130">
        <v>1.2076483184280604E-2</v>
      </c>
      <c r="G483" s="130">
        <v>7.7196815261086722E-3</v>
      </c>
      <c r="H483" s="130">
        <v>-4.8122584333978077E-4</v>
      </c>
    </row>
    <row r="484" spans="3:8" x14ac:dyDescent="0.3">
      <c r="C484" s="1">
        <v>42436</v>
      </c>
      <c r="D484" s="130">
        <v>-1.1128421525830483E-2</v>
      </c>
      <c r="E484" s="130">
        <v>-2.1689211584532506E-2</v>
      </c>
      <c r="F484" s="130">
        <v>-1.940675854204265E-2</v>
      </c>
      <c r="G484" s="130">
        <v>-6.1825176044504368E-2</v>
      </c>
      <c r="H484" s="130">
        <v>-4.6822083948670941E-3</v>
      </c>
    </row>
    <row r="485" spans="3:8" x14ac:dyDescent="0.3">
      <c r="C485" s="1">
        <v>42433</v>
      </c>
      <c r="D485" s="130">
        <v>1.476712496906297E-2</v>
      </c>
      <c r="E485" s="130">
        <v>-4.0775934095866849E-3</v>
      </c>
      <c r="F485" s="130">
        <v>-6.1314659739033677E-3</v>
      </c>
      <c r="G485" s="130">
        <v>3.6593747329310727E-2</v>
      </c>
      <c r="H485" s="130">
        <v>7.8157772924207572E-3</v>
      </c>
    </row>
    <row r="486" spans="3:8" x14ac:dyDescent="0.3">
      <c r="C486" s="1">
        <v>42432</v>
      </c>
      <c r="D486" s="130">
        <v>7.4166609300914893E-3</v>
      </c>
      <c r="E486" s="130">
        <v>-4.6990359797454383E-3</v>
      </c>
      <c r="F486" s="130">
        <v>-1.1396317877581009E-2</v>
      </c>
      <c r="G486" s="130">
        <v>3.2729803009775632E-3</v>
      </c>
      <c r="H486" s="130">
        <v>3.5069559394690069E-3</v>
      </c>
    </row>
    <row r="487" spans="3:8" x14ac:dyDescent="0.3">
      <c r="C487" s="1">
        <v>42431</v>
      </c>
      <c r="D487" s="130">
        <v>2.18598811429326E-3</v>
      </c>
      <c r="E487" s="130">
        <v>2.0186230706262633E-3</v>
      </c>
      <c r="F487" s="130">
        <v>7.0122656116572511E-3</v>
      </c>
      <c r="G487" s="130">
        <v>-7.0441002402147511E-3</v>
      </c>
      <c r="H487" s="130">
        <v>1.6119344371212416E-2</v>
      </c>
    </row>
    <row r="488" spans="3:8" x14ac:dyDescent="0.3">
      <c r="C488" s="1">
        <v>42430</v>
      </c>
      <c r="D488" s="130">
        <v>3.8946209688761203E-2</v>
      </c>
      <c r="E488" s="130">
        <v>4.6881853791967368E-2</v>
      </c>
      <c r="F488" s="130">
        <v>3.2865957201118103E-2</v>
      </c>
      <c r="G488" s="130">
        <v>5.1025608965216254E-2</v>
      </c>
      <c r="H488" s="130">
        <v>1.1639581535397884E-2</v>
      </c>
    </row>
    <row r="489" spans="3:8" x14ac:dyDescent="0.3">
      <c r="C489" s="1">
        <v>42429</v>
      </c>
      <c r="D489" s="130">
        <v>-2.272694072045031E-3</v>
      </c>
      <c r="E489" s="130">
        <v>-4.8927382642595645E-3</v>
      </c>
      <c r="F489" s="130">
        <v>-8.2206046845456557E-3</v>
      </c>
      <c r="G489" s="130">
        <v>-1.4665480307862133E-2</v>
      </c>
      <c r="H489" s="130">
        <v>-1.0037759994473655E-2</v>
      </c>
    </row>
    <row r="490" spans="3:8" x14ac:dyDescent="0.3">
      <c r="C490" s="1">
        <v>42426</v>
      </c>
      <c r="D490" s="130">
        <v>1.5490733817542933E-3</v>
      </c>
      <c r="E490" s="130">
        <v>1.4401556196990312E-4</v>
      </c>
      <c r="F490" s="130">
        <v>-1.5474508693411999E-2</v>
      </c>
      <c r="G490" s="130">
        <v>2.7466951559457311E-3</v>
      </c>
      <c r="H490" s="130">
        <v>-1.5174142022031713E-2</v>
      </c>
    </row>
    <row r="491" spans="3:8" x14ac:dyDescent="0.3">
      <c r="C491" s="1">
        <v>42425</v>
      </c>
      <c r="D491" s="130">
        <v>6.844444544853911E-3</v>
      </c>
      <c r="E491" s="130">
        <v>2.0015441332600996E-3</v>
      </c>
      <c r="F491" s="130">
        <v>1.4305462659591844E-2</v>
      </c>
      <c r="G491" s="130">
        <v>3.1376786915684497E-2</v>
      </c>
      <c r="H491" s="130">
        <v>9.5180527131649151E-3</v>
      </c>
    </row>
    <row r="492" spans="3:8" x14ac:dyDescent="0.3">
      <c r="C492" s="1">
        <v>42424</v>
      </c>
      <c r="D492" s="130">
        <v>1.4781063304177057E-2</v>
      </c>
      <c r="E492" s="130">
        <v>1.9873464415024007E-3</v>
      </c>
      <c r="F492" s="130">
        <v>3.5108453328123639E-3</v>
      </c>
      <c r="G492" s="130">
        <v>2.755663710150531E-2</v>
      </c>
      <c r="H492" s="130">
        <v>-3.0604709645320289E-3</v>
      </c>
    </row>
    <row r="493" spans="3:8" x14ac:dyDescent="0.3">
      <c r="C493" s="1">
        <v>42423</v>
      </c>
      <c r="D493" s="130">
        <v>-2.2864775660781791E-2</v>
      </c>
      <c r="E493" s="130">
        <v>-1.179402759490957E-2</v>
      </c>
      <c r="F493" s="130">
        <v>-2.8317462151091363E-2</v>
      </c>
      <c r="G493" s="130">
        <v>-3.1043608034212553E-2</v>
      </c>
      <c r="H493" s="130">
        <v>-3.9039575996715355E-3</v>
      </c>
    </row>
    <row r="494" spans="3:8" x14ac:dyDescent="0.3">
      <c r="C494" s="1">
        <v>42422</v>
      </c>
      <c r="D494" s="130">
        <v>8.7082224239720951E-3</v>
      </c>
      <c r="E494" s="130">
        <v>4.4963669346576841E-2</v>
      </c>
      <c r="F494" s="130">
        <v>1.589031821626324E-2</v>
      </c>
      <c r="G494" s="130">
        <v>2.981007834262437E-2</v>
      </c>
      <c r="H494" s="130">
        <v>4.1482872235234156E-3</v>
      </c>
    </row>
    <row r="495" spans="3:8" x14ac:dyDescent="0.3">
      <c r="C495" s="1">
        <v>42419</v>
      </c>
      <c r="D495" s="130">
        <v>-2.2881470541520105E-3</v>
      </c>
      <c r="E495" s="130">
        <v>1.8681595813779352E-2</v>
      </c>
      <c r="F495" s="130">
        <v>-7.1148909516451017E-3</v>
      </c>
      <c r="G495" s="130">
        <v>-1.4021985728112963E-2</v>
      </c>
      <c r="H495" s="130">
        <v>-2.3201589300090144E-3</v>
      </c>
    </row>
    <row r="496" spans="3:8" x14ac:dyDescent="0.3">
      <c r="C496" s="1">
        <v>42418</v>
      </c>
      <c r="D496" s="130">
        <v>-1.9138468731134759E-2</v>
      </c>
      <c r="E496" s="130">
        <v>-1.7184779818694446E-2</v>
      </c>
      <c r="F496" s="130">
        <v>-4.3973808063303647E-3</v>
      </c>
      <c r="G496" s="130">
        <v>-4.6108075135384466E-2</v>
      </c>
      <c r="H496" s="130">
        <v>-5.7166985752081312E-3</v>
      </c>
    </row>
    <row r="497" spans="3:8" x14ac:dyDescent="0.3">
      <c r="C497" s="1">
        <v>42417</v>
      </c>
      <c r="D497" s="130">
        <v>1.5198632270281126E-2</v>
      </c>
      <c r="E497" s="130">
        <v>2.4641126551569567E-2</v>
      </c>
      <c r="F497" s="130">
        <v>2.5699376378345323E-2</v>
      </c>
      <c r="G497" s="130">
        <v>6.2149356971927375E-2</v>
      </c>
      <c r="H497" s="130">
        <v>1.1957297363484267E-2</v>
      </c>
    </row>
    <row r="498" spans="3:8" x14ac:dyDescent="0.3">
      <c r="C498" s="1">
        <v>42416</v>
      </c>
      <c r="D498" s="130">
        <v>2.7804338353174262E-2</v>
      </c>
      <c r="E498" s="130">
        <v>2.7273159425203392E-2</v>
      </c>
      <c r="F498" s="130">
        <v>1.8769677484794516E-2</v>
      </c>
      <c r="G498" s="130">
        <v>1.8702737879824179E-2</v>
      </c>
      <c r="H498" s="130">
        <v>5.9089736786356447E-3</v>
      </c>
    </row>
    <row r="499" spans="3:8" x14ac:dyDescent="0.3">
      <c r="C499" s="1">
        <v>42412</v>
      </c>
      <c r="D499" s="130">
        <v>3.0902683309578373E-3</v>
      </c>
      <c r="E499" s="130">
        <v>6.449681116167707E-3</v>
      </c>
      <c r="F499" s="130">
        <v>1.616977583925451E-2</v>
      </c>
      <c r="G499" s="130">
        <v>1.2086524113649256E-2</v>
      </c>
      <c r="H499" s="130">
        <v>1.3549965014856672E-2</v>
      </c>
    </row>
    <row r="500" spans="3:8" x14ac:dyDescent="0.3">
      <c r="C500" s="1">
        <v>42411</v>
      </c>
      <c r="D500" s="130">
        <v>-6.064900495600295E-3</v>
      </c>
      <c r="E500" s="130">
        <v>2.6834549435935134E-2</v>
      </c>
      <c r="F500" s="130">
        <v>-4.025077877510556E-4</v>
      </c>
      <c r="G500" s="130">
        <v>-2.4028605257190687E-2</v>
      </c>
      <c r="H500" s="130">
        <v>-2.129861156762422E-2</v>
      </c>
    </row>
    <row r="501" spans="3:8" x14ac:dyDescent="0.3">
      <c r="C501" s="1">
        <v>42410</v>
      </c>
      <c r="D501" s="130">
        <v>-7.6087479903932083E-3</v>
      </c>
      <c r="E501" s="130">
        <v>1.7295179638958349E-2</v>
      </c>
      <c r="F501" s="130">
        <v>8.6878817658467278E-3</v>
      </c>
      <c r="G501" s="130">
        <v>2.6579638718313703E-2</v>
      </c>
      <c r="H501" s="130">
        <v>-1.2419451609511963E-2</v>
      </c>
    </row>
    <row r="502" spans="3:8" x14ac:dyDescent="0.3">
      <c r="C502" s="1">
        <v>42409</v>
      </c>
      <c r="D502" s="130">
        <v>-2.1060071869069484E-4</v>
      </c>
      <c r="E502" s="130">
        <v>-1.2430968943180633E-2</v>
      </c>
      <c r="F502" s="130">
        <v>-2.6342654596727974E-3</v>
      </c>
      <c r="G502" s="130">
        <v>3.3169131577241183E-2</v>
      </c>
      <c r="H502" s="130">
        <v>2.4197117098268936E-4</v>
      </c>
    </row>
    <row r="503" spans="3:8" x14ac:dyDescent="0.3">
      <c r="C503" s="1">
        <v>42408</v>
      </c>
      <c r="D503" s="130">
        <v>1.0474821188205224E-2</v>
      </c>
      <c r="E503" s="130">
        <v>-2.8338745081645411E-2</v>
      </c>
      <c r="F503" s="130">
        <v>-1.5065499379468647E-2</v>
      </c>
      <c r="G503" s="130">
        <v>6.381323163303307E-3</v>
      </c>
      <c r="H503" s="130">
        <v>1.7336396074173411E-2</v>
      </c>
    </row>
    <row r="504" spans="3:8" x14ac:dyDescent="0.3">
      <c r="C504" s="1">
        <v>42405</v>
      </c>
      <c r="D504" s="130">
        <v>-2.7071381652496843E-2</v>
      </c>
      <c r="E504" s="130">
        <v>-6.5760076467363163E-2</v>
      </c>
      <c r="F504" s="130">
        <v>-3.6025802680615358E-2</v>
      </c>
      <c r="G504" s="130">
        <v>-8.0274941194694749E-2</v>
      </c>
      <c r="H504" s="130">
        <v>6.1769515987247867E-3</v>
      </c>
    </row>
    <row r="505" spans="3:8" x14ac:dyDescent="0.3">
      <c r="C505" s="1">
        <v>42404</v>
      </c>
      <c r="D505" s="130">
        <v>8.0031038759627113E-3</v>
      </c>
      <c r="E505" s="130">
        <v>9.7252842581829393E-3</v>
      </c>
      <c r="F505" s="130">
        <v>-3.0720134114768575E-3</v>
      </c>
      <c r="G505" s="130">
        <v>-1.1416017770658546E-2</v>
      </c>
      <c r="H505" s="130">
        <v>-4.9444035689573361E-3</v>
      </c>
    </row>
    <row r="506" spans="3:8" x14ac:dyDescent="0.3">
      <c r="C506" s="1">
        <v>42403</v>
      </c>
      <c r="D506" s="130">
        <v>1.959910915049945E-2</v>
      </c>
      <c r="E506" s="130">
        <v>-3.8835293343121823E-2</v>
      </c>
      <c r="F506" s="130">
        <v>-1.5976142500679243E-2</v>
      </c>
      <c r="G506" s="130">
        <v>-8.2314026363096982E-3</v>
      </c>
      <c r="H506" s="130">
        <v>1.0909728479219118E-2</v>
      </c>
    </row>
    <row r="507" spans="3:8" x14ac:dyDescent="0.3">
      <c r="C507" s="1">
        <v>42402</v>
      </c>
      <c r="D507" s="130">
        <v>-2.0429117615248772E-2</v>
      </c>
      <c r="E507" s="130">
        <v>-4.0310402110116828E-2</v>
      </c>
      <c r="F507" s="130">
        <v>-3.1754484337117479E-2</v>
      </c>
      <c r="G507" s="130">
        <v>-2.8022073675054302E-2</v>
      </c>
      <c r="H507" s="130">
        <v>-1.1156443270924628E-2</v>
      </c>
    </row>
    <row r="508" spans="3:8" x14ac:dyDescent="0.3">
      <c r="C508" s="1">
        <v>42401</v>
      </c>
    </row>
  </sheetData>
  <autoFilter ref="C3:Q508" xr:uid="{FBF17EBB-B64B-478F-BA3F-EBB365D04C55}">
    <sortState xmlns:xlrd2="http://schemas.microsoft.com/office/spreadsheetml/2017/richdata2" ref="C4:P508">
      <sortCondition descending="1" ref="C3:C508"/>
    </sortState>
  </autoFilter>
  <mergeCells count="1">
    <mergeCell ref="D2:H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0DF5-A750-4EED-B1AF-7079AC855AB4}">
  <dimension ref="B5:K32"/>
  <sheetViews>
    <sheetView workbookViewId="0">
      <selection activeCell="H14" sqref="H14"/>
    </sheetView>
  </sheetViews>
  <sheetFormatPr defaultColWidth="8.77734375" defaultRowHeight="14.4" x14ac:dyDescent="0.3"/>
  <cols>
    <col min="2" max="2" width="30.44140625" bestFit="1" customWidth="1"/>
    <col min="4" max="4" width="10.109375" bestFit="1" customWidth="1"/>
    <col min="5" max="5" width="12.6640625" bestFit="1" customWidth="1"/>
    <col min="6" max="6" width="18.109375" customWidth="1"/>
    <col min="8" max="8" width="40.6640625" bestFit="1" customWidth="1"/>
  </cols>
  <sheetData>
    <row r="5" spans="2:11" x14ac:dyDescent="0.3">
      <c r="B5" s="228" t="s">
        <v>67</v>
      </c>
      <c r="C5" s="228"/>
      <c r="D5" s="228"/>
      <c r="E5" s="228"/>
      <c r="F5" s="140">
        <v>252</v>
      </c>
      <c r="G5" s="141"/>
      <c r="H5" s="141"/>
    </row>
    <row r="6" spans="2:11" x14ac:dyDescent="0.3">
      <c r="B6" s="229" t="s">
        <v>68</v>
      </c>
      <c r="C6" s="229"/>
      <c r="D6" s="229"/>
      <c r="E6" s="229"/>
      <c r="F6" s="142">
        <v>252</v>
      </c>
      <c r="G6" s="141"/>
      <c r="H6" s="141"/>
    </row>
    <row r="7" spans="2:11" x14ac:dyDescent="0.3">
      <c r="B7" s="230" t="s">
        <v>69</v>
      </c>
      <c r="C7" s="230"/>
      <c r="D7" s="143">
        <v>0.01</v>
      </c>
      <c r="E7" s="141"/>
      <c r="F7" s="141"/>
      <c r="G7" s="141"/>
      <c r="H7" s="141"/>
    </row>
    <row r="8" spans="2:11" x14ac:dyDescent="0.3">
      <c r="B8" s="231" t="s">
        <v>70</v>
      </c>
      <c r="C8" s="231"/>
      <c r="D8" s="143">
        <v>0.05</v>
      </c>
      <c r="E8" s="141"/>
      <c r="F8" s="141"/>
      <c r="G8" s="141"/>
      <c r="H8" s="141"/>
    </row>
    <row r="9" spans="2:11" x14ac:dyDescent="0.3">
      <c r="B9" s="232" t="s">
        <v>71</v>
      </c>
      <c r="C9" s="232"/>
      <c r="D9" s="148">
        <v>42767</v>
      </c>
      <c r="E9" s="141"/>
      <c r="F9" s="141"/>
      <c r="G9" s="141"/>
      <c r="H9" s="141"/>
    </row>
    <row r="10" spans="2:11" x14ac:dyDescent="0.3">
      <c r="B10" s="146"/>
      <c r="C10" s="147"/>
      <c r="D10" s="141"/>
      <c r="E10" s="141"/>
      <c r="F10" s="141"/>
      <c r="G10" s="141"/>
      <c r="H10" s="141"/>
    </row>
    <row r="11" spans="2:11" x14ac:dyDescent="0.3">
      <c r="H11" s="141"/>
    </row>
    <row r="12" spans="2:11" ht="92.55" customHeight="1" x14ac:dyDescent="0.3">
      <c r="B12" s="227" t="s">
        <v>72</v>
      </c>
      <c r="C12" s="223"/>
      <c r="D12" s="221"/>
      <c r="E12" s="144" t="s">
        <v>73</v>
      </c>
      <c r="F12" s="220" t="s">
        <v>74</v>
      </c>
      <c r="G12" s="221"/>
      <c r="I12" s="218"/>
      <c r="J12" s="218"/>
      <c r="K12" s="219"/>
    </row>
    <row r="13" spans="2:11" x14ac:dyDescent="0.3">
      <c r="B13" s="224" t="s">
        <v>76</v>
      </c>
      <c r="C13" s="223"/>
      <c r="D13" s="221"/>
      <c r="E13" s="145">
        <f>SUM('VaR_ES + Graphs'!J4:J255)</f>
        <v>4</v>
      </c>
      <c r="F13" s="225">
        <f>_xlfn.BINOM.DIST(E13,$F$6,$D$8/2,TRUE())</f>
        <v>0.24339776129299401</v>
      </c>
      <c r="G13" s="226"/>
      <c r="H13" s="141" t="s">
        <v>105</v>
      </c>
    </row>
    <row r="14" spans="2:11" x14ac:dyDescent="0.3">
      <c r="B14" s="222" t="s">
        <v>75</v>
      </c>
      <c r="C14" s="223"/>
      <c r="D14" s="223"/>
      <c r="E14" s="145">
        <f>SUM('VaR_ES + Graphs'!L4:L255)</f>
        <v>3</v>
      </c>
      <c r="F14" s="225">
        <f>_xlfn.BINOM.DIST(E14,$F$6,$D$8/2,TRUE())</f>
        <v>0.12319703156335673</v>
      </c>
      <c r="G14" s="226"/>
      <c r="H14" s="141" t="s">
        <v>105</v>
      </c>
    </row>
    <row r="16" spans="2:11" ht="15" thickBot="1" x14ac:dyDescent="0.35"/>
    <row r="17" spans="8:8" ht="43.8" thickBot="1" x14ac:dyDescent="0.35">
      <c r="H17" s="197" t="s">
        <v>103</v>
      </c>
    </row>
    <row r="18" spans="8:8" ht="15" thickBot="1" x14ac:dyDescent="0.35">
      <c r="H18" s="198" t="s">
        <v>104</v>
      </c>
    </row>
    <row r="28" spans="8:8" ht="53.55" customHeight="1" x14ac:dyDescent="0.3"/>
    <row r="29" spans="8:8" ht="53.55" customHeight="1" x14ac:dyDescent="0.3"/>
    <row r="30" spans="8:8" ht="17.55" customHeight="1" x14ac:dyDescent="0.3"/>
    <row r="31" spans="8:8" ht="26.55" customHeight="1" x14ac:dyDescent="0.3"/>
    <row r="32" spans="8:8" ht="53.55" customHeight="1" x14ac:dyDescent="0.3"/>
  </sheetData>
  <mergeCells count="12">
    <mergeCell ref="B5:E5"/>
    <mergeCell ref="B6:E6"/>
    <mergeCell ref="B7:C7"/>
    <mergeCell ref="B8:C8"/>
    <mergeCell ref="B9:C9"/>
    <mergeCell ref="I12:K12"/>
    <mergeCell ref="F12:G12"/>
    <mergeCell ref="B14:D14"/>
    <mergeCell ref="B13:D13"/>
    <mergeCell ref="F13:G13"/>
    <mergeCell ref="F14:G14"/>
    <mergeCell ref="B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49E5-E580-4316-B4FF-25A19C57DFB4}">
  <dimension ref="A1:L508"/>
  <sheetViews>
    <sheetView zoomScale="43" workbookViewId="0">
      <selection activeCell="AF47" sqref="AF47"/>
    </sheetView>
  </sheetViews>
  <sheetFormatPr defaultColWidth="8.77734375" defaultRowHeight="14.4" x14ac:dyDescent="0.3"/>
  <cols>
    <col min="1" max="1" width="16.44140625" customWidth="1"/>
    <col min="2" max="2" width="12.44140625" bestFit="1" customWidth="1"/>
    <col min="3" max="3" width="10" bestFit="1" customWidth="1"/>
    <col min="4" max="4" width="12" bestFit="1" customWidth="1"/>
    <col min="5" max="5" width="11.109375" customWidth="1"/>
    <col min="6" max="6" width="13.77734375" bestFit="1" customWidth="1"/>
    <col min="7" max="7" width="13.44140625" bestFit="1" customWidth="1"/>
    <col min="8" max="8" width="10.33203125" bestFit="1" customWidth="1"/>
    <col min="9" max="9" width="11.33203125" bestFit="1" customWidth="1"/>
    <col min="10" max="10" width="16.6640625" bestFit="1" customWidth="1"/>
  </cols>
  <sheetData>
    <row r="1" spans="1:12" x14ac:dyDescent="0.3">
      <c r="A1" t="s">
        <v>78</v>
      </c>
    </row>
    <row r="3" spans="1:12" x14ac:dyDescent="0.3">
      <c r="A3" s="151" t="s">
        <v>7</v>
      </c>
      <c r="B3" s="152" t="s">
        <v>80</v>
      </c>
      <c r="C3" s="153" t="s">
        <v>83</v>
      </c>
      <c r="D3" s="153" t="s">
        <v>84</v>
      </c>
      <c r="E3" s="154" t="s">
        <v>87</v>
      </c>
      <c r="F3" s="154" t="s">
        <v>60</v>
      </c>
      <c r="G3" s="154" t="s">
        <v>62</v>
      </c>
      <c r="H3" s="154" t="s">
        <v>81</v>
      </c>
      <c r="I3" s="154" t="s">
        <v>82</v>
      </c>
      <c r="J3" s="154" t="s">
        <v>79</v>
      </c>
      <c r="L3" s="155" t="s">
        <v>85</v>
      </c>
    </row>
    <row r="4" spans="1:12" x14ac:dyDescent="0.3">
      <c r="A4" s="42">
        <v>43131</v>
      </c>
      <c r="B4" s="130">
        <v>1.1285195716071133E-4</v>
      </c>
      <c r="C4" s="157">
        <f t="shared" ref="C4:C67" si="0">AVERAGE(B5:B256)</f>
        <v>2.5233182343633291E-4</v>
      </c>
      <c r="D4" s="150">
        <f t="shared" ref="D4:D67" si="1">STDEV(B5:B256)</f>
        <v>7.8899466634084481E-3</v>
      </c>
      <c r="E4" s="130">
        <f t="shared" ref="E4:E67" si="2">C4+D4*NORMSINV(1%)</f>
        <v>-1.8102428823279535E-2</v>
      </c>
      <c r="F4">
        <f>IF(J4&lt;E4,1,0)</f>
        <v>0</v>
      </c>
      <c r="G4" s="137">
        <f>E4*SQRT(10)</f>
        <v>-5.7244906262645043E-2</v>
      </c>
      <c r="H4" s="130">
        <f>(-1*D4/SQRT(2*PI())*EXP(-1*(NORMSINV(1%))^2/2)/1%)+C4</f>
        <v>-2.0776066221649823E-2</v>
      </c>
      <c r="I4" s="2">
        <f>H4*SQRT(10)</f>
        <v>-6.5699690078902112E-2</v>
      </c>
      <c r="J4" s="130">
        <v>-2.3622544741773487E-4</v>
      </c>
      <c r="L4" s="156" t="s">
        <v>86</v>
      </c>
    </row>
    <row r="5" spans="1:12" x14ac:dyDescent="0.3">
      <c r="A5" s="42">
        <v>43130</v>
      </c>
      <c r="B5" s="130">
        <v>6.1003792800350164E-3</v>
      </c>
      <c r="C5" s="157">
        <f t="shared" si="0"/>
        <v>2.1193044770146161E-4</v>
      </c>
      <c r="D5" s="150">
        <f t="shared" si="1"/>
        <v>7.8859476117992162E-3</v>
      </c>
      <c r="E5" s="130">
        <f t="shared" si="2"/>
        <v>-1.8133527013805089E-2</v>
      </c>
      <c r="F5">
        <f t="shared" ref="F5:F68" si="3">IF(J5&lt;E5,1,0)</f>
        <v>0</v>
      </c>
      <c r="G5" s="137">
        <f t="shared" ref="G5:G68" si="4">E5*SQRT(10)</f>
        <v>-5.7343247375815656E-2</v>
      </c>
      <c r="H5" s="130">
        <f t="shared" ref="H5:H68" si="5">(-1*D5/SQRT(2*PI())*EXP(-1*(NORMSINV(1%))^2/2)/1%)+C5</f>
        <v>-2.0805809268167875E-2</v>
      </c>
      <c r="I5" s="2">
        <f t="shared" ref="I5:I68" si="6">H5*SQRT(10)</f>
        <v>-6.5793745850451488E-2</v>
      </c>
      <c r="J5" s="130">
        <v>-4.7121725059494773E-3</v>
      </c>
    </row>
    <row r="6" spans="1:12" x14ac:dyDescent="0.3">
      <c r="A6" s="42">
        <v>43129</v>
      </c>
      <c r="B6" s="130">
        <v>-5.6362984965655132E-3</v>
      </c>
      <c r="C6" s="157">
        <f t="shared" si="0"/>
        <v>1.8725691385459642E-4</v>
      </c>
      <c r="D6" s="150">
        <f t="shared" si="1"/>
        <v>7.9139955675384729E-3</v>
      </c>
      <c r="E6" s="130">
        <f t="shared" si="2"/>
        <v>-1.8223449849857166E-2</v>
      </c>
      <c r="F6">
        <f t="shared" si="3"/>
        <v>0</v>
      </c>
      <c r="G6" s="137">
        <f t="shared" si="4"/>
        <v>-5.7627608351402126E-2</v>
      </c>
      <c r="H6" s="130">
        <f t="shared" si="5"/>
        <v>-2.0905236612502633E-2</v>
      </c>
      <c r="I6" s="2">
        <f t="shared" si="6"/>
        <v>-6.6108162720251162E-2</v>
      </c>
      <c r="J6" s="130">
        <v>3.0848735488974615E-3</v>
      </c>
    </row>
    <row r="7" spans="1:12" x14ac:dyDescent="0.3">
      <c r="A7" s="42">
        <v>43126</v>
      </c>
      <c r="B7" s="130">
        <v>7.5684954240027051E-3</v>
      </c>
      <c r="C7" s="157">
        <f t="shared" si="0"/>
        <v>1.9898529332554028E-4</v>
      </c>
      <c r="D7" s="150">
        <f t="shared" si="1"/>
        <v>7.9271570822707273E-3</v>
      </c>
      <c r="E7" s="130">
        <f t="shared" si="2"/>
        <v>-1.824233973220276E-2</v>
      </c>
      <c r="F7">
        <f t="shared" si="3"/>
        <v>0</v>
      </c>
      <c r="G7" s="137">
        <f t="shared" si="4"/>
        <v>-5.7687343404346808E-2</v>
      </c>
      <c r="H7" s="130">
        <f t="shared" si="5"/>
        <v>-2.0928586489257387E-2</v>
      </c>
      <c r="I7" s="2">
        <f t="shared" si="6"/>
        <v>-6.6182001513880415E-2</v>
      </c>
      <c r="J7" s="130">
        <v>9.9655322857004E-3</v>
      </c>
    </row>
    <row r="8" spans="1:12" x14ac:dyDescent="0.3">
      <c r="A8" s="42">
        <v>43125</v>
      </c>
      <c r="B8" s="130">
        <v>-1.1125123385754677E-2</v>
      </c>
      <c r="C8" s="157">
        <f t="shared" si="0"/>
        <v>3.0002516087639379E-4</v>
      </c>
      <c r="D8" s="150">
        <f t="shared" si="1"/>
        <v>7.9444956617630291E-3</v>
      </c>
      <c r="E8" s="130">
        <f t="shared" si="2"/>
        <v>-1.818163543219271E-2</v>
      </c>
      <c r="F8">
        <f t="shared" si="3"/>
        <v>0</v>
      </c>
      <c r="G8" s="137">
        <f t="shared" si="4"/>
        <v>-5.7495379552548867E-2</v>
      </c>
      <c r="H8" s="130">
        <f t="shared" si="5"/>
        <v>-2.0873757650330012E-2</v>
      </c>
      <c r="I8" s="2">
        <f t="shared" si="6"/>
        <v>-6.6008617501407407E-2</v>
      </c>
      <c r="J8" s="130">
        <v>7.0494725294018229E-3</v>
      </c>
    </row>
    <row r="9" spans="1:12" x14ac:dyDescent="0.3">
      <c r="A9" s="42">
        <v>43124</v>
      </c>
      <c r="B9" s="130">
        <v>1.3580478937071898E-2</v>
      </c>
      <c r="C9" s="157">
        <f t="shared" si="0"/>
        <v>2.2143921197505034E-4</v>
      </c>
      <c r="D9" s="150">
        <f t="shared" si="1"/>
        <v>7.9104785283490922E-3</v>
      </c>
      <c r="E9" s="130">
        <f t="shared" si="2"/>
        <v>-1.8181085695095581E-2</v>
      </c>
      <c r="F9">
        <f t="shared" si="3"/>
        <v>0</v>
      </c>
      <c r="G9" s="137">
        <f t="shared" si="4"/>
        <v>-5.7493641131207654E-2</v>
      </c>
      <c r="H9" s="130">
        <f t="shared" si="5"/>
        <v>-2.0861680651521133E-2</v>
      </c>
      <c r="I9" s="2">
        <f t="shared" si="6"/>
        <v>-6.5970426677872201E-2</v>
      </c>
      <c r="J9" s="130">
        <v>3.0375896927073041E-3</v>
      </c>
    </row>
    <row r="10" spans="1:12" x14ac:dyDescent="0.3">
      <c r="A10" s="42">
        <v>43123</v>
      </c>
      <c r="B10" s="130">
        <v>-1.2410877572927124E-3</v>
      </c>
      <c r="C10" s="157">
        <f t="shared" si="0"/>
        <v>2.6886238936269793E-4</v>
      </c>
      <c r="D10" s="150">
        <f t="shared" si="1"/>
        <v>7.9374517257596363E-3</v>
      </c>
      <c r="E10" s="130">
        <f t="shared" si="2"/>
        <v>-1.8196411558160035E-2</v>
      </c>
      <c r="F10">
        <f t="shared" si="3"/>
        <v>0</v>
      </c>
      <c r="G10" s="137">
        <f t="shared" si="4"/>
        <v>-5.7542105765599171E-2</v>
      </c>
      <c r="H10" s="130">
        <f t="shared" si="5"/>
        <v>-2.0886146823440262E-2</v>
      </c>
      <c r="I10" s="2">
        <f t="shared" si="6"/>
        <v>-6.6047795506761903E-2</v>
      </c>
      <c r="J10" s="130">
        <v>1.9763326137167771E-2</v>
      </c>
    </row>
    <row r="11" spans="1:12" x14ac:dyDescent="0.3">
      <c r="A11" s="42">
        <v>43122</v>
      </c>
      <c r="B11" s="130">
        <v>5.6479757194040671E-3</v>
      </c>
      <c r="C11" s="157">
        <f t="shared" si="0"/>
        <v>2.4370978120337835E-4</v>
      </c>
      <c r="D11" s="150">
        <f t="shared" si="1"/>
        <v>7.9303778657302537E-3</v>
      </c>
      <c r="E11" s="130">
        <f t="shared" si="2"/>
        <v>-1.8205107907078737E-2</v>
      </c>
      <c r="F11">
        <f t="shared" si="3"/>
        <v>0</v>
      </c>
      <c r="G11" s="137">
        <f t="shared" si="4"/>
        <v>-5.7569606035509813E-2</v>
      </c>
      <c r="H11" s="130">
        <f t="shared" si="5"/>
        <v>-2.089244607925653E-2</v>
      </c>
      <c r="I11" s="2">
        <f t="shared" si="6"/>
        <v>-6.6067715502705376E-2</v>
      </c>
      <c r="J11" s="130">
        <v>1.5258069652903397E-2</v>
      </c>
    </row>
    <row r="12" spans="1:12" x14ac:dyDescent="0.3">
      <c r="A12" s="42">
        <v>43119</v>
      </c>
      <c r="B12" s="130">
        <v>1.0569815884950971E-3</v>
      </c>
      <c r="C12" s="157">
        <f t="shared" si="0"/>
        <v>2.9010634707866083E-4</v>
      </c>
      <c r="D12" s="150">
        <f t="shared" si="1"/>
        <v>7.9692612836220963E-3</v>
      </c>
      <c r="E12" s="130">
        <f t="shared" si="2"/>
        <v>-1.8249167697751586E-2</v>
      </c>
      <c r="F12">
        <f t="shared" si="3"/>
        <v>0</v>
      </c>
      <c r="G12" s="137">
        <f t="shared" si="4"/>
        <v>-5.7708935327266259E-2</v>
      </c>
      <c r="H12" s="130">
        <f t="shared" si="5"/>
        <v>-2.094968215168224E-2</v>
      </c>
      <c r="I12" s="2">
        <f t="shared" si="6"/>
        <v>-6.6248711855892983E-2</v>
      </c>
      <c r="J12" s="130">
        <v>1.1721418669128772E-3</v>
      </c>
    </row>
    <row r="13" spans="1:12" x14ac:dyDescent="0.3">
      <c r="A13" s="42">
        <v>43118</v>
      </c>
      <c r="B13" s="130">
        <v>-1.6550182646938166E-3</v>
      </c>
      <c r="C13" s="157">
        <f t="shared" si="0"/>
        <v>2.5317861543863414E-4</v>
      </c>
      <c r="D13" s="150">
        <f t="shared" si="1"/>
        <v>7.9998123405909463E-3</v>
      </c>
      <c r="E13" s="130">
        <f t="shared" si="2"/>
        <v>-1.8357167815820797E-2</v>
      </c>
      <c r="F13">
        <f t="shared" si="3"/>
        <v>0</v>
      </c>
      <c r="G13" s="137">
        <f t="shared" si="4"/>
        <v>-5.805046168793207E-2</v>
      </c>
      <c r="H13" s="130">
        <f t="shared" si="5"/>
        <v>-2.1068034994802236E-2</v>
      </c>
      <c r="I13" s="2">
        <f t="shared" si="6"/>
        <v>-6.6622976407708756E-2</v>
      </c>
      <c r="J13" s="130">
        <v>1.7026759032219216E-3</v>
      </c>
    </row>
    <row r="14" spans="1:12" x14ac:dyDescent="0.3">
      <c r="A14" s="42">
        <v>43117</v>
      </c>
      <c r="B14" s="130">
        <v>8.1230649989522744E-3</v>
      </c>
      <c r="C14" s="157">
        <f t="shared" si="0"/>
        <v>2.8385193130136844E-4</v>
      </c>
      <c r="D14" s="150">
        <f t="shared" si="1"/>
        <v>8.0447999824534849E-3</v>
      </c>
      <c r="E14" s="130">
        <f t="shared" si="2"/>
        <v>-1.8431151404963091E-2</v>
      </c>
      <c r="F14">
        <f t="shared" si="3"/>
        <v>0</v>
      </c>
      <c r="G14" s="137">
        <f t="shared" si="4"/>
        <v>-5.8284418339095825E-2</v>
      </c>
      <c r="H14" s="130">
        <f t="shared" si="5"/>
        <v>-2.1157263381771364E-2</v>
      </c>
      <c r="I14" s="2">
        <f t="shared" si="6"/>
        <v>-6.6905141342474078E-2</v>
      </c>
      <c r="J14" s="130">
        <v>4.3781849100851377E-3</v>
      </c>
    </row>
    <row r="15" spans="1:12" x14ac:dyDescent="0.3">
      <c r="A15" s="42">
        <v>43116</v>
      </c>
      <c r="B15" s="130">
        <v>2.6581245707136374E-3</v>
      </c>
      <c r="C15" s="157">
        <f t="shared" si="0"/>
        <v>2.9445999675841805E-4</v>
      </c>
      <c r="D15" s="150">
        <f t="shared" si="1"/>
        <v>8.0497042275402518E-3</v>
      </c>
      <c r="E15" s="130">
        <f t="shared" si="2"/>
        <v>-1.8431952319637415E-2</v>
      </c>
      <c r="F15">
        <f t="shared" si="3"/>
        <v>0</v>
      </c>
      <c r="G15" s="137">
        <f t="shared" si="4"/>
        <v>-5.8286951053678142E-2</v>
      </c>
      <c r="H15" s="130">
        <f t="shared" si="5"/>
        <v>-2.1159726180059627E-2</v>
      </c>
      <c r="I15" s="2">
        <f t="shared" si="6"/>
        <v>-6.6912929394482568E-2</v>
      </c>
      <c r="J15" s="130">
        <v>-2.2260401901056624E-3</v>
      </c>
    </row>
    <row r="16" spans="1:12" x14ac:dyDescent="0.3">
      <c r="A16" s="42">
        <v>43112</v>
      </c>
      <c r="B16" s="130">
        <v>1.7288656334980838E-2</v>
      </c>
      <c r="C16" s="157">
        <f t="shared" si="0"/>
        <v>1.8474167819604347E-4</v>
      </c>
      <c r="D16" s="150">
        <f t="shared" si="1"/>
        <v>8.0054565930476936E-3</v>
      </c>
      <c r="E16" s="130">
        <f t="shared" si="2"/>
        <v>-1.843873524776669E-2</v>
      </c>
      <c r="F16">
        <f t="shared" si="3"/>
        <v>0</v>
      </c>
      <c r="G16" s="137">
        <f t="shared" si="4"/>
        <v>-5.8308400555771876E-2</v>
      </c>
      <c r="H16" s="130">
        <f t="shared" si="5"/>
        <v>-2.1151515073955771E-2</v>
      </c>
      <c r="I16" s="2">
        <f t="shared" si="6"/>
        <v>-6.688696359708507E-2</v>
      </c>
      <c r="J16" s="130">
        <v>1.2459826337252112E-2</v>
      </c>
    </row>
    <row r="17" spans="1:10" x14ac:dyDescent="0.3">
      <c r="A17" s="42">
        <v>43111</v>
      </c>
      <c r="B17" s="130">
        <v>-8.11736129702623E-3</v>
      </c>
      <c r="C17" s="157">
        <f t="shared" si="0"/>
        <v>2.0202465343083126E-4</v>
      </c>
      <c r="D17" s="150">
        <f t="shared" si="1"/>
        <v>7.9921520622765214E-3</v>
      </c>
      <c r="E17" s="130">
        <f t="shared" si="2"/>
        <v>-1.8390501305657274E-2</v>
      </c>
      <c r="F17">
        <f t="shared" si="3"/>
        <v>0</v>
      </c>
      <c r="G17" s="137">
        <f t="shared" si="4"/>
        <v>-5.8155871438177416E-2</v>
      </c>
      <c r="H17" s="130">
        <f t="shared" si="5"/>
        <v>-2.1098772674114627E-2</v>
      </c>
      <c r="I17" s="2">
        <f t="shared" si="6"/>
        <v>-6.6720177484323753E-2</v>
      </c>
      <c r="J17" s="130">
        <v>9.0263752224159621E-3</v>
      </c>
    </row>
    <row r="18" spans="1:10" x14ac:dyDescent="0.3">
      <c r="A18" s="42">
        <v>43110</v>
      </c>
      <c r="B18" s="130">
        <v>5.0622068408392941E-4</v>
      </c>
      <c r="C18" s="157">
        <f t="shared" si="0"/>
        <v>2.0532947540334039E-4</v>
      </c>
      <c r="D18" s="150">
        <f t="shared" si="1"/>
        <v>7.9924505334868935E-3</v>
      </c>
      <c r="E18" s="130">
        <f t="shared" si="2"/>
        <v>-1.8387890831550478E-2</v>
      </c>
      <c r="F18">
        <f t="shared" si="3"/>
        <v>0</v>
      </c>
      <c r="G18" s="137">
        <f t="shared" si="4"/>
        <v>-5.8147616394227046E-2</v>
      </c>
      <c r="H18" s="130">
        <f t="shared" si="5"/>
        <v>-2.1096263341856367E-2</v>
      </c>
      <c r="I18" s="2">
        <f t="shared" si="6"/>
        <v>-6.6712242278981509E-2</v>
      </c>
      <c r="J18" s="130">
        <v>1.1007041285552531E-3</v>
      </c>
    </row>
    <row r="19" spans="1:10" x14ac:dyDescent="0.3">
      <c r="A19" s="42">
        <v>43109</v>
      </c>
      <c r="B19" s="130">
        <v>-6.2384525997825433E-3</v>
      </c>
      <c r="C19" s="157">
        <f t="shared" si="0"/>
        <v>2.2157600868504709E-4</v>
      </c>
      <c r="D19" s="150">
        <f t="shared" si="1"/>
        <v>7.9834559230133537E-3</v>
      </c>
      <c r="E19" s="130">
        <f t="shared" si="2"/>
        <v>-1.8350719705315828E-2</v>
      </c>
      <c r="F19">
        <f t="shared" si="3"/>
        <v>0</v>
      </c>
      <c r="G19" s="137">
        <f t="shared" si="4"/>
        <v>-5.8030070972131913E-2</v>
      </c>
      <c r="H19" s="130">
        <f t="shared" si="5"/>
        <v>-2.1056044244834111E-2</v>
      </c>
      <c r="I19" s="2">
        <f t="shared" si="6"/>
        <v>-6.6585058326955882E-2</v>
      </c>
      <c r="J19" s="130">
        <v>-3.2690096204165339E-3</v>
      </c>
    </row>
    <row r="20" spans="1:10" x14ac:dyDescent="0.3">
      <c r="A20" s="42">
        <v>43108</v>
      </c>
      <c r="B20" s="130">
        <v>2.8814181514929412E-3</v>
      </c>
      <c r="C20" s="157">
        <f t="shared" si="0"/>
        <v>1.8822127839231303E-4</v>
      </c>
      <c r="D20" s="150">
        <f t="shared" si="1"/>
        <v>7.9898550991576774E-3</v>
      </c>
      <c r="E20" s="130">
        <f t="shared" si="2"/>
        <v>-1.8398961145427523E-2</v>
      </c>
      <c r="F20">
        <f t="shared" si="3"/>
        <v>0</v>
      </c>
      <c r="G20" s="137">
        <f t="shared" si="4"/>
        <v>-5.8182623800491474E-2</v>
      </c>
      <c r="H20" s="130">
        <f t="shared" si="5"/>
        <v>-2.1106454150385198E-2</v>
      </c>
      <c r="I20" s="2">
        <f t="shared" si="6"/>
        <v>-6.674446844513128E-2</v>
      </c>
      <c r="J20" s="130">
        <v>5.3603621436125607E-3</v>
      </c>
    </row>
    <row r="21" spans="1:10" x14ac:dyDescent="0.3">
      <c r="A21" s="42">
        <v>43105</v>
      </c>
      <c r="B21" s="130">
        <v>1.242992145329621E-3</v>
      </c>
      <c r="C21" s="157">
        <f t="shared" si="0"/>
        <v>1.4604349476556912E-4</v>
      </c>
      <c r="D21" s="150">
        <f t="shared" si="1"/>
        <v>8.0122876579834662E-3</v>
      </c>
      <c r="E21" s="130">
        <f t="shared" si="2"/>
        <v>-1.8493324864587934E-2</v>
      </c>
      <c r="F21">
        <f t="shared" si="3"/>
        <v>0</v>
      </c>
      <c r="G21" s="137">
        <f t="shared" si="4"/>
        <v>-5.8481028081522848E-2</v>
      </c>
      <c r="H21" s="130">
        <f t="shared" si="5"/>
        <v>-2.1208419508793173E-2</v>
      </c>
      <c r="I21" s="2">
        <f t="shared" si="6"/>
        <v>-6.7066911220135889E-2</v>
      </c>
      <c r="J21" s="130">
        <v>1.236143241516007E-2</v>
      </c>
    </row>
    <row r="22" spans="1:10" x14ac:dyDescent="0.3">
      <c r="A22" s="42">
        <v>43104</v>
      </c>
      <c r="B22" s="130">
        <v>-4.0155180881645342E-4</v>
      </c>
      <c r="C22" s="157">
        <f t="shared" si="0"/>
        <v>1.3778137444979952E-4</v>
      </c>
      <c r="D22" s="150">
        <f t="shared" si="1"/>
        <v>8.013927897374486E-3</v>
      </c>
      <c r="E22" s="130">
        <f t="shared" si="2"/>
        <v>-1.8505402752323919E-2</v>
      </c>
      <c r="F22">
        <f t="shared" si="3"/>
        <v>0</v>
      </c>
      <c r="G22" s="137">
        <f t="shared" si="4"/>
        <v>-5.8519221716092376E-2</v>
      </c>
      <c r="H22" s="130">
        <f t="shared" si="5"/>
        <v>-2.1221053218458661E-2</v>
      </c>
      <c r="I22" s="2">
        <f t="shared" si="6"/>
        <v>-6.710686251797611E-2</v>
      </c>
      <c r="J22" s="130">
        <v>5.5639785181972167E-3</v>
      </c>
    </row>
    <row r="23" spans="1:10" x14ac:dyDescent="0.3">
      <c r="A23" s="42">
        <v>43103</v>
      </c>
      <c r="B23" s="130">
        <v>-1.2138523941891004E-2</v>
      </c>
      <c r="C23" s="157">
        <f t="shared" si="0"/>
        <v>1.3236138869978869E-4</v>
      </c>
      <c r="D23" s="150">
        <f t="shared" si="1"/>
        <v>8.0227207440138702E-3</v>
      </c>
      <c r="E23" s="130">
        <f t="shared" si="2"/>
        <v>-1.853127795816023E-2</v>
      </c>
      <c r="F23">
        <f t="shared" si="3"/>
        <v>0</v>
      </c>
      <c r="G23" s="137">
        <f t="shared" si="4"/>
        <v>-5.8601046301460798E-2</v>
      </c>
      <c r="H23" s="130">
        <f t="shared" si="5"/>
        <v>-2.1249908024109278E-2</v>
      </c>
      <c r="I23" s="2">
        <f t="shared" si="6"/>
        <v>-6.7198109425273558E-2</v>
      </c>
      <c r="J23" s="130">
        <v>7.1670775840110617E-3</v>
      </c>
    </row>
    <row r="24" spans="1:10" x14ac:dyDescent="0.3">
      <c r="A24" s="42">
        <v>43102</v>
      </c>
      <c r="B24" s="130">
        <v>2.9727223562671001E-3</v>
      </c>
      <c r="C24" s="157">
        <f t="shared" si="0"/>
        <v>2.0384768666900459E-4</v>
      </c>
      <c r="D24" s="150">
        <f t="shared" si="1"/>
        <v>8.1277028182510473E-3</v>
      </c>
      <c r="E24" s="130">
        <f t="shared" si="2"/>
        <v>-1.8704016485405071E-2</v>
      </c>
      <c r="F24">
        <f t="shared" si="3"/>
        <v>0</v>
      </c>
      <c r="G24" s="137">
        <f t="shared" si="4"/>
        <v>-5.9147293487217548E-2</v>
      </c>
      <c r="H24" s="130">
        <f t="shared" si="5"/>
        <v>-2.1458221443278386E-2</v>
      </c>
      <c r="I24" s="2">
        <f t="shared" si="6"/>
        <v>-6.7856854297025315E-2</v>
      </c>
      <c r="J24" s="130">
        <v>1.4695347885403144E-2</v>
      </c>
    </row>
    <row r="25" spans="1:10" x14ac:dyDescent="0.3">
      <c r="A25" s="42">
        <v>43098</v>
      </c>
      <c r="B25" s="130">
        <v>7.1475329883938302E-3</v>
      </c>
      <c r="C25" s="157">
        <f t="shared" si="0"/>
        <v>1.778975064902476E-4</v>
      </c>
      <c r="D25" s="150">
        <f t="shared" si="1"/>
        <v>8.1158756362449194E-3</v>
      </c>
      <c r="E25" s="130">
        <f t="shared" si="2"/>
        <v>-1.8702452525867976E-2</v>
      </c>
      <c r="F25">
        <f t="shared" si="3"/>
        <v>0</v>
      </c>
      <c r="G25" s="137">
        <f t="shared" si="4"/>
        <v>-5.9142347812911979E-2</v>
      </c>
      <c r="H25" s="130">
        <f t="shared" si="5"/>
        <v>-2.145264964978779E-2</v>
      </c>
      <c r="I25" s="2">
        <f t="shared" si="6"/>
        <v>-6.7839234738942933E-2</v>
      </c>
      <c r="J25" s="130">
        <v>-6.5779073396027695E-3</v>
      </c>
    </row>
    <row r="26" spans="1:10" x14ac:dyDescent="0.3">
      <c r="A26" s="42">
        <v>43097</v>
      </c>
      <c r="B26" s="130">
        <v>1.1632791559959019E-4</v>
      </c>
      <c r="C26" s="157">
        <f t="shared" si="0"/>
        <v>1.5827924219754806E-4</v>
      </c>
      <c r="D26" s="150">
        <f t="shared" si="1"/>
        <v>8.1219980036114723E-3</v>
      </c>
      <c r="E26" s="130">
        <f t="shared" si="2"/>
        <v>-1.8736313546467955E-2</v>
      </c>
      <c r="F26">
        <f t="shared" si="3"/>
        <v>0</v>
      </c>
      <c r="G26" s="137">
        <f t="shared" si="4"/>
        <v>-5.9249425761905797E-2</v>
      </c>
      <c r="H26" s="130">
        <f t="shared" si="5"/>
        <v>-2.1488585334648012E-2</v>
      </c>
      <c r="I26" s="2">
        <f t="shared" si="6"/>
        <v>-6.7952873352379276E-2</v>
      </c>
      <c r="J26" s="130">
        <v>8.1185024670526809E-3</v>
      </c>
    </row>
    <row r="27" spans="1:10" x14ac:dyDescent="0.3">
      <c r="A27" s="42">
        <v>43096</v>
      </c>
      <c r="B27" s="130">
        <v>2.8348249161683934E-3</v>
      </c>
      <c r="C27" s="157">
        <f t="shared" si="0"/>
        <v>1.0677186576742712E-4</v>
      </c>
      <c r="D27" s="150">
        <f t="shared" si="1"/>
        <v>8.1460780658618778E-3</v>
      </c>
      <c r="E27" s="130">
        <f t="shared" si="2"/>
        <v>-1.8843839524521074E-2</v>
      </c>
      <c r="F27">
        <f t="shared" si="3"/>
        <v>0</v>
      </c>
      <c r="G27" s="137">
        <f t="shared" si="4"/>
        <v>-5.9589452760190932E-2</v>
      </c>
      <c r="H27" s="130">
        <f t="shared" si="5"/>
        <v>-2.1604271235414724E-2</v>
      </c>
      <c r="I27" s="2">
        <f t="shared" si="6"/>
        <v>-6.8318704291970303E-2</v>
      </c>
      <c r="J27" s="130">
        <v>-7.449249053089206E-4</v>
      </c>
    </row>
    <row r="28" spans="1:10" x14ac:dyDescent="0.3">
      <c r="A28" s="42">
        <v>43095</v>
      </c>
      <c r="B28" s="130">
        <v>-1.0457931920431431E-2</v>
      </c>
      <c r="C28" s="157">
        <f t="shared" si="0"/>
        <v>1.5885417686825062E-4</v>
      </c>
      <c r="D28" s="150">
        <f t="shared" si="1"/>
        <v>8.1201786961276074E-3</v>
      </c>
      <c r="E28" s="130">
        <f t="shared" si="2"/>
        <v>-1.8731506269699938E-2</v>
      </c>
      <c r="F28">
        <f t="shared" si="3"/>
        <v>0</v>
      </c>
      <c r="G28" s="137">
        <f t="shared" si="4"/>
        <v>-5.9234223817976051E-2</v>
      </c>
      <c r="H28" s="130">
        <f t="shared" si="5"/>
        <v>-2.1483161555800129E-2</v>
      </c>
      <c r="I28" s="2">
        <f t="shared" si="6"/>
        <v>-6.793572185769492E-2</v>
      </c>
      <c r="J28" s="130">
        <v>-5.4289756203388453E-3</v>
      </c>
    </row>
    <row r="29" spans="1:10" x14ac:dyDescent="0.3">
      <c r="A29" s="42">
        <v>43091</v>
      </c>
      <c r="B29" s="130">
        <v>-3.764312657372803E-3</v>
      </c>
      <c r="C29" s="157">
        <f t="shared" si="0"/>
        <v>1.3561607667896762E-4</v>
      </c>
      <c r="D29" s="150">
        <f t="shared" si="1"/>
        <v>8.1398061843318045E-3</v>
      </c>
      <c r="E29" s="130">
        <f t="shared" si="2"/>
        <v>-1.8800404735345815E-2</v>
      </c>
      <c r="F29">
        <f t="shared" si="3"/>
        <v>0</v>
      </c>
      <c r="G29" s="137">
        <f t="shared" si="4"/>
        <v>-5.945209989670789E-2</v>
      </c>
      <c r="H29" s="130">
        <f t="shared" si="5"/>
        <v>-2.1558711116660911E-2</v>
      </c>
      <c r="I29" s="2">
        <f t="shared" si="6"/>
        <v>-6.8174630546240497E-2</v>
      </c>
      <c r="J29" s="130">
        <v>1.3369981518302563E-3</v>
      </c>
    </row>
    <row r="30" spans="1:10" x14ac:dyDescent="0.3">
      <c r="A30" s="42">
        <v>43090</v>
      </c>
      <c r="B30" s="130">
        <v>-3.5591993025586625E-3</v>
      </c>
      <c r="C30" s="157">
        <f t="shared" si="0"/>
        <v>1.3031879709155705E-4</v>
      </c>
      <c r="D30" s="150">
        <f t="shared" si="1"/>
        <v>8.1426541759857061E-3</v>
      </c>
      <c r="E30" s="130">
        <f t="shared" si="2"/>
        <v>-1.8812327434262564E-2</v>
      </c>
      <c r="F30">
        <f t="shared" si="3"/>
        <v>0</v>
      </c>
      <c r="G30" s="137">
        <f t="shared" si="4"/>
        <v>-5.9489802781141236E-2</v>
      </c>
      <c r="H30" s="130">
        <f t="shared" si="5"/>
        <v>-2.1571598904103727E-2</v>
      </c>
      <c r="I30" s="2">
        <f t="shared" si="6"/>
        <v>-6.8215385308559917E-2</v>
      </c>
      <c r="J30" s="130">
        <v>3.186762658316715E-4</v>
      </c>
    </row>
    <row r="31" spans="1:10" x14ac:dyDescent="0.3">
      <c r="A31" s="42">
        <v>43089</v>
      </c>
      <c r="B31" s="130">
        <v>-8.0193997385806482E-4</v>
      </c>
      <c r="C31" s="157">
        <f t="shared" si="0"/>
        <v>9.2666956064224056E-5</v>
      </c>
      <c r="D31" s="150">
        <f t="shared" si="1"/>
        <v>8.1688769022759313E-3</v>
      </c>
      <c r="E31" s="130">
        <f t="shared" si="2"/>
        <v>-1.8910982458846721E-2</v>
      </c>
      <c r="F31">
        <f t="shared" si="3"/>
        <v>0</v>
      </c>
      <c r="G31" s="137">
        <f t="shared" si="4"/>
        <v>-5.9801777361447074E-2</v>
      </c>
      <c r="H31" s="130">
        <f t="shared" si="5"/>
        <v>-2.1679139928136002E-2</v>
      </c>
      <c r="I31" s="2">
        <f t="shared" si="6"/>
        <v>-6.8555459886408807E-2</v>
      </c>
      <c r="J31" s="130">
        <v>-9.8632654160398349E-4</v>
      </c>
    </row>
    <row r="32" spans="1:10" x14ac:dyDescent="0.3">
      <c r="A32" s="42">
        <v>43088</v>
      </c>
      <c r="B32" s="130">
        <v>4.9636319531514176E-4</v>
      </c>
      <c r="C32" s="157">
        <f t="shared" si="0"/>
        <v>4.8949052789607031E-5</v>
      </c>
      <c r="D32" s="150">
        <f t="shared" si="1"/>
        <v>8.1961422625255846E-3</v>
      </c>
      <c r="E32" s="130">
        <f t="shared" si="2"/>
        <v>-1.9018129074973075E-2</v>
      </c>
      <c r="F32">
        <f t="shared" si="3"/>
        <v>0</v>
      </c>
      <c r="G32" s="137">
        <f t="shared" si="4"/>
        <v>-6.0140604711986081E-2</v>
      </c>
      <c r="H32" s="130">
        <f t="shared" si="5"/>
        <v>-2.1795525857270848E-2</v>
      </c>
      <c r="I32" s="2">
        <f t="shared" si="6"/>
        <v>-6.8923504510069872E-2</v>
      </c>
      <c r="J32" s="130">
        <v>-7.9486734251290308E-3</v>
      </c>
    </row>
    <row r="33" spans="1:10" x14ac:dyDescent="0.3">
      <c r="A33" s="42">
        <v>43087</v>
      </c>
      <c r="B33" s="130">
        <v>2.0772144769007918E-3</v>
      </c>
      <c r="C33" s="157">
        <f t="shared" si="0"/>
        <v>8.7108765506398972E-5</v>
      </c>
      <c r="D33" s="150">
        <f t="shared" si="1"/>
        <v>8.2279471317393063E-3</v>
      </c>
      <c r="E33" s="130">
        <f t="shared" si="2"/>
        <v>-1.9053958552135767E-2</v>
      </c>
      <c r="F33">
        <f t="shared" si="3"/>
        <v>0</v>
      </c>
      <c r="G33" s="137">
        <f t="shared" si="4"/>
        <v>-6.0253907467193175E-2</v>
      </c>
      <c r="H33" s="130">
        <f t="shared" si="5"/>
        <v>-2.1842132934258702E-2</v>
      </c>
      <c r="I33" s="2">
        <f t="shared" si="6"/>
        <v>-6.9070889028434307E-2</v>
      </c>
      <c r="J33" s="130">
        <v>3.9684518280286201E-3</v>
      </c>
    </row>
    <row r="34" spans="1:10" x14ac:dyDescent="0.3">
      <c r="A34" s="42">
        <v>43084</v>
      </c>
      <c r="B34" s="130">
        <v>-8.7005114997187986E-3</v>
      </c>
      <c r="C34" s="157">
        <f t="shared" si="0"/>
        <v>5.0605734327961259E-5</v>
      </c>
      <c r="D34" s="150">
        <f t="shared" si="1"/>
        <v>8.287279547230051E-3</v>
      </c>
      <c r="E34" s="130">
        <f t="shared" si="2"/>
        <v>-1.9228489421952807E-2</v>
      </c>
      <c r="F34">
        <f t="shared" si="3"/>
        <v>0</v>
      </c>
      <c r="G34" s="137">
        <f t="shared" si="4"/>
        <v>-6.0805822537825363E-2</v>
      </c>
      <c r="H34" s="130">
        <f t="shared" si="5"/>
        <v>-2.203676956293054E-2</v>
      </c>
      <c r="I34" s="2">
        <f t="shared" si="6"/>
        <v>-6.9686384091133757E-2</v>
      </c>
      <c r="J34" s="130">
        <v>1.0511338669090388E-2</v>
      </c>
    </row>
    <row r="35" spans="1:10" x14ac:dyDescent="0.3">
      <c r="A35" s="42">
        <v>43083</v>
      </c>
      <c r="B35" s="130">
        <v>5.9997008892681263E-3</v>
      </c>
      <c r="C35" s="157">
        <f t="shared" si="0"/>
        <v>9.1414932287947352E-5</v>
      </c>
      <c r="D35" s="150">
        <f t="shared" si="1"/>
        <v>8.3418325818099825E-3</v>
      </c>
      <c r="E35" s="130">
        <f t="shared" si="2"/>
        <v>-1.9314589560010323E-2</v>
      </c>
      <c r="F35">
        <f t="shared" si="3"/>
        <v>0</v>
      </c>
      <c r="G35" s="137">
        <f t="shared" si="4"/>
        <v>-6.1078095080942058E-2</v>
      </c>
      <c r="H35" s="130">
        <f t="shared" si="5"/>
        <v>-2.2141355888496004E-2</v>
      </c>
      <c r="I35" s="2">
        <f t="shared" si="6"/>
        <v>-7.0017115092028515E-2</v>
      </c>
      <c r="J35" s="130">
        <v>2.2096553030246423E-3</v>
      </c>
    </row>
    <row r="36" spans="1:10" x14ac:dyDescent="0.3">
      <c r="A36" s="42">
        <v>43082</v>
      </c>
      <c r="B36" s="130">
        <v>-3.5686429419831134E-3</v>
      </c>
      <c r="C36" s="157">
        <f t="shared" si="0"/>
        <v>7.8186467286389081E-5</v>
      </c>
      <c r="D36" s="150">
        <f t="shared" si="1"/>
        <v>8.3502987112133182E-3</v>
      </c>
      <c r="E36" s="130">
        <f t="shared" si="2"/>
        <v>-1.9347513187150688E-2</v>
      </c>
      <c r="F36">
        <f t="shared" si="3"/>
        <v>0</v>
      </c>
      <c r="G36" s="137">
        <f t="shared" si="4"/>
        <v>-6.118220873153974E-2</v>
      </c>
      <c r="H36" s="130">
        <f t="shared" si="5"/>
        <v>-2.2177148401974621E-2</v>
      </c>
      <c r="I36" s="2">
        <f t="shared" si="6"/>
        <v>-7.0130300957803218E-2</v>
      </c>
      <c r="J36" s="130">
        <v>4.5497468347910266E-3</v>
      </c>
    </row>
    <row r="37" spans="1:10" x14ac:dyDescent="0.3">
      <c r="A37" s="42">
        <v>43081</v>
      </c>
      <c r="B37" s="130">
        <v>3.4541471368572255E-3</v>
      </c>
      <c r="C37" s="157">
        <f t="shared" si="0"/>
        <v>2.2722625538454988E-6</v>
      </c>
      <c r="D37" s="150">
        <f t="shared" si="1"/>
        <v>8.4062564368484437E-3</v>
      </c>
      <c r="E37" s="130">
        <f t="shared" si="2"/>
        <v>-1.9553604527950665E-2</v>
      </c>
      <c r="F37">
        <f t="shared" si="3"/>
        <v>0</v>
      </c>
      <c r="G37" s="137">
        <f t="shared" si="4"/>
        <v>-6.1833926774505658E-2</v>
      </c>
      <c r="H37" s="130">
        <f t="shared" si="5"/>
        <v>-2.2402201932808112E-2</v>
      </c>
      <c r="I37" s="2">
        <f t="shared" si="6"/>
        <v>-7.0841982710699983E-2</v>
      </c>
      <c r="J37" s="130">
        <v>-2.3278479151036258E-3</v>
      </c>
    </row>
    <row r="38" spans="1:10" x14ac:dyDescent="0.3">
      <c r="A38" s="42">
        <v>43080</v>
      </c>
      <c r="B38" s="130">
        <v>-7.2374532444503068E-3</v>
      </c>
      <c r="C38" s="157">
        <f t="shared" si="0"/>
        <v>-2.5676498098816217E-5</v>
      </c>
      <c r="D38" s="150">
        <f t="shared" si="1"/>
        <v>8.4420547170990044E-3</v>
      </c>
      <c r="E38" s="130">
        <f t="shared" si="2"/>
        <v>-1.9664832541758537E-2</v>
      </c>
      <c r="F38">
        <f t="shared" si="3"/>
        <v>0</v>
      </c>
      <c r="G38" s="137">
        <f t="shared" si="4"/>
        <v>-6.2185660637755193E-2</v>
      </c>
      <c r="H38" s="130">
        <f t="shared" si="5"/>
        <v>-2.2525560779048492E-2</v>
      </c>
      <c r="I38" s="2">
        <f t="shared" si="6"/>
        <v>-7.1232077634350091E-2</v>
      </c>
      <c r="J38" s="130">
        <v>4.8598015127874986E-3</v>
      </c>
    </row>
    <row r="39" spans="1:10" x14ac:dyDescent="0.3">
      <c r="A39" s="42">
        <v>43077</v>
      </c>
      <c r="B39" s="130">
        <v>-6.9597235273101627E-3</v>
      </c>
      <c r="C39" s="157">
        <f t="shared" si="0"/>
        <v>-5.5701781854873332E-6</v>
      </c>
      <c r="D39" s="150">
        <f t="shared" si="1"/>
        <v>8.4315013587347547E-3</v>
      </c>
      <c r="E39" s="130">
        <f t="shared" si="2"/>
        <v>-1.9620175439050543E-2</v>
      </c>
      <c r="F39">
        <f t="shared" si="3"/>
        <v>0</v>
      </c>
      <c r="G39" s="137">
        <f t="shared" si="4"/>
        <v>-6.204444247949386E-2</v>
      </c>
      <c r="H39" s="130">
        <f t="shared" si="5"/>
        <v>-2.2477327498350356E-2</v>
      </c>
      <c r="I39" s="2">
        <f t="shared" si="6"/>
        <v>-7.1079550608321745E-2</v>
      </c>
      <c r="J39" s="130">
        <v>8.6953771901363674E-3</v>
      </c>
    </row>
    <row r="40" spans="1:10" x14ac:dyDescent="0.3">
      <c r="A40" s="42">
        <v>43076</v>
      </c>
      <c r="B40" s="130">
        <v>5.8111178208272831E-3</v>
      </c>
      <c r="C40" s="157">
        <f t="shared" si="0"/>
        <v>-8.4543194615438463E-5</v>
      </c>
      <c r="D40" s="150">
        <f t="shared" si="1"/>
        <v>8.4699167601578543E-3</v>
      </c>
      <c r="E40" s="130">
        <f t="shared" si="2"/>
        <v>-1.9788516042911548E-2</v>
      </c>
      <c r="F40">
        <f t="shared" si="3"/>
        <v>0</v>
      </c>
      <c r="G40" s="137">
        <f t="shared" si="4"/>
        <v>-6.2576782210382778E-2</v>
      </c>
      <c r="H40" s="130">
        <f t="shared" si="5"/>
        <v>-2.2658685788933444E-2</v>
      </c>
      <c r="I40" s="2">
        <f t="shared" si="6"/>
        <v>-7.1653055879118965E-2</v>
      </c>
      <c r="J40" s="130">
        <v>-1.6710067569969947E-3</v>
      </c>
    </row>
    <row r="41" spans="1:10" x14ac:dyDescent="0.3">
      <c r="A41" s="42">
        <v>43075</v>
      </c>
      <c r="B41" s="130">
        <v>3.6649983521647805E-3</v>
      </c>
      <c r="C41" s="157">
        <f t="shared" si="0"/>
        <v>-1.1293065161774384E-4</v>
      </c>
      <c r="D41" s="150">
        <f t="shared" si="1"/>
        <v>8.4692877812856948E-3</v>
      </c>
      <c r="E41" s="130">
        <f t="shared" si="2"/>
        <v>-1.9815440276251789E-2</v>
      </c>
      <c r="F41">
        <f t="shared" si="3"/>
        <v>0</v>
      </c>
      <c r="G41" s="137">
        <f t="shared" si="4"/>
        <v>-6.2661924111991771E-2</v>
      </c>
      <c r="H41" s="130">
        <f t="shared" si="5"/>
        <v>-2.2685396882501374E-2</v>
      </c>
      <c r="I41" s="2">
        <f t="shared" si="6"/>
        <v>-7.1737523773587497E-2</v>
      </c>
      <c r="J41" s="130">
        <v>4.9181227039058828E-3</v>
      </c>
    </row>
    <row r="42" spans="1:10" x14ac:dyDescent="0.3">
      <c r="A42" s="42">
        <v>43074</v>
      </c>
      <c r="B42" s="130">
        <v>-3.5514587551083586E-3</v>
      </c>
      <c r="C42" s="157">
        <f t="shared" si="0"/>
        <v>-1.0410800614692459E-4</v>
      </c>
      <c r="D42" s="150">
        <f t="shared" si="1"/>
        <v>8.4668492021210962E-3</v>
      </c>
      <c r="E42" s="130">
        <f t="shared" si="2"/>
        <v>-1.9800944647325725E-2</v>
      </c>
      <c r="F42">
        <f t="shared" si="3"/>
        <v>0</v>
      </c>
      <c r="G42" s="137">
        <f t="shared" si="4"/>
        <v>-6.2616084908468789E-2</v>
      </c>
      <c r="H42" s="130">
        <f t="shared" si="5"/>
        <v>-2.2670074901163632E-2</v>
      </c>
      <c r="I42" s="2">
        <f t="shared" si="6"/>
        <v>-7.1689071414293634E-2</v>
      </c>
      <c r="J42" s="130">
        <v>2.5763435653958365E-3</v>
      </c>
    </row>
    <row r="43" spans="1:10" x14ac:dyDescent="0.3">
      <c r="A43" s="42">
        <v>43073</v>
      </c>
      <c r="B43" s="130">
        <v>-1.059201914801729E-3</v>
      </c>
      <c r="C43" s="157">
        <f t="shared" si="0"/>
        <v>-5.9416586819693209E-5</v>
      </c>
      <c r="D43" s="150">
        <f t="shared" si="1"/>
        <v>8.4914752356382902E-3</v>
      </c>
      <c r="E43" s="130">
        <f t="shared" si="2"/>
        <v>-1.9813541948717275E-2</v>
      </c>
      <c r="F43">
        <f t="shared" si="3"/>
        <v>0</v>
      </c>
      <c r="G43" s="137">
        <f t="shared" si="4"/>
        <v>-6.2655921073237697E-2</v>
      </c>
      <c r="H43" s="130">
        <f t="shared" si="5"/>
        <v>-2.2691017136557131E-2</v>
      </c>
      <c r="I43" s="2">
        <f t="shared" si="6"/>
        <v>-7.1755296577432487E-2</v>
      </c>
      <c r="J43" s="130">
        <v>-1.4548379411760369E-2</v>
      </c>
    </row>
    <row r="44" spans="1:10" x14ac:dyDescent="0.3">
      <c r="A44" s="42">
        <v>43070</v>
      </c>
      <c r="B44" s="130">
        <v>3.1556916950648255E-3</v>
      </c>
      <c r="C44" s="157">
        <f t="shared" si="0"/>
        <v>-5.3865935109924607E-5</v>
      </c>
      <c r="D44" s="150">
        <f t="shared" si="1"/>
        <v>8.4940420190782531E-3</v>
      </c>
      <c r="E44" s="130">
        <f t="shared" si="2"/>
        <v>-1.9813962528206188E-2</v>
      </c>
      <c r="F44">
        <f t="shared" si="3"/>
        <v>0</v>
      </c>
      <c r="G44" s="137">
        <f t="shared" si="4"/>
        <v>-6.2657251062359809E-2</v>
      </c>
      <c r="H44" s="130">
        <f t="shared" si="5"/>
        <v>-2.2692307512572105E-2</v>
      </c>
      <c r="I44" s="2">
        <f t="shared" si="6"/>
        <v>-7.1759377104677849E-2</v>
      </c>
      <c r="J44" s="130">
        <v>-3.1525711139276115E-3</v>
      </c>
    </row>
    <row r="45" spans="1:10" x14ac:dyDescent="0.3">
      <c r="A45" s="42">
        <v>43069</v>
      </c>
      <c r="B45" s="130">
        <v>5.9979510405101773E-3</v>
      </c>
      <c r="C45" s="157">
        <f t="shared" si="0"/>
        <v>-1.3359445563511924E-4</v>
      </c>
      <c r="D45" s="150">
        <f t="shared" si="1"/>
        <v>8.5312234101248222E-3</v>
      </c>
      <c r="E45" s="130">
        <f t="shared" si="2"/>
        <v>-1.9980187898746452E-2</v>
      </c>
      <c r="F45">
        <f t="shared" si="3"/>
        <v>0</v>
      </c>
      <c r="G45" s="137">
        <f t="shared" si="4"/>
        <v>-6.3182901838172503E-2</v>
      </c>
      <c r="H45" s="130">
        <f t="shared" si="5"/>
        <v>-2.2871132405246856E-2</v>
      </c>
      <c r="I45" s="2">
        <f t="shared" si="6"/>
        <v>-7.2324871067865226E-2</v>
      </c>
      <c r="J45" s="130">
        <v>8.2136917147839408E-3</v>
      </c>
    </row>
    <row r="46" spans="1:10" x14ac:dyDescent="0.3">
      <c r="A46" s="42">
        <v>43068</v>
      </c>
      <c r="B46" s="130">
        <v>8.9173379156067163E-3</v>
      </c>
      <c r="C46" s="157">
        <f t="shared" si="0"/>
        <v>-1.2575296198059598E-4</v>
      </c>
      <c r="D46" s="150">
        <f t="shared" si="1"/>
        <v>8.5404788674436662E-3</v>
      </c>
      <c r="E46" s="130">
        <f t="shared" si="2"/>
        <v>-1.9993877818548896E-2</v>
      </c>
      <c r="F46" s="135">
        <f t="shared" si="3"/>
        <v>1</v>
      </c>
      <c r="G46" s="137">
        <f t="shared" si="4"/>
        <v>-6.322619316573326E-2</v>
      </c>
      <c r="H46" s="130">
        <f t="shared" si="5"/>
        <v>-2.2887958688054318E-2</v>
      </c>
      <c r="I46" s="2">
        <f t="shared" si="6"/>
        <v>-7.2378080446090939E-2</v>
      </c>
      <c r="J46" s="130">
        <v>-2.4314626438951263E-2</v>
      </c>
    </row>
    <row r="47" spans="1:10" x14ac:dyDescent="0.3">
      <c r="A47" s="42">
        <v>43067</v>
      </c>
      <c r="B47" s="130">
        <v>2.8235898281680946E-4</v>
      </c>
      <c r="C47" s="157">
        <f t="shared" si="0"/>
        <v>-1.5631555653504881E-4</v>
      </c>
      <c r="D47" s="150">
        <f t="shared" si="1"/>
        <v>8.5527843519032209E-3</v>
      </c>
      <c r="E47" s="130">
        <f t="shared" si="2"/>
        <v>-2.0053067250714877E-2</v>
      </c>
      <c r="F47">
        <f t="shared" si="3"/>
        <v>0</v>
      </c>
      <c r="G47" s="137">
        <f t="shared" si="4"/>
        <v>-6.3413366584789799E-2</v>
      </c>
      <c r="H47" s="130">
        <f t="shared" si="5"/>
        <v>-2.2951318034778616E-2</v>
      </c>
      <c r="I47" s="2">
        <f t="shared" si="6"/>
        <v>-7.2578440292800056E-2</v>
      </c>
      <c r="J47" s="130">
        <v>6.0877404395035424E-3</v>
      </c>
    </row>
    <row r="48" spans="1:10" x14ac:dyDescent="0.3">
      <c r="A48" s="42">
        <v>43066</v>
      </c>
      <c r="B48" s="130">
        <v>2.9527875170400151E-4</v>
      </c>
      <c r="C48" s="157">
        <f t="shared" si="0"/>
        <v>-1.1024474129595928E-4</v>
      </c>
      <c r="D48" s="150">
        <f t="shared" si="1"/>
        <v>8.5864295041474838E-3</v>
      </c>
      <c r="E48" s="130">
        <f t="shared" si="2"/>
        <v>-2.0085266763871006E-2</v>
      </c>
      <c r="F48">
        <f t="shared" si="3"/>
        <v>0</v>
      </c>
      <c r="G48" s="137">
        <f t="shared" si="4"/>
        <v>-6.3515190385911718E-2</v>
      </c>
      <c r="H48" s="130">
        <f t="shared" si="5"/>
        <v>-2.2994918757746636E-2</v>
      </c>
      <c r="I48" s="2">
        <f t="shared" si="6"/>
        <v>-7.2716317885009013E-2</v>
      </c>
      <c r="J48" s="130">
        <v>2.5551104455967472E-3</v>
      </c>
    </row>
    <row r="49" spans="1:10" x14ac:dyDescent="0.3">
      <c r="A49" s="42">
        <v>43063</v>
      </c>
      <c r="B49" s="130">
        <v>4.3665879662291843E-4</v>
      </c>
      <c r="C49" s="157">
        <f t="shared" si="0"/>
        <v>-6.8376733842709876E-5</v>
      </c>
      <c r="D49" s="150">
        <f t="shared" si="1"/>
        <v>8.6147831067823529E-3</v>
      </c>
      <c r="E49" s="130">
        <f t="shared" si="2"/>
        <v>-2.0109359099628788E-2</v>
      </c>
      <c r="F49">
        <f t="shared" si="3"/>
        <v>0</v>
      </c>
      <c r="G49" s="137">
        <f t="shared" si="4"/>
        <v>-6.3591377041059841E-2</v>
      </c>
      <c r="H49" s="130">
        <f t="shared" si="5"/>
        <v>-2.3028619175233876E-2</v>
      </c>
      <c r="I49" s="2">
        <f t="shared" si="6"/>
        <v>-7.2822887962367258E-2</v>
      </c>
      <c r="J49" s="130">
        <v>5.2252544215804176E-3</v>
      </c>
    </row>
    <row r="50" spans="1:10" x14ac:dyDescent="0.3">
      <c r="A50" s="42">
        <v>43061</v>
      </c>
      <c r="B50" s="130">
        <v>-5.9554860671110063E-3</v>
      </c>
      <c r="C50" s="157">
        <f t="shared" si="0"/>
        <v>-8.5667667728795587E-5</v>
      </c>
      <c r="D50" s="150">
        <f t="shared" si="1"/>
        <v>8.6310039027569976E-3</v>
      </c>
      <c r="E50" s="130">
        <f t="shared" si="2"/>
        <v>-2.0164385247745737E-2</v>
      </c>
      <c r="F50">
        <f t="shared" si="3"/>
        <v>0</v>
      </c>
      <c r="G50" s="137">
        <f t="shared" si="4"/>
        <v>-6.376538499997518E-2</v>
      </c>
      <c r="H50" s="130">
        <f t="shared" si="5"/>
        <v>-2.3089142005216914E-2</v>
      </c>
      <c r="I50" s="2">
        <f t="shared" si="6"/>
        <v>-7.3014277955552792E-2</v>
      </c>
      <c r="J50" s="130">
        <v>2.7835919179464872E-3</v>
      </c>
    </row>
    <row r="51" spans="1:10" x14ac:dyDescent="0.3">
      <c r="A51" s="42">
        <v>43060</v>
      </c>
      <c r="B51" s="130">
        <v>-4.3067815451576889E-3</v>
      </c>
      <c r="C51" s="157">
        <f t="shared" si="0"/>
        <v>-6.2721307526752935E-5</v>
      </c>
      <c r="D51" s="150">
        <f t="shared" si="1"/>
        <v>8.6274228548570246E-3</v>
      </c>
      <c r="E51" s="130">
        <f t="shared" si="2"/>
        <v>-2.0133108124374754E-2</v>
      </c>
      <c r="F51">
        <f t="shared" si="3"/>
        <v>0</v>
      </c>
      <c r="G51" s="137">
        <f t="shared" si="4"/>
        <v>-6.3666478051464789E-2</v>
      </c>
      <c r="H51" s="130">
        <f t="shared" si="5"/>
        <v>-2.3056651385228121E-2</v>
      </c>
      <c r="I51" s="2">
        <f t="shared" si="6"/>
        <v>-7.2911533593797206E-2</v>
      </c>
      <c r="J51" s="130">
        <v>1.2156591853351155E-2</v>
      </c>
    </row>
    <row r="52" spans="1:10" x14ac:dyDescent="0.3">
      <c r="A52" s="42">
        <v>43059</v>
      </c>
      <c r="B52" s="130">
        <v>7.3633430577425552E-3</v>
      </c>
      <c r="C52" s="157">
        <f t="shared" si="0"/>
        <v>-1.2556913772040354E-4</v>
      </c>
      <c r="D52" s="150">
        <f t="shared" si="1"/>
        <v>8.6307962767404496E-3</v>
      </c>
      <c r="E52" s="130">
        <f t="shared" si="2"/>
        <v>-2.0203803707395152E-2</v>
      </c>
      <c r="F52">
        <f t="shared" si="3"/>
        <v>0</v>
      </c>
      <c r="G52" s="137">
        <f t="shared" si="4"/>
        <v>-6.389003711432277E-2</v>
      </c>
      <c r="H52" s="130">
        <f t="shared" si="5"/>
        <v>-2.3128490107396704E-2</v>
      </c>
      <c r="I52" s="2">
        <f t="shared" si="6"/>
        <v>-7.3138707580045967E-2</v>
      </c>
      <c r="J52" s="130">
        <v>5.3591003113053024E-5</v>
      </c>
    </row>
    <row r="53" spans="1:10" x14ac:dyDescent="0.3">
      <c r="A53" s="42">
        <v>43056</v>
      </c>
      <c r="B53" s="130">
        <v>-8.9894836198563845E-3</v>
      </c>
      <c r="C53" s="157">
        <f t="shared" si="0"/>
        <v>-8.8813061012331721E-5</v>
      </c>
      <c r="D53" s="150">
        <f t="shared" si="1"/>
        <v>8.612601070744897E-3</v>
      </c>
      <c r="E53" s="130">
        <f t="shared" si="2"/>
        <v>-2.0124719251901589E-2</v>
      </c>
      <c r="F53">
        <f t="shared" si="3"/>
        <v>0</v>
      </c>
      <c r="G53" s="137">
        <f t="shared" si="4"/>
        <v>-6.3639950107448898E-2</v>
      </c>
      <c r="H53" s="130">
        <f t="shared" si="5"/>
        <v>-2.3043239908927163E-2</v>
      </c>
      <c r="I53" s="2">
        <f t="shared" si="6"/>
        <v>-7.2869122781900816E-2</v>
      </c>
      <c r="J53" s="130">
        <v>-8.5371989529119709E-3</v>
      </c>
    </row>
    <row r="54" spans="1:10" x14ac:dyDescent="0.3">
      <c r="A54" s="42">
        <v>43055</v>
      </c>
      <c r="B54" s="130">
        <v>-7.1212489232124606E-3</v>
      </c>
      <c r="C54" s="157">
        <f t="shared" si="0"/>
        <v>-3.4460439006086257E-5</v>
      </c>
      <c r="D54" s="150">
        <f t="shared" si="1"/>
        <v>8.6112629256233988E-3</v>
      </c>
      <c r="E54" s="130">
        <f t="shared" si="2"/>
        <v>-2.0067253638836789E-2</v>
      </c>
      <c r="F54">
        <f t="shared" si="3"/>
        <v>0</v>
      </c>
      <c r="G54" s="137">
        <f t="shared" si="4"/>
        <v>-6.34582278830262E-2</v>
      </c>
      <c r="H54" s="130">
        <f t="shared" si="5"/>
        <v>-2.2985320843514213E-2</v>
      </c>
      <c r="I54" s="2">
        <f t="shared" si="6"/>
        <v>-7.2685966615247607E-2</v>
      </c>
      <c r="J54" s="130">
        <v>1.0642468362011635E-2</v>
      </c>
    </row>
    <row r="55" spans="1:10" x14ac:dyDescent="0.3">
      <c r="A55" s="42">
        <v>43054</v>
      </c>
      <c r="B55" s="130">
        <v>-3.1334378281449565E-3</v>
      </c>
      <c r="C55" s="157">
        <f t="shared" si="0"/>
        <v>-1.3951602715195585E-4</v>
      </c>
      <c r="D55" s="150">
        <f t="shared" si="1"/>
        <v>8.8084513738050096E-3</v>
      </c>
      <c r="E55" s="130">
        <f t="shared" si="2"/>
        <v>-2.0631038154195366E-2</v>
      </c>
      <c r="F55">
        <f t="shared" si="3"/>
        <v>0</v>
      </c>
      <c r="G55" s="137">
        <f t="shared" si="4"/>
        <v>-6.5241071061093489E-2</v>
      </c>
      <c r="H55" s="130">
        <f t="shared" si="5"/>
        <v>-2.3615925887841636E-2</v>
      </c>
      <c r="I55" s="2">
        <f t="shared" si="6"/>
        <v>-7.4680114859313709E-2</v>
      </c>
      <c r="J55" s="130">
        <v>-1.1087122276077561E-2</v>
      </c>
    </row>
    <row r="56" spans="1:10" x14ac:dyDescent="0.3">
      <c r="A56" s="42">
        <v>43053</v>
      </c>
      <c r="B56" s="130">
        <v>2.1475340993924973E-2</v>
      </c>
      <c r="C56" s="157">
        <f t="shared" si="0"/>
        <v>-2.4145178232453922E-4</v>
      </c>
      <c r="D56" s="150">
        <f t="shared" si="1"/>
        <v>8.7053496202788676E-3</v>
      </c>
      <c r="E56" s="130">
        <f t="shared" si="2"/>
        <v>-2.0493123364242524E-2</v>
      </c>
      <c r="F56">
        <f t="shared" si="3"/>
        <v>0</v>
      </c>
      <c r="G56" s="137">
        <f t="shared" si="4"/>
        <v>-6.48049462018188E-2</v>
      </c>
      <c r="H56" s="130">
        <f t="shared" si="5"/>
        <v>-2.3443073383373755E-2</v>
      </c>
      <c r="I56" s="2">
        <f t="shared" si="6"/>
        <v>-7.4133507245930777E-2</v>
      </c>
      <c r="J56" s="130">
        <v>-1.0253129730975301E-3</v>
      </c>
    </row>
    <row r="57" spans="1:10" x14ac:dyDescent="0.3">
      <c r="A57" s="42">
        <v>43052</v>
      </c>
      <c r="B57" s="130">
        <v>-2.2055532438800813E-3</v>
      </c>
      <c r="C57" s="157">
        <f t="shared" si="0"/>
        <v>-2.1771596463133621E-4</v>
      </c>
      <c r="D57" s="150">
        <f t="shared" si="1"/>
        <v>8.7081269783327898E-3</v>
      </c>
      <c r="E57" s="130">
        <f t="shared" si="2"/>
        <v>-2.0475848647553512E-2</v>
      </c>
      <c r="F57">
        <f t="shared" si="3"/>
        <v>0</v>
      </c>
      <c r="G57" s="137">
        <f t="shared" si="4"/>
        <v>-6.4750318751147395E-2</v>
      </c>
      <c r="H57" s="130">
        <f t="shared" si="5"/>
        <v>-2.3426739819860858E-2</v>
      </c>
      <c r="I57" s="2">
        <f t="shared" si="6"/>
        <v>-7.4081855982922995E-2</v>
      </c>
      <c r="J57" s="130">
        <v>5.1132356951951088E-3</v>
      </c>
    </row>
    <row r="58" spans="1:10" x14ac:dyDescent="0.3">
      <c r="A58" s="42">
        <v>43049</v>
      </c>
      <c r="B58" s="130">
        <v>1.9360097334334872E-3</v>
      </c>
      <c r="C58" s="157">
        <f t="shared" si="0"/>
        <v>-6.641055976386045E-5</v>
      </c>
      <c r="D58" s="150">
        <f t="shared" si="1"/>
        <v>9.069450411200327E-3</v>
      </c>
      <c r="E58" s="130">
        <f t="shared" si="2"/>
        <v>-2.1165107242578571E-2</v>
      </c>
      <c r="F58">
        <f t="shared" si="3"/>
        <v>0</v>
      </c>
      <c r="G58" s="137">
        <f t="shared" si="4"/>
        <v>-6.6929945808274188E-2</v>
      </c>
      <c r="H58" s="130">
        <f t="shared" si="5"/>
        <v>-2.4238438766416105E-2</v>
      </c>
      <c r="I58" s="2">
        <f t="shared" si="6"/>
        <v>-7.664867342839686E-2</v>
      </c>
      <c r="J58" s="130">
        <v>-2.9280456295465991E-3</v>
      </c>
    </row>
    <row r="59" spans="1:10" x14ac:dyDescent="0.3">
      <c r="A59" s="42">
        <v>43048</v>
      </c>
      <c r="B59" s="130">
        <v>3.0333433710747217E-3</v>
      </c>
      <c r="C59" s="157">
        <f t="shared" si="0"/>
        <v>-6.9874345677296549E-5</v>
      </c>
      <c r="D59" s="150">
        <f t="shared" si="1"/>
        <v>9.068428468549496E-3</v>
      </c>
      <c r="E59" s="130">
        <f t="shared" si="2"/>
        <v>-2.1166193634378855E-2</v>
      </c>
      <c r="F59">
        <f t="shared" si="3"/>
        <v>0</v>
      </c>
      <c r="G59" s="137">
        <f t="shared" si="4"/>
        <v>-6.6933381280794416E-2</v>
      </c>
      <c r="H59" s="130">
        <f t="shared" si="5"/>
        <v>-2.4239178856244169E-2</v>
      </c>
      <c r="I59" s="2">
        <f t="shared" si="6"/>
        <v>-7.6651013797926673E-2</v>
      </c>
      <c r="J59" s="130">
        <v>-4.3115056618452628E-3</v>
      </c>
    </row>
    <row r="60" spans="1:10" x14ac:dyDescent="0.3">
      <c r="A60" s="42">
        <v>43047</v>
      </c>
      <c r="B60" s="130">
        <v>-6.2238335557634359E-3</v>
      </c>
      <c r="C60" s="157">
        <f t="shared" si="0"/>
        <v>-3.6987113189573725E-5</v>
      </c>
      <c r="D60" s="150">
        <f t="shared" si="1"/>
        <v>9.0610465470079785E-3</v>
      </c>
      <c r="E60" s="130">
        <f t="shared" si="2"/>
        <v>-2.1116133484406687E-2</v>
      </c>
      <c r="F60">
        <f t="shared" si="3"/>
        <v>0</v>
      </c>
      <c r="G60" s="137">
        <f t="shared" si="4"/>
        <v>-6.6775077186872756E-2</v>
      </c>
      <c r="H60" s="130">
        <f t="shared" si="5"/>
        <v>-2.4186617221490517E-2</v>
      </c>
      <c r="I60" s="2">
        <f t="shared" si="6"/>
        <v>-7.648479931456327E-2</v>
      </c>
      <c r="J60" s="130">
        <v>5.9945919357192439E-3</v>
      </c>
    </row>
    <row r="61" spans="1:10" x14ac:dyDescent="0.3">
      <c r="A61" s="42">
        <v>43046</v>
      </c>
      <c r="B61" s="130">
        <v>1.8124342408105888E-2</v>
      </c>
      <c r="C61" s="157">
        <f t="shared" si="0"/>
        <v>-1.9788033630775202E-4</v>
      </c>
      <c r="D61" s="150">
        <f t="shared" si="1"/>
        <v>9.0971777087804611E-3</v>
      </c>
      <c r="E61" s="130">
        <f t="shared" si="2"/>
        <v>-2.1361080358900907E-2</v>
      </c>
      <c r="F61">
        <f t="shared" si="3"/>
        <v>0</v>
      </c>
      <c r="G61" s="137">
        <f t="shared" si="4"/>
        <v>-6.7549667216013881E-2</v>
      </c>
      <c r="H61" s="130">
        <f t="shared" si="5"/>
        <v>-2.4443807730762334E-2</v>
      </c>
      <c r="I61" s="2">
        <f t="shared" si="6"/>
        <v>-7.7298107116440862E-2</v>
      </c>
      <c r="J61" s="130">
        <v>-1.458661370814531E-3</v>
      </c>
    </row>
    <row r="62" spans="1:10" x14ac:dyDescent="0.3">
      <c r="A62" s="42">
        <v>43045</v>
      </c>
      <c r="B62" s="130">
        <v>-5.9096837252278775E-3</v>
      </c>
      <c r="C62" s="157">
        <f t="shared" si="0"/>
        <v>-1.0277161691018419E-4</v>
      </c>
      <c r="D62" s="150">
        <f t="shared" si="1"/>
        <v>9.16227796418621E-3</v>
      </c>
      <c r="E62" s="130">
        <f t="shared" si="2"/>
        <v>-2.1417417480266016E-2</v>
      </c>
      <c r="F62">
        <f t="shared" si="3"/>
        <v>0</v>
      </c>
      <c r="G62" s="137">
        <f t="shared" si="4"/>
        <v>-6.772782083634496E-2</v>
      </c>
      <c r="H62" s="130">
        <f t="shared" si="5"/>
        <v>-2.4522205137820309E-2</v>
      </c>
      <c r="I62" s="2">
        <f t="shared" si="6"/>
        <v>-7.7546021485395425E-2</v>
      </c>
      <c r="J62" s="130">
        <v>3.339228395053846E-3</v>
      </c>
    </row>
    <row r="63" spans="1:10" x14ac:dyDescent="0.3">
      <c r="A63" s="42">
        <v>43042</v>
      </c>
      <c r="B63" s="130">
        <v>1.5675181794551726E-2</v>
      </c>
      <c r="C63" s="157">
        <f t="shared" si="0"/>
        <v>-1.0955698163964233E-4</v>
      </c>
      <c r="D63" s="150">
        <f t="shared" si="1"/>
        <v>9.151173065280899E-3</v>
      </c>
      <c r="E63" s="130">
        <f t="shared" si="2"/>
        <v>-2.1398368987035666E-2</v>
      </c>
      <c r="F63">
        <f t="shared" si="3"/>
        <v>0</v>
      </c>
      <c r="G63" s="137">
        <f t="shared" si="4"/>
        <v>-6.7667584211742765E-2</v>
      </c>
      <c r="H63" s="130">
        <f t="shared" si="5"/>
        <v>-2.449939356807183E-2</v>
      </c>
      <c r="I63" s="2">
        <f t="shared" si="6"/>
        <v>-7.7473884967986434E-2</v>
      </c>
      <c r="J63" s="130">
        <v>9.4678351543977801E-3</v>
      </c>
    </row>
    <row r="64" spans="1:10" x14ac:dyDescent="0.3">
      <c r="A64" s="42">
        <v>43041</v>
      </c>
      <c r="B64" s="130">
        <v>-1.5118176138849446E-2</v>
      </c>
      <c r="C64" s="157">
        <f t="shared" si="0"/>
        <v>-1.7494770935323971E-5</v>
      </c>
      <c r="D64" s="150">
        <f t="shared" si="1"/>
        <v>9.11621187441926E-3</v>
      </c>
      <c r="E64" s="130">
        <f t="shared" si="2"/>
        <v>-2.1224974884296435E-2</v>
      </c>
      <c r="F64">
        <f t="shared" si="3"/>
        <v>0</v>
      </c>
      <c r="G64" s="137">
        <f t="shared" si="4"/>
        <v>-6.7119263914245553E-2</v>
      </c>
      <c r="H64" s="130">
        <f t="shared" si="5"/>
        <v>-2.4314152294322849E-2</v>
      </c>
      <c r="I64" s="2">
        <f t="shared" si="6"/>
        <v>-7.6888100626268899E-2</v>
      </c>
      <c r="J64" s="130">
        <v>2.2982311847459394E-3</v>
      </c>
    </row>
    <row r="65" spans="1:10" x14ac:dyDescent="0.3">
      <c r="A65" s="42">
        <v>43040</v>
      </c>
      <c r="B65" s="130">
        <v>-4.1248369436958669E-3</v>
      </c>
      <c r="C65" s="157">
        <f t="shared" si="0"/>
        <v>-1.6894356772208662E-6</v>
      </c>
      <c r="D65" s="150">
        <f t="shared" si="1"/>
        <v>9.1125143400611099E-3</v>
      </c>
      <c r="E65" s="130">
        <f t="shared" si="2"/>
        <v>-2.1200567797845057E-2</v>
      </c>
      <c r="F65">
        <f t="shared" si="3"/>
        <v>0</v>
      </c>
      <c r="G65" s="137">
        <f t="shared" si="4"/>
        <v>-6.7042081930010558E-2</v>
      </c>
      <c r="H65" s="130">
        <f t="shared" si="5"/>
        <v>-2.4288492237913184E-2</v>
      </c>
      <c r="I65" s="2">
        <f t="shared" si="6"/>
        <v>-7.6806956403125945E-2</v>
      </c>
      <c r="J65" s="130">
        <v>3.9347994924973477E-5</v>
      </c>
    </row>
    <row r="66" spans="1:10" x14ac:dyDescent="0.3">
      <c r="A66" s="42">
        <v>43039</v>
      </c>
      <c r="B66" s="130">
        <v>1.1864259936466124E-2</v>
      </c>
      <c r="C66" s="157">
        <f t="shared" si="0"/>
        <v>-4.7643082023986122E-6</v>
      </c>
      <c r="D66" s="150">
        <f t="shared" si="1"/>
        <v>9.1086243158338444E-3</v>
      </c>
      <c r="E66" s="130">
        <f t="shared" si="2"/>
        <v>-2.1194593120779169E-2</v>
      </c>
      <c r="F66">
        <f t="shared" si="3"/>
        <v>0</v>
      </c>
      <c r="G66" s="137">
        <f t="shared" si="4"/>
        <v>-6.7023188342198378E-2</v>
      </c>
      <c r="H66" s="130">
        <f t="shared" si="5"/>
        <v>-2.4281199362550365E-2</v>
      </c>
      <c r="I66" s="2">
        <f t="shared" si="6"/>
        <v>-7.6783894306287709E-2</v>
      </c>
      <c r="J66" s="130">
        <v>-1.7061282638271835E-3</v>
      </c>
    </row>
    <row r="67" spans="1:10" x14ac:dyDescent="0.3">
      <c r="A67" s="42">
        <v>43038</v>
      </c>
      <c r="B67" s="130">
        <v>4.161056996340692E-3</v>
      </c>
      <c r="C67" s="157">
        <f t="shared" si="0"/>
        <v>-8.3244262278628268E-7</v>
      </c>
      <c r="D67" s="150">
        <f t="shared" si="1"/>
        <v>9.1106433444738035E-3</v>
      </c>
      <c r="E67" s="130">
        <f t="shared" si="2"/>
        <v>-2.1195358218183753E-2</v>
      </c>
      <c r="F67">
        <f t="shared" si="3"/>
        <v>0</v>
      </c>
      <c r="G67" s="137">
        <f t="shared" si="4"/>
        <v>-6.7025607792628755E-2</v>
      </c>
      <c r="H67" s="130">
        <f t="shared" si="5"/>
        <v>-2.4282648640813257E-2</v>
      </c>
      <c r="I67" s="2">
        <f t="shared" si="6"/>
        <v>-7.6788477326561827E-2</v>
      </c>
      <c r="J67" s="130">
        <v>3.5491213933705858E-3</v>
      </c>
    </row>
    <row r="68" spans="1:10" x14ac:dyDescent="0.3">
      <c r="A68" s="42">
        <v>43035</v>
      </c>
      <c r="B68" s="130">
        <v>1.8111429584976896E-3</v>
      </c>
      <c r="C68" s="157">
        <f t="shared" ref="C68:C131" si="7">AVERAGE(B69:B320)</f>
        <v>-4.4835990764517357E-5</v>
      </c>
      <c r="D68" s="150">
        <f t="shared" ref="D68:D131" si="8">STDEV(B69:B320)</f>
        <v>9.128618231578435E-3</v>
      </c>
      <c r="E68" s="130">
        <f t="shared" ref="E68:E131" si="9">C68+D68*NORMSINV(1%)</f>
        <v>-2.1281177606727472E-2</v>
      </c>
      <c r="F68">
        <f t="shared" si="3"/>
        <v>0</v>
      </c>
      <c r="G68" s="137">
        <f t="shared" si="4"/>
        <v>-6.7296992527829863E-2</v>
      </c>
      <c r="H68" s="130">
        <f t="shared" si="5"/>
        <v>-2.4374559113675368E-2</v>
      </c>
      <c r="I68" s="2">
        <f t="shared" si="6"/>
        <v>-7.707912376162919E-2</v>
      </c>
      <c r="J68" s="130">
        <v>4.9807296436517698E-2</v>
      </c>
    </row>
    <row r="69" spans="1:10" x14ac:dyDescent="0.3">
      <c r="A69" s="42">
        <v>43034</v>
      </c>
      <c r="B69" s="130">
        <v>-6.3769129079130184E-3</v>
      </c>
      <c r="C69" s="157">
        <f t="shared" si="7"/>
        <v>4.9041921546913432E-5</v>
      </c>
      <c r="D69" s="150">
        <f t="shared" si="8"/>
        <v>9.184712387094696E-3</v>
      </c>
      <c r="E69" s="130">
        <f t="shared" si="9"/>
        <v>-2.1317794213847406E-2</v>
      </c>
      <c r="F69">
        <f t="shared" ref="F69:F132" si="10">IF(J69&lt;E69,1,0)</f>
        <v>0</v>
      </c>
      <c r="G69" s="137">
        <f t="shared" ref="G69:G132" si="11">E69*SQRT(10)</f>
        <v>-6.7412784406516393E-2</v>
      </c>
      <c r="H69" s="130">
        <f t="shared" ref="H69:H132" si="12">(-1*D69/SQRT(2*PI())*EXP(-1*(NORMSINV(1%))^2/2)/1%)+C69</f>
        <v>-2.4430184142324157E-2</v>
      </c>
      <c r="I69" s="2">
        <f t="shared" ref="I69:I132" si="13">H69*SQRT(10)</f>
        <v>-7.725502554707149E-2</v>
      </c>
      <c r="J69" s="130">
        <v>4.4705384456097085E-3</v>
      </c>
    </row>
    <row r="70" spans="1:10" x14ac:dyDescent="0.3">
      <c r="A70" s="42">
        <v>43033</v>
      </c>
      <c r="B70" s="130">
        <v>1.1750862249300307E-2</v>
      </c>
      <c r="C70" s="157">
        <f t="shared" si="7"/>
        <v>-2.2576057340395478E-5</v>
      </c>
      <c r="D70" s="150">
        <f t="shared" si="8"/>
        <v>9.1634428252378667E-3</v>
      </c>
      <c r="E70" s="130">
        <f t="shared" si="9"/>
        <v>-2.1339931792727303E-2</v>
      </c>
      <c r="F70">
        <f t="shared" si="10"/>
        <v>0</v>
      </c>
      <c r="G70" s="137">
        <f t="shared" si="11"/>
        <v>-6.7482789577658506E-2</v>
      </c>
      <c r="H70" s="130">
        <f t="shared" si="12"/>
        <v>-2.4445114182490128E-2</v>
      </c>
      <c r="I70" s="2">
        <f t="shared" si="13"/>
        <v>-7.7302238479553753E-2</v>
      </c>
      <c r="J70" s="130">
        <v>-4.6460484915664072E-3</v>
      </c>
    </row>
    <row r="71" spans="1:10" x14ac:dyDescent="0.3">
      <c r="A71" s="42">
        <v>43032</v>
      </c>
      <c r="B71" s="130">
        <v>-2.0713364882703027E-3</v>
      </c>
      <c r="C71" s="157">
        <f t="shared" si="7"/>
        <v>-2.377737045110199E-5</v>
      </c>
      <c r="D71" s="150">
        <f t="shared" si="8"/>
        <v>9.1637323238251221E-3</v>
      </c>
      <c r="E71" s="130">
        <f t="shared" si="9"/>
        <v>-2.1341806580261007E-2</v>
      </c>
      <c r="F71">
        <f t="shared" si="10"/>
        <v>0</v>
      </c>
      <c r="G71" s="137">
        <f t="shared" si="11"/>
        <v>-6.7488718176393903E-2</v>
      </c>
      <c r="H71" s="130">
        <f t="shared" si="12"/>
        <v>-2.4447087071352357E-2</v>
      </c>
      <c r="I71" s="2">
        <f t="shared" si="13"/>
        <v>-7.7308477301928774E-2</v>
      </c>
      <c r="J71" s="130">
        <v>6.2098324869278255E-3</v>
      </c>
    </row>
    <row r="72" spans="1:10" x14ac:dyDescent="0.3">
      <c r="A72" s="42">
        <v>43031</v>
      </c>
      <c r="B72" s="130">
        <v>8.0427721572728168E-4</v>
      </c>
      <c r="C72" s="157">
        <f t="shared" si="7"/>
        <v>-3.5174474126934212E-5</v>
      </c>
      <c r="D72" s="150">
        <f t="shared" si="8"/>
        <v>9.1644843464964241E-3</v>
      </c>
      <c r="E72" s="130">
        <f t="shared" si="9"/>
        <v>-2.1354953150279455E-2</v>
      </c>
      <c r="F72">
        <f t="shared" si="10"/>
        <v>0</v>
      </c>
      <c r="G72" s="137">
        <f t="shared" si="11"/>
        <v>-6.7530291281071075E-2</v>
      </c>
      <c r="H72" s="130">
        <f t="shared" si="12"/>
        <v>-2.4460488476545764E-2</v>
      </c>
      <c r="I72" s="2">
        <f t="shared" si="13"/>
        <v>-7.7350856266186749E-2</v>
      </c>
      <c r="J72" s="130">
        <v>-7.3251988941275565E-3</v>
      </c>
    </row>
    <row r="73" spans="1:10" x14ac:dyDescent="0.3">
      <c r="A73" s="42">
        <v>43028</v>
      </c>
      <c r="B73" s="130">
        <v>5.8869222750419087E-3</v>
      </c>
      <c r="C73" s="157">
        <f t="shared" si="7"/>
        <v>-6.1957884397484869E-5</v>
      </c>
      <c r="D73" s="150">
        <f t="shared" si="8"/>
        <v>9.1569675141828077E-3</v>
      </c>
      <c r="E73" s="130">
        <f t="shared" si="9"/>
        <v>-2.1364249793677702E-2</v>
      </c>
      <c r="F73">
        <f t="shared" si="10"/>
        <v>0</v>
      </c>
      <c r="G73" s="137">
        <f t="shared" si="11"/>
        <v>-6.7559689848803908E-2</v>
      </c>
      <c r="H73" s="130">
        <f t="shared" si="12"/>
        <v>-2.4467237918442106E-2</v>
      </c>
      <c r="I73" s="2">
        <f t="shared" si="13"/>
        <v>-7.7372199875514164E-2</v>
      </c>
      <c r="J73" s="130">
        <v>-6.3810765072372473E-3</v>
      </c>
    </row>
    <row r="74" spans="1:10" x14ac:dyDescent="0.3">
      <c r="A74" s="42">
        <v>43027</v>
      </c>
      <c r="B74" s="130">
        <v>-6.7175582867008438E-3</v>
      </c>
      <c r="C74" s="157">
        <f t="shared" si="7"/>
        <v>-5.3453526584760244E-5</v>
      </c>
      <c r="D74" s="150">
        <f t="shared" si="8"/>
        <v>9.1517553237656125E-3</v>
      </c>
      <c r="E74" s="130">
        <f t="shared" si="9"/>
        <v>-2.134362006776884E-2</v>
      </c>
      <c r="F74">
        <f t="shared" si="10"/>
        <v>0</v>
      </c>
      <c r="G74" s="137">
        <f t="shared" si="11"/>
        <v>-6.7494452927426923E-2</v>
      </c>
      <c r="H74" s="130">
        <f t="shared" si="12"/>
        <v>-2.4444841956610324E-2</v>
      </c>
      <c r="I74" s="2">
        <f t="shared" si="13"/>
        <v>-7.7301377625735523E-2</v>
      </c>
      <c r="J74" s="130">
        <v>-7.5277504664609243E-3</v>
      </c>
    </row>
    <row r="75" spans="1:10" x14ac:dyDescent="0.3">
      <c r="A75" s="42">
        <v>43026</v>
      </c>
      <c r="B75" s="130">
        <v>3.2341341247133924E-3</v>
      </c>
      <c r="C75" s="157">
        <f t="shared" si="7"/>
        <v>-6.6854937893080251E-5</v>
      </c>
      <c r="D75" s="150">
        <f t="shared" si="8"/>
        <v>9.1493943224164338E-3</v>
      </c>
      <c r="E75" s="130">
        <f t="shared" si="9"/>
        <v>-2.135152896860789E-2</v>
      </c>
      <c r="F75">
        <f t="shared" si="10"/>
        <v>0</v>
      </c>
      <c r="G75" s="137">
        <f t="shared" si="11"/>
        <v>-6.7519463067866728E-2</v>
      </c>
      <c r="H75" s="130">
        <f t="shared" si="12"/>
        <v>-2.445195079354856E-2</v>
      </c>
      <c r="I75" s="2">
        <f t="shared" si="13"/>
        <v>-7.7323857741975088E-2</v>
      </c>
      <c r="J75" s="130">
        <v>-7.2523095304950101E-3</v>
      </c>
    </row>
    <row r="76" spans="1:10" x14ac:dyDescent="0.3">
      <c r="A76" s="42">
        <v>43025</v>
      </c>
      <c r="B76" s="130">
        <v>-3.6030843337978018E-3</v>
      </c>
      <c r="C76" s="157">
        <f t="shared" si="7"/>
        <v>-4.0362702055375624E-5</v>
      </c>
      <c r="D76" s="150">
        <f t="shared" si="8"/>
        <v>9.148779594172974E-3</v>
      </c>
      <c r="E76" s="130">
        <f t="shared" si="9"/>
        <v>-2.1323606661027898E-2</v>
      </c>
      <c r="F76">
        <f t="shared" si="10"/>
        <v>0</v>
      </c>
      <c r="G76" s="137">
        <f t="shared" si="11"/>
        <v>-6.7431164978386166E-2</v>
      </c>
      <c r="H76" s="130">
        <f t="shared" si="12"/>
        <v>-2.4423820175254737E-2</v>
      </c>
      <c r="I76" s="2">
        <f t="shared" si="13"/>
        <v>-7.7234900916177809E-2</v>
      </c>
      <c r="J76" s="130">
        <v>-2.7498183954945757E-3</v>
      </c>
    </row>
    <row r="77" spans="1:10" x14ac:dyDescent="0.3">
      <c r="A77" s="42">
        <v>43024</v>
      </c>
      <c r="B77" s="130">
        <v>-8.0331338149256123E-4</v>
      </c>
      <c r="C77" s="157">
        <f t="shared" si="7"/>
        <v>-6.5998356325966658E-5</v>
      </c>
      <c r="D77" s="150">
        <f t="shared" si="8"/>
        <v>9.1599701121229445E-3</v>
      </c>
      <c r="E77" s="130">
        <f t="shared" si="9"/>
        <v>-2.1375275352940822E-2</v>
      </c>
      <c r="F77">
        <f t="shared" si="10"/>
        <v>0</v>
      </c>
      <c r="G77" s="137">
        <f t="shared" si="11"/>
        <v>-6.7594555728552538E-2</v>
      </c>
      <c r="H77" s="130">
        <f t="shared" si="12"/>
        <v>-2.4479280957098622E-2</v>
      </c>
      <c r="I77" s="2">
        <f t="shared" si="13"/>
        <v>-7.7410283307618205E-2</v>
      </c>
      <c r="J77" s="130">
        <v>8.1858774754012351E-3</v>
      </c>
    </row>
    <row r="78" spans="1:10" x14ac:dyDescent="0.3">
      <c r="A78" s="42">
        <v>43021</v>
      </c>
      <c r="B78" s="130">
        <v>-7.8019369442178842E-3</v>
      </c>
      <c r="C78" s="157">
        <f t="shared" si="7"/>
        <v>-2.7324451431678464E-5</v>
      </c>
      <c r="D78" s="150">
        <f t="shared" si="8"/>
        <v>9.1477439691048622E-3</v>
      </c>
      <c r="E78" s="130">
        <f t="shared" si="9"/>
        <v>-2.1308159186228699E-2</v>
      </c>
      <c r="F78">
        <f t="shared" si="10"/>
        <v>0</v>
      </c>
      <c r="G78" s="137">
        <f t="shared" si="11"/>
        <v>-6.7382315773922646E-2</v>
      </c>
      <c r="H78" s="130">
        <f t="shared" si="12"/>
        <v>-2.4408021761972563E-2</v>
      </c>
      <c r="I78" s="2">
        <f t="shared" si="13"/>
        <v>-7.7184941946789487E-2</v>
      </c>
      <c r="J78" s="130">
        <v>8.2687458579888892E-3</v>
      </c>
    </row>
    <row r="79" spans="1:10" x14ac:dyDescent="0.3">
      <c r="A79" s="42">
        <v>43020</v>
      </c>
      <c r="B79" s="130">
        <v>1.5555253687177695E-3</v>
      </c>
      <c r="C79" s="157">
        <f t="shared" si="7"/>
        <v>2.3324974366140952E-5</v>
      </c>
      <c r="D79" s="150">
        <f t="shared" si="8"/>
        <v>9.1917719300277749E-3</v>
      </c>
      <c r="E79" s="130">
        <f t="shared" si="9"/>
        <v>-2.1359934113722247E-2</v>
      </c>
      <c r="F79">
        <f t="shared" si="10"/>
        <v>0</v>
      </c>
      <c r="G79" s="137">
        <f t="shared" si="11"/>
        <v>-6.754604247049234E-2</v>
      </c>
      <c r="H79" s="130">
        <f t="shared" si="12"/>
        <v>-2.4474716283719316E-2</v>
      </c>
      <c r="I79" s="2">
        <f t="shared" si="13"/>
        <v>-7.7395848542964857E-2</v>
      </c>
      <c r="J79" s="130">
        <v>4.7637394913064741E-3</v>
      </c>
    </row>
    <row r="80" spans="1:10" x14ac:dyDescent="0.3">
      <c r="A80" s="42">
        <v>43019</v>
      </c>
      <c r="B80" s="130">
        <v>-1.0721337794637785E-3</v>
      </c>
      <c r="C80" s="157">
        <f t="shared" si="7"/>
        <v>6.7418958684062637E-7</v>
      </c>
      <c r="D80" s="150">
        <f t="shared" si="8"/>
        <v>9.2015099606865963E-3</v>
      </c>
      <c r="E80" s="130">
        <f t="shared" si="9"/>
        <v>-2.1405238945422043E-2</v>
      </c>
      <c r="F80">
        <f t="shared" si="10"/>
        <v>0</v>
      </c>
      <c r="G80" s="137">
        <f t="shared" si="11"/>
        <v>-6.7689308927674288E-2</v>
      </c>
      <c r="H80" s="130">
        <f t="shared" si="12"/>
        <v>-2.4523321006288668E-2</v>
      </c>
      <c r="I80" s="2">
        <f t="shared" si="13"/>
        <v>-7.7549550171324602E-2</v>
      </c>
      <c r="J80" s="130">
        <v>2.2723273901431688E-3</v>
      </c>
    </row>
    <row r="81" spans="1:10" x14ac:dyDescent="0.3">
      <c r="A81" s="42">
        <v>43018</v>
      </c>
      <c r="B81" s="130">
        <v>-8.7515924992704231E-4</v>
      </c>
      <c r="C81" s="157">
        <f t="shared" si="7"/>
        <v>-4.0515882705581874E-5</v>
      </c>
      <c r="D81" s="150">
        <f t="shared" si="8"/>
        <v>9.2286387433515304E-3</v>
      </c>
      <c r="E81" s="130">
        <f t="shared" si="9"/>
        <v>-2.1509540003592349E-2</v>
      </c>
      <c r="F81">
        <f t="shared" si="10"/>
        <v>0</v>
      </c>
      <c r="G81" s="137">
        <f t="shared" si="11"/>
        <v>-6.801913783385817E-2</v>
      </c>
      <c r="H81" s="130">
        <f t="shared" si="12"/>
        <v>-2.4636815095920347E-2</v>
      </c>
      <c r="I81" s="2">
        <f t="shared" si="13"/>
        <v>-7.7908449995528012E-2</v>
      </c>
      <c r="J81" s="130">
        <v>-3.5918703571063164E-3</v>
      </c>
    </row>
    <row r="82" spans="1:10" x14ac:dyDescent="0.3">
      <c r="A82" s="42">
        <v>43017</v>
      </c>
      <c r="B82" s="130">
        <v>7.8909834022235781E-3</v>
      </c>
      <c r="C82" s="157">
        <f t="shared" si="7"/>
        <v>-1.2121556175592014E-4</v>
      </c>
      <c r="D82" s="150">
        <f t="shared" si="8"/>
        <v>9.2479007581762196E-3</v>
      </c>
      <c r="E82" s="130">
        <f t="shared" si="9"/>
        <v>-2.1635049829879849E-2</v>
      </c>
      <c r="F82">
        <f t="shared" si="10"/>
        <v>0</v>
      </c>
      <c r="G82" s="137">
        <f t="shared" si="11"/>
        <v>-6.8416034753658747E-2</v>
      </c>
      <c r="H82" s="130">
        <f t="shared" si="12"/>
        <v>-2.4768852170793963E-2</v>
      </c>
      <c r="I82" s="2">
        <f t="shared" si="13"/>
        <v>-7.8325987887714818E-2</v>
      </c>
      <c r="J82" s="130">
        <v>1.271536275746972E-4</v>
      </c>
    </row>
    <row r="83" spans="1:10" x14ac:dyDescent="0.3">
      <c r="A83" s="42">
        <v>43014</v>
      </c>
      <c r="B83" s="130">
        <v>3.4274147368407925E-3</v>
      </c>
      <c r="C83" s="157">
        <f t="shared" si="7"/>
        <v>-1.9124304235643158E-4</v>
      </c>
      <c r="D83" s="150">
        <f t="shared" si="8"/>
        <v>9.2876506592053532E-3</v>
      </c>
      <c r="E83" s="130">
        <f t="shared" si="9"/>
        <v>-2.1797549408232818E-2</v>
      </c>
      <c r="F83">
        <f t="shared" si="10"/>
        <v>0</v>
      </c>
      <c r="G83" s="137">
        <f t="shared" si="11"/>
        <v>-6.8929903540071127E-2</v>
      </c>
      <c r="H83" s="130">
        <f t="shared" si="12"/>
        <v>-2.4944821652874656E-2</v>
      </c>
      <c r="I83" s="2">
        <f t="shared" si="13"/>
        <v>-7.8882452249770002E-2</v>
      </c>
      <c r="J83" s="130">
        <v>6.1299632465862041E-3</v>
      </c>
    </row>
    <row r="84" spans="1:10" x14ac:dyDescent="0.3">
      <c r="A84" s="42">
        <v>43013</v>
      </c>
      <c r="B84" s="130">
        <v>-8.9393120495992844E-3</v>
      </c>
      <c r="C84" s="157">
        <f t="shared" si="7"/>
        <v>-1.783756697246301E-4</v>
      </c>
      <c r="D84" s="150">
        <f t="shared" si="8"/>
        <v>9.2777234259577204E-3</v>
      </c>
      <c r="E84" s="130">
        <f t="shared" si="9"/>
        <v>-2.1761587837640279E-2</v>
      </c>
      <c r="F84">
        <f t="shared" si="10"/>
        <v>0</v>
      </c>
      <c r="G84" s="137">
        <f t="shared" si="11"/>
        <v>-6.8816183068761763E-2</v>
      </c>
      <c r="H84" s="130">
        <f t="shared" si="12"/>
        <v>-2.4905496077022578E-2</v>
      </c>
      <c r="I84" s="2">
        <f t="shared" si="13"/>
        <v>-7.8758093859779721E-2</v>
      </c>
      <c r="J84" s="130">
        <v>1.9040682039586608E-2</v>
      </c>
    </row>
    <row r="85" spans="1:10" x14ac:dyDescent="0.3">
      <c r="A85" s="42">
        <v>43012</v>
      </c>
      <c r="B85" s="130">
        <v>-3.8012180916137425E-3</v>
      </c>
      <c r="C85" s="157">
        <f t="shared" si="7"/>
        <v>-1.694434962361698E-4</v>
      </c>
      <c r="D85" s="150">
        <f t="shared" si="8"/>
        <v>9.2753048416364409E-3</v>
      </c>
      <c r="E85" s="130">
        <f t="shared" si="9"/>
        <v>-2.1747029195657821E-2</v>
      </c>
      <c r="F85">
        <f t="shared" si="10"/>
        <v>0</v>
      </c>
      <c r="G85" s="137">
        <f t="shared" si="11"/>
        <v>-6.8770144600458244E-2</v>
      </c>
      <c r="H85" s="130">
        <f t="shared" si="12"/>
        <v>-2.4890117858207932E-2</v>
      </c>
      <c r="I85" s="2">
        <f t="shared" si="13"/>
        <v>-7.8709463661968973E-2</v>
      </c>
      <c r="J85" s="130">
        <v>8.1304055125702452E-3</v>
      </c>
    </row>
    <row r="86" spans="1:10" x14ac:dyDescent="0.3">
      <c r="A86" s="42">
        <v>43011</v>
      </c>
      <c r="B86" s="130">
        <v>-1.9017108098002479E-3</v>
      </c>
      <c r="C86" s="157">
        <f t="shared" si="7"/>
        <v>-2.3771145340356839E-4</v>
      </c>
      <c r="D86" s="150">
        <f t="shared" si="8"/>
        <v>9.3511062675136931E-3</v>
      </c>
      <c r="E86" s="130">
        <f t="shared" si="9"/>
        <v>-2.1991637638764033E-2</v>
      </c>
      <c r="F86">
        <f t="shared" si="10"/>
        <v>0</v>
      </c>
      <c r="G86" s="137">
        <f t="shared" si="11"/>
        <v>-6.9543664415581588E-2</v>
      </c>
      <c r="H86" s="130">
        <f t="shared" si="12"/>
        <v>-2.516041285354588E-2</v>
      </c>
      <c r="I86" s="2">
        <f t="shared" si="13"/>
        <v>-7.9564211487381492E-2</v>
      </c>
      <c r="J86" s="130">
        <v>2.7232010686932305E-3</v>
      </c>
    </row>
    <row r="87" spans="1:10" x14ac:dyDescent="0.3">
      <c r="A87" s="42">
        <v>43010</v>
      </c>
      <c r="B87" s="130">
        <v>-3.3776793700482691E-3</v>
      </c>
      <c r="C87" s="157">
        <f t="shared" si="7"/>
        <v>-2.2717648171027035E-4</v>
      </c>
      <c r="D87" s="150">
        <f t="shared" si="8"/>
        <v>9.3490499130680169E-3</v>
      </c>
      <c r="E87" s="130">
        <f t="shared" si="9"/>
        <v>-2.197631887127776E-2</v>
      </c>
      <c r="F87">
        <f t="shared" si="10"/>
        <v>0</v>
      </c>
      <c r="G87" s="137">
        <f t="shared" si="11"/>
        <v>-6.9495222219378441E-2</v>
      </c>
      <c r="H87" s="130">
        <f t="shared" si="12"/>
        <v>-2.5144397256741887E-2</v>
      </c>
      <c r="I87" s="2">
        <f t="shared" si="13"/>
        <v>-7.951356572339395E-2</v>
      </c>
      <c r="J87" s="130">
        <v>-3.5791656611768516E-3</v>
      </c>
    </row>
    <row r="88" spans="1:10" x14ac:dyDescent="0.3">
      <c r="A88" s="42">
        <v>43007</v>
      </c>
      <c r="B88" s="130">
        <v>-9.6798680480529847E-3</v>
      </c>
      <c r="C88" s="157">
        <f t="shared" si="7"/>
        <v>-2.1328071548683887E-4</v>
      </c>
      <c r="D88" s="150">
        <f t="shared" si="8"/>
        <v>9.3375394041699099E-3</v>
      </c>
      <c r="E88" s="130">
        <f t="shared" si="9"/>
        <v>-2.1935645657150088E-2</v>
      </c>
      <c r="F88">
        <f t="shared" si="10"/>
        <v>0</v>
      </c>
      <c r="G88" s="137">
        <f t="shared" si="11"/>
        <v>-6.9366602222975263E-2</v>
      </c>
      <c r="H88" s="130">
        <f t="shared" si="12"/>
        <v>-2.5099823518519807E-2</v>
      </c>
      <c r="I88" s="2">
        <f t="shared" si="13"/>
        <v>-7.9372611186784084E-2</v>
      </c>
      <c r="J88" s="130">
        <v>4.7272178823623157E-3</v>
      </c>
    </row>
    <row r="89" spans="1:10" x14ac:dyDescent="0.3">
      <c r="A89" s="42">
        <v>43006</v>
      </c>
      <c r="B89" s="130">
        <v>-6.4200513241214068E-4</v>
      </c>
      <c r="C89" s="157">
        <f t="shared" si="7"/>
        <v>-2.4933128529082887E-4</v>
      </c>
      <c r="D89" s="150">
        <f t="shared" si="8"/>
        <v>9.3567188148351785E-3</v>
      </c>
      <c r="E89" s="130">
        <f t="shared" si="9"/>
        <v>-2.2016314208180579E-2</v>
      </c>
      <c r="F89">
        <f t="shared" si="10"/>
        <v>0</v>
      </c>
      <c r="G89" s="137">
        <f t="shared" si="11"/>
        <v>-6.9621698579777125E-2</v>
      </c>
      <c r="H89" s="130">
        <f t="shared" si="12"/>
        <v>-2.5186991326366717E-2</v>
      </c>
      <c r="I89" s="2">
        <f t="shared" si="13"/>
        <v>-7.9648259998224211E-2</v>
      </c>
      <c r="J89" s="130">
        <v>-1.3663809332639077E-3</v>
      </c>
    </row>
    <row r="90" spans="1:10" x14ac:dyDescent="0.3">
      <c r="A90" s="42">
        <v>43005</v>
      </c>
      <c r="B90" s="130">
        <v>4.4936031107240226E-4</v>
      </c>
      <c r="C90" s="157">
        <f t="shared" si="7"/>
        <v>-2.474294946547563E-4</v>
      </c>
      <c r="D90" s="150">
        <f t="shared" si="8"/>
        <v>9.3569100954028987E-3</v>
      </c>
      <c r="E90" s="130">
        <f t="shared" si="9"/>
        <v>-2.201485740268657E-2</v>
      </c>
      <c r="F90">
        <f t="shared" si="10"/>
        <v>0</v>
      </c>
      <c r="G90" s="137">
        <f t="shared" si="11"/>
        <v>-6.9617091756308216E-2</v>
      </c>
      <c r="H90" s="130">
        <f t="shared" si="12"/>
        <v>-2.5185599339419815E-2</v>
      </c>
      <c r="I90" s="2">
        <f t="shared" si="13"/>
        <v>-7.964385814899877E-2</v>
      </c>
      <c r="J90" s="130">
        <v>4.6940614823638392E-3</v>
      </c>
    </row>
    <row r="91" spans="1:10" x14ac:dyDescent="0.3">
      <c r="A91" s="42">
        <v>43004</v>
      </c>
      <c r="B91" s="130">
        <v>5.1757550844902384E-3</v>
      </c>
      <c r="C91" s="157">
        <f t="shared" si="7"/>
        <v>-2.7820109222827791E-4</v>
      </c>
      <c r="D91" s="150">
        <f t="shared" si="8"/>
        <v>9.351753487543378E-3</v>
      </c>
      <c r="E91" s="130">
        <f t="shared" si="9"/>
        <v>-2.2033632936528835E-2</v>
      </c>
      <c r="F91">
        <f t="shared" si="10"/>
        <v>0</v>
      </c>
      <c r="G91" s="137">
        <f t="shared" si="11"/>
        <v>-6.9676465207535343E-2</v>
      </c>
      <c r="H91" s="130">
        <f t="shared" si="12"/>
        <v>-2.520262747239739E-2</v>
      </c>
      <c r="I91" s="2">
        <f t="shared" si="13"/>
        <v>-7.9697705833508145E-2</v>
      </c>
      <c r="J91" s="130">
        <v>3.9661728410464057E-3</v>
      </c>
    </row>
    <row r="92" spans="1:10" x14ac:dyDescent="0.3">
      <c r="A92" s="42">
        <v>43003</v>
      </c>
      <c r="B92" s="130">
        <v>-1.2255456824099193E-3</v>
      </c>
      <c r="C92" s="157">
        <f t="shared" si="7"/>
        <v>-2.81686262806974E-4</v>
      </c>
      <c r="D92" s="150">
        <f t="shared" si="8"/>
        <v>9.3522715856156208E-3</v>
      </c>
      <c r="E92" s="130">
        <f t="shared" si="9"/>
        <v>-2.2038323383456435E-2</v>
      </c>
      <c r="F92">
        <f t="shared" si="10"/>
        <v>0</v>
      </c>
      <c r="G92" s="137">
        <f t="shared" si="11"/>
        <v>-6.9691297703070698E-2</v>
      </c>
      <c r="H92" s="130">
        <f t="shared" si="12"/>
        <v>-2.5207493485325763E-2</v>
      </c>
      <c r="I92" s="2">
        <f t="shared" si="13"/>
        <v>-7.9713093517485623E-2</v>
      </c>
      <c r="J92" s="130">
        <v>-1.6414776228021684E-2</v>
      </c>
    </row>
    <row r="93" spans="1:10" x14ac:dyDescent="0.3">
      <c r="A93" s="42">
        <v>43000</v>
      </c>
      <c r="B93" s="130">
        <v>-1.4844662440819527E-2</v>
      </c>
      <c r="C93" s="157">
        <f t="shared" si="7"/>
        <v>-2.2497040911883634E-4</v>
      </c>
      <c r="D93" s="150">
        <f t="shared" si="8"/>
        <v>9.3068310751789219E-3</v>
      </c>
      <c r="E93" s="130">
        <f t="shared" si="9"/>
        <v>-2.1875897094918554E-2</v>
      </c>
      <c r="F93">
        <f t="shared" si="10"/>
        <v>0</v>
      </c>
      <c r="G93" s="137">
        <f t="shared" si="11"/>
        <v>-6.9177660679403299E-2</v>
      </c>
      <c r="H93" s="130">
        <f t="shared" si="12"/>
        <v>-2.5029668937041966E-2</v>
      </c>
      <c r="I93" s="2">
        <f t="shared" si="13"/>
        <v>-7.9150762921018233E-2</v>
      </c>
      <c r="J93" s="130">
        <v>-5.775294440797954E-3</v>
      </c>
    </row>
    <row r="94" spans="1:10" x14ac:dyDescent="0.3">
      <c r="A94" s="42">
        <v>42999</v>
      </c>
      <c r="B94" s="130">
        <v>1.3346639581884381E-3</v>
      </c>
      <c r="C94" s="157">
        <f t="shared" si="7"/>
        <v>-2.6700851306170554E-4</v>
      </c>
      <c r="D94" s="150">
        <f t="shared" si="8"/>
        <v>9.3236682183509209E-3</v>
      </c>
      <c r="E94" s="130">
        <f t="shared" si="9"/>
        <v>-2.1957104251084526E-2</v>
      </c>
      <c r="F94">
        <f t="shared" si="10"/>
        <v>0</v>
      </c>
      <c r="G94" s="137">
        <f t="shared" si="11"/>
        <v>-6.9434460255192759E-2</v>
      </c>
      <c r="H94" s="130">
        <f t="shared" si="12"/>
        <v>-2.5116581634396843E-2</v>
      </c>
      <c r="I94" s="2">
        <f t="shared" si="13"/>
        <v>-7.9425605002248545E-2</v>
      </c>
      <c r="J94" s="130">
        <v>-7.3451866223137076E-3</v>
      </c>
    </row>
    <row r="95" spans="1:10" x14ac:dyDescent="0.3">
      <c r="A95" s="42">
        <v>42998</v>
      </c>
      <c r="B95" s="130">
        <v>1.5147757146396794E-3</v>
      </c>
      <c r="C95" s="157">
        <f t="shared" si="7"/>
        <v>-2.7684007773021895E-4</v>
      </c>
      <c r="D95" s="150">
        <f t="shared" si="8"/>
        <v>9.3230881280813582E-3</v>
      </c>
      <c r="E95" s="130">
        <f t="shared" si="9"/>
        <v>-2.196558632398769E-2</v>
      </c>
      <c r="F95">
        <f t="shared" si="10"/>
        <v>0</v>
      </c>
      <c r="G95" s="137">
        <f t="shared" si="11"/>
        <v>-6.9461282924846351E-2</v>
      </c>
      <c r="H95" s="130">
        <f t="shared" si="12"/>
        <v>-2.5124867134229834E-2</v>
      </c>
      <c r="I95" s="2">
        <f t="shared" si="13"/>
        <v>-7.9451806053273732E-2</v>
      </c>
      <c r="J95" s="130">
        <v>-3.6809170523706466E-3</v>
      </c>
    </row>
    <row r="96" spans="1:10" x14ac:dyDescent="0.3">
      <c r="A96" s="42">
        <v>42997</v>
      </c>
      <c r="B96" s="130">
        <v>1.3129634702584796E-3</v>
      </c>
      <c r="C96" s="157">
        <f t="shared" si="7"/>
        <v>-3.0873842809646732E-4</v>
      </c>
      <c r="D96" s="150">
        <f t="shared" si="8"/>
        <v>9.3313747722813482E-3</v>
      </c>
      <c r="E96" s="130">
        <f t="shared" si="9"/>
        <v>-2.2016762291471516E-2</v>
      </c>
      <c r="F96">
        <f t="shared" si="10"/>
        <v>0</v>
      </c>
      <c r="G96" s="137">
        <f t="shared" si="11"/>
        <v>-6.9623115543557962E-2</v>
      </c>
      <c r="H96" s="130">
        <f t="shared" si="12"/>
        <v>-2.517885116655684E-2</v>
      </c>
      <c r="I96" s="2">
        <f t="shared" si="13"/>
        <v>-7.962251855270723E-2</v>
      </c>
      <c r="J96" s="130">
        <v>3.2700231416132402E-3</v>
      </c>
    </row>
    <row r="97" spans="1:10" x14ac:dyDescent="0.3">
      <c r="A97" s="42">
        <v>42996</v>
      </c>
      <c r="B97" s="130">
        <v>8.5498993895723142E-4</v>
      </c>
      <c r="C97" s="157">
        <f t="shared" si="7"/>
        <v>-3.5780621050446435E-4</v>
      </c>
      <c r="D97" s="150">
        <f t="shared" si="8"/>
        <v>9.3577039982964873E-3</v>
      </c>
      <c r="E97" s="130">
        <f t="shared" si="9"/>
        <v>-2.2127081012844971E-2</v>
      </c>
      <c r="F97">
        <f t="shared" si="10"/>
        <v>0</v>
      </c>
      <c r="G97" s="137">
        <f t="shared" si="11"/>
        <v>-6.9971973971655568E-2</v>
      </c>
      <c r="H97" s="130">
        <f t="shared" si="12"/>
        <v>-2.5298091976551085E-2</v>
      </c>
      <c r="I97" s="2">
        <f t="shared" si="13"/>
        <v>-7.9999591102332415E-2</v>
      </c>
      <c r="J97" s="130">
        <v>-2.2332418431152308E-3</v>
      </c>
    </row>
    <row r="98" spans="1:10" x14ac:dyDescent="0.3">
      <c r="A98" s="42">
        <v>42993</v>
      </c>
      <c r="B98" s="130">
        <v>1.65929237035304E-2</v>
      </c>
      <c r="C98" s="157">
        <f t="shared" si="7"/>
        <v>-4.4889278616713952E-4</v>
      </c>
      <c r="D98" s="150">
        <f t="shared" si="8"/>
        <v>9.3036088787174526E-3</v>
      </c>
      <c r="E98" s="130">
        <f t="shared" si="9"/>
        <v>-2.2092323522078978E-2</v>
      </c>
      <c r="F98">
        <f t="shared" si="10"/>
        <v>0</v>
      </c>
      <c r="G98" s="137">
        <f t="shared" si="11"/>
        <v>-6.9862061135082767E-2</v>
      </c>
      <c r="H98" s="130">
        <f t="shared" si="12"/>
        <v>-2.5245003470260416E-2</v>
      </c>
      <c r="I98" s="2">
        <f t="shared" si="13"/>
        <v>-7.9831710504877723E-2</v>
      </c>
      <c r="J98" s="130">
        <v>1.4683339858729311E-3</v>
      </c>
    </row>
    <row r="99" spans="1:10" x14ac:dyDescent="0.3">
      <c r="A99" s="42">
        <v>42992</v>
      </c>
      <c r="B99" s="130">
        <v>6.1062730014064415E-3</v>
      </c>
      <c r="C99" s="157">
        <f t="shared" si="7"/>
        <v>-4.7542331907050709E-4</v>
      </c>
      <c r="D99" s="150">
        <f t="shared" si="8"/>
        <v>9.2943694441305989E-3</v>
      </c>
      <c r="E99" s="130">
        <f t="shared" si="9"/>
        <v>-2.2097359915973877E-2</v>
      </c>
      <c r="F99">
        <f t="shared" si="10"/>
        <v>0</v>
      </c>
      <c r="G99" s="137">
        <f t="shared" si="11"/>
        <v>-6.9877987610984418E-2</v>
      </c>
      <c r="H99" s="130">
        <f t="shared" si="12"/>
        <v>-2.5246908930714941E-2</v>
      </c>
      <c r="I99" s="2">
        <f t="shared" si="13"/>
        <v>-7.983773609990541E-2</v>
      </c>
      <c r="J99" s="130">
        <v>-5.4648853456674574E-3</v>
      </c>
    </row>
    <row r="100" spans="1:10" x14ac:dyDescent="0.3">
      <c r="A100" s="42">
        <v>42991</v>
      </c>
      <c r="B100" s="130">
        <v>-3.3949207089793417E-4</v>
      </c>
      <c r="C100" s="157">
        <f t="shared" si="7"/>
        <v>-4.6892386535964554E-4</v>
      </c>
      <c r="D100" s="150">
        <f t="shared" si="8"/>
        <v>9.2950375239588667E-3</v>
      </c>
      <c r="E100" s="130">
        <f t="shared" si="9"/>
        <v>-2.2092414648351193E-2</v>
      </c>
      <c r="F100">
        <f t="shared" si="10"/>
        <v>0</v>
      </c>
      <c r="G100" s="137">
        <f t="shared" si="11"/>
        <v>-6.9862349301657647E-2</v>
      </c>
      <c r="H100" s="130">
        <f t="shared" si="12"/>
        <v>-2.5242190052862705E-2</v>
      </c>
      <c r="I100" s="2">
        <f t="shared" si="13"/>
        <v>-7.9822813697892223E-2</v>
      </c>
      <c r="J100" s="130">
        <v>1.8337811026936347E-3</v>
      </c>
    </row>
    <row r="101" spans="1:10" x14ac:dyDescent="0.3">
      <c r="A101" s="42">
        <v>42990</v>
      </c>
      <c r="B101" s="130">
        <v>1.6825262956156418E-2</v>
      </c>
      <c r="C101" s="157">
        <f t="shared" si="7"/>
        <v>-5.2425833761524695E-4</v>
      </c>
      <c r="D101" s="150">
        <f t="shared" si="8"/>
        <v>9.2329717705589148E-3</v>
      </c>
      <c r="E101" s="130">
        <f t="shared" si="9"/>
        <v>-2.2003362587134076E-2</v>
      </c>
      <c r="F101">
        <f t="shared" si="10"/>
        <v>0</v>
      </c>
      <c r="G101" s="137">
        <f t="shared" si="11"/>
        <v>-6.9580741957878806E-2</v>
      </c>
      <c r="H101" s="130">
        <f t="shared" si="12"/>
        <v>-2.5132105996560284E-2</v>
      </c>
      <c r="I101" s="2">
        <f t="shared" si="13"/>
        <v>-7.9474697345906356E-2</v>
      </c>
      <c r="J101" s="130">
        <v>2.6694612788164735E-3</v>
      </c>
    </row>
    <row r="102" spans="1:10" x14ac:dyDescent="0.3">
      <c r="A102" s="42">
        <v>42989</v>
      </c>
      <c r="B102" s="130">
        <v>-5.204172425645988E-3</v>
      </c>
      <c r="C102" s="157">
        <f t="shared" si="7"/>
        <v>-4.6757352403410099E-4</v>
      </c>
      <c r="D102" s="150">
        <f t="shared" si="8"/>
        <v>9.2479625958461799E-3</v>
      </c>
      <c r="E102" s="130">
        <f t="shared" si="9"/>
        <v>-2.1981551648090077E-2</v>
      </c>
      <c r="F102">
        <f t="shared" si="10"/>
        <v>0</v>
      </c>
      <c r="G102" s="137">
        <f t="shared" si="11"/>
        <v>-6.951176971259268E-2</v>
      </c>
      <c r="H102" s="130">
        <f t="shared" si="12"/>
        <v>-2.5115374943709468E-2</v>
      </c>
      <c r="I102" s="2">
        <f t="shared" si="13"/>
        <v>-7.9421789111245117E-2</v>
      </c>
      <c r="J102" s="130">
        <v>1.6732783754438291E-2</v>
      </c>
    </row>
    <row r="103" spans="1:10" x14ac:dyDescent="0.3">
      <c r="A103" s="42">
        <v>42986</v>
      </c>
      <c r="B103" s="130">
        <v>1.572131284943137E-2</v>
      </c>
      <c r="C103" s="157">
        <f t="shared" si="7"/>
        <v>-5.5142432580322664E-4</v>
      </c>
      <c r="D103" s="150">
        <f t="shared" si="8"/>
        <v>9.1962435145902782E-3</v>
      </c>
      <c r="E103" s="130">
        <f t="shared" si="9"/>
        <v>-2.1945085875132189E-2</v>
      </c>
      <c r="F103">
        <f t="shared" si="10"/>
        <v>0</v>
      </c>
      <c r="G103" s="137">
        <f t="shared" si="11"/>
        <v>-6.9396454813407171E-2</v>
      </c>
      <c r="H103" s="130">
        <f t="shared" si="12"/>
        <v>-2.5061383314652148E-2</v>
      </c>
      <c r="I103" s="2">
        <f t="shared" si="13"/>
        <v>-7.9251052588841062E-2</v>
      </c>
      <c r="J103" s="130">
        <v>-1.016355016429886E-2</v>
      </c>
    </row>
    <row r="104" spans="1:10" x14ac:dyDescent="0.3">
      <c r="A104" s="42">
        <v>42985</v>
      </c>
      <c r="B104" s="130">
        <v>-4.0704892580059595E-3</v>
      </c>
      <c r="C104" s="157">
        <f t="shared" si="7"/>
        <v>-5.8202493938060899E-4</v>
      </c>
      <c r="D104" s="150">
        <f t="shared" si="8"/>
        <v>9.2207969344858167E-3</v>
      </c>
      <c r="E104" s="130">
        <f t="shared" si="9"/>
        <v>-2.203280628488399E-2</v>
      </c>
      <c r="F104">
        <f t="shared" si="10"/>
        <v>0</v>
      </c>
      <c r="G104" s="137">
        <f t="shared" si="11"/>
        <v>-6.9673851105506113E-2</v>
      </c>
      <c r="H104" s="130">
        <f t="shared" si="12"/>
        <v>-2.5157424052093241E-2</v>
      </c>
      <c r="I104" s="2">
        <f t="shared" si="13"/>
        <v>-7.9554760067317126E-2</v>
      </c>
      <c r="J104" s="130">
        <v>4.4303898988477409E-3</v>
      </c>
    </row>
    <row r="105" spans="1:10" x14ac:dyDescent="0.3">
      <c r="A105" s="42">
        <v>42984</v>
      </c>
      <c r="B105" s="130">
        <v>-1.7756421340367444E-3</v>
      </c>
      <c r="C105" s="157">
        <f t="shared" si="7"/>
        <v>-5.7502453229680954E-4</v>
      </c>
      <c r="D105" s="150">
        <f t="shared" si="8"/>
        <v>9.2205567809431777E-3</v>
      </c>
      <c r="E105" s="130">
        <f t="shared" si="9"/>
        <v>-2.2025247197116831E-2</v>
      </c>
      <c r="F105">
        <f t="shared" si="10"/>
        <v>0</v>
      </c>
      <c r="G105" s="137">
        <f t="shared" si="11"/>
        <v>-6.9649947171128768E-2</v>
      </c>
      <c r="H105" s="130">
        <f t="shared" si="12"/>
        <v>-2.5149783584372535E-2</v>
      </c>
      <c r="I105" s="2">
        <f t="shared" si="13"/>
        <v>-7.9530598786930695E-2</v>
      </c>
      <c r="J105" s="130">
        <v>5.1643825706131855E-3</v>
      </c>
    </row>
    <row r="106" spans="1:10" x14ac:dyDescent="0.3">
      <c r="A106" s="42">
        <v>42983</v>
      </c>
      <c r="B106" s="130">
        <v>7.4305985772902842E-3</v>
      </c>
      <c r="C106" s="157">
        <f t="shared" si="7"/>
        <v>-6.4623600358584452E-4</v>
      </c>
      <c r="D106" s="150">
        <f t="shared" si="8"/>
        <v>9.2277760560657285E-3</v>
      </c>
      <c r="E106" s="130">
        <f t="shared" si="9"/>
        <v>-2.2113253213739328E-2</v>
      </c>
      <c r="F106">
        <f t="shared" si="10"/>
        <v>0</v>
      </c>
      <c r="G106" s="137">
        <f t="shared" si="11"/>
        <v>-6.9928246631454499E-2</v>
      </c>
      <c r="H106" s="130">
        <f t="shared" si="12"/>
        <v>-2.5240235970378781E-2</v>
      </c>
      <c r="I106" s="2">
        <f t="shared" si="13"/>
        <v>-7.9816634346507181E-2</v>
      </c>
      <c r="J106" s="130">
        <v>-5.7891733576321252E-3</v>
      </c>
    </row>
    <row r="107" spans="1:10" x14ac:dyDescent="0.3">
      <c r="A107" s="42">
        <v>42979</v>
      </c>
      <c r="B107" s="130">
        <v>-8.3772085180505336E-3</v>
      </c>
      <c r="C107" s="157">
        <f t="shared" si="7"/>
        <v>-5.3769868722296243E-4</v>
      </c>
      <c r="D107" s="150">
        <f t="shared" si="8"/>
        <v>9.2970756064864272E-3</v>
      </c>
      <c r="E107" s="130">
        <f t="shared" si="9"/>
        <v>-2.2165930759169623E-2</v>
      </c>
      <c r="F107">
        <f t="shared" si="10"/>
        <v>0</v>
      </c>
      <c r="G107" s="137">
        <f t="shared" si="11"/>
        <v>-7.0094827656561234E-2</v>
      </c>
      <c r="H107" s="130">
        <f t="shared" si="12"/>
        <v>-2.5316396801260715E-2</v>
      </c>
      <c r="I107" s="2">
        <f t="shared" si="13"/>
        <v>-8.0057476040584982E-2</v>
      </c>
      <c r="J107" s="130">
        <v>-2.0405163917902669E-3</v>
      </c>
    </row>
    <row r="108" spans="1:10" x14ac:dyDescent="0.3">
      <c r="A108" s="42">
        <v>42978</v>
      </c>
      <c r="B108" s="130">
        <v>-8.0168197670572802E-3</v>
      </c>
      <c r="C108" s="157">
        <f t="shared" si="7"/>
        <v>-4.8774169209149759E-4</v>
      </c>
      <c r="D108" s="150">
        <f t="shared" si="8"/>
        <v>9.2905481850474887E-3</v>
      </c>
      <c r="E108" s="130">
        <f t="shared" si="9"/>
        <v>-2.2100788711050715E-2</v>
      </c>
      <c r="F108">
        <f t="shared" si="10"/>
        <v>0</v>
      </c>
      <c r="G108" s="137">
        <f t="shared" si="11"/>
        <v>-6.9888830413057185E-2</v>
      </c>
      <c r="H108" s="130">
        <f t="shared" si="12"/>
        <v>-2.5249042829688002E-2</v>
      </c>
      <c r="I108" s="2">
        <f t="shared" si="13"/>
        <v>-7.9844484080956971E-2</v>
      </c>
      <c r="J108" s="130">
        <v>6.4324256982697193E-3</v>
      </c>
    </row>
    <row r="109" spans="1:10" x14ac:dyDescent="0.3">
      <c r="A109" s="42">
        <v>42977</v>
      </c>
      <c r="B109" s="130">
        <v>-4.5109883261459111E-3</v>
      </c>
      <c r="C109" s="157">
        <f t="shared" si="7"/>
        <v>-4.390565676614368E-4</v>
      </c>
      <c r="D109" s="150">
        <f t="shared" si="8"/>
        <v>9.3015203668764049E-3</v>
      </c>
      <c r="E109" s="130">
        <f t="shared" si="9"/>
        <v>-2.207762869849194E-2</v>
      </c>
      <c r="F109">
        <f t="shared" si="10"/>
        <v>0</v>
      </c>
      <c r="G109" s="137">
        <f t="shared" si="11"/>
        <v>-6.9815592022733353E-2</v>
      </c>
      <c r="H109" s="130">
        <f t="shared" si="12"/>
        <v>-2.5229600920296587E-2</v>
      </c>
      <c r="I109" s="2">
        <f t="shared" si="13"/>
        <v>-7.9783003365217486E-2</v>
      </c>
      <c r="J109" s="130">
        <v>1.1996419407862467E-2</v>
      </c>
    </row>
    <row r="110" spans="1:10" x14ac:dyDescent="0.3">
      <c r="A110" s="42">
        <v>42976</v>
      </c>
      <c r="B110" s="130">
        <v>5.2912619905013045E-3</v>
      </c>
      <c r="C110" s="157">
        <f t="shared" si="7"/>
        <v>-4.6575347619468612E-4</v>
      </c>
      <c r="D110" s="150">
        <f t="shared" si="8"/>
        <v>9.2946600399013094E-3</v>
      </c>
      <c r="E110" s="130">
        <f t="shared" si="9"/>
        <v>-2.2088366099951455E-2</v>
      </c>
      <c r="F110">
        <f t="shared" si="10"/>
        <v>0</v>
      </c>
      <c r="G110" s="137">
        <f t="shared" si="11"/>
        <v>-6.9849546667497042E-2</v>
      </c>
      <c r="H110" s="130">
        <f t="shared" si="12"/>
        <v>-2.5238013587819595E-2</v>
      </c>
      <c r="I110" s="2">
        <f t="shared" si="13"/>
        <v>-7.9809606555787921E-2</v>
      </c>
      <c r="J110" s="130">
        <v>5.7855422274086339E-3</v>
      </c>
    </row>
    <row r="111" spans="1:10" x14ac:dyDescent="0.3">
      <c r="A111" s="42">
        <v>42975</v>
      </c>
      <c r="B111" s="130">
        <v>1.0324836116952175E-3</v>
      </c>
      <c r="C111" s="157">
        <f t="shared" si="7"/>
        <v>-4.8787727837391914E-4</v>
      </c>
      <c r="D111" s="150">
        <f t="shared" si="8"/>
        <v>9.2977143599521934E-3</v>
      </c>
      <c r="E111" s="130">
        <f t="shared" si="9"/>
        <v>-2.2117595313087702E-2</v>
      </c>
      <c r="F111">
        <f t="shared" si="10"/>
        <v>0</v>
      </c>
      <c r="G111" s="137">
        <f t="shared" si="11"/>
        <v>-6.9941977555222093E-2</v>
      </c>
      <c r="H111" s="130">
        <f t="shared" si="12"/>
        <v>-2.5268277807231926E-2</v>
      </c>
      <c r="I111" s="2">
        <f t="shared" si="13"/>
        <v>-7.9905310420737966E-2</v>
      </c>
      <c r="J111" s="130">
        <v>3.5261307656189664E-3</v>
      </c>
    </row>
    <row r="112" spans="1:10" x14ac:dyDescent="0.3">
      <c r="A112" s="42">
        <v>42972</v>
      </c>
      <c r="B112" s="130">
        <v>-2.7113011669459607E-3</v>
      </c>
      <c r="C112" s="157">
        <f t="shared" si="7"/>
        <v>-5.2074964430794016E-4</v>
      </c>
      <c r="D112" s="150">
        <f t="shared" si="8"/>
        <v>9.3202233023756895E-3</v>
      </c>
      <c r="E112" s="130">
        <f t="shared" si="9"/>
        <v>-2.2202831309375531E-2</v>
      </c>
      <c r="F112">
        <f t="shared" si="10"/>
        <v>0</v>
      </c>
      <c r="G112" s="137">
        <f t="shared" si="11"/>
        <v>-7.0211517442125296E-2</v>
      </c>
      <c r="H112" s="130">
        <f t="shared" si="12"/>
        <v>-2.5361141326597995E-2</v>
      </c>
      <c r="I112" s="2">
        <f t="shared" si="13"/>
        <v>-8.0198970653473908E-2</v>
      </c>
      <c r="J112" s="130">
        <v>-2.4842571247130252E-3</v>
      </c>
    </row>
    <row r="113" spans="1:10" x14ac:dyDescent="0.3">
      <c r="A113" s="42">
        <v>42971</v>
      </c>
      <c r="B113" s="130">
        <v>1.5200684974898439E-3</v>
      </c>
      <c r="C113" s="157">
        <f t="shared" si="7"/>
        <v>-4.7933739686122924E-4</v>
      </c>
      <c r="D113" s="150">
        <f t="shared" si="8"/>
        <v>9.3524563121813505E-3</v>
      </c>
      <c r="E113" s="130">
        <f t="shared" si="9"/>
        <v>-2.2236404255764154E-2</v>
      </c>
      <c r="F113">
        <f t="shared" si="10"/>
        <v>0</v>
      </c>
      <c r="G113" s="137">
        <f t="shared" si="11"/>
        <v>-7.0317684420476062E-2</v>
      </c>
      <c r="H113" s="130">
        <f t="shared" si="12"/>
        <v>-2.5405636955249875E-2</v>
      </c>
      <c r="I113" s="2">
        <f t="shared" si="13"/>
        <v>-8.033967818593489E-2</v>
      </c>
      <c r="J113" s="130">
        <v>-3.5968309199885225E-3</v>
      </c>
    </row>
    <row r="114" spans="1:10" x14ac:dyDescent="0.3">
      <c r="A114" s="42">
        <v>42970</v>
      </c>
      <c r="B114" s="130">
        <v>-2.1274495157000122E-3</v>
      </c>
      <c r="C114" s="157">
        <f t="shared" si="7"/>
        <v>-4.6423726448868193E-4</v>
      </c>
      <c r="D114" s="150">
        <f t="shared" si="8"/>
        <v>9.3528566158082079E-3</v>
      </c>
      <c r="E114" s="130">
        <f t="shared" si="9"/>
        <v>-2.2222235368882917E-2</v>
      </c>
      <c r="F114">
        <f t="shared" si="10"/>
        <v>0</v>
      </c>
      <c r="G114" s="137">
        <f t="shared" si="11"/>
        <v>-7.0272878466022079E-2</v>
      </c>
      <c r="H114" s="130">
        <f t="shared" si="12"/>
        <v>-2.5391603717796089E-2</v>
      </c>
      <c r="I114" s="2">
        <f t="shared" si="13"/>
        <v>-8.0295301192634935E-2</v>
      </c>
      <c r="J114" s="130">
        <v>-3.8785245545051405E-3</v>
      </c>
    </row>
    <row r="115" spans="1:10" x14ac:dyDescent="0.3">
      <c r="A115" s="42">
        <v>42969</v>
      </c>
      <c r="B115" s="130">
        <v>-7.3385654909324631E-3</v>
      </c>
      <c r="C115" s="157">
        <f t="shared" si="7"/>
        <v>-3.5947054623672715E-4</v>
      </c>
      <c r="D115" s="150">
        <f t="shared" si="8"/>
        <v>9.4231499537517794E-3</v>
      </c>
      <c r="E115" s="130">
        <f t="shared" si="9"/>
        <v>-2.2280995407915224E-2</v>
      </c>
      <c r="F115">
        <f t="shared" si="10"/>
        <v>0</v>
      </c>
      <c r="G115" s="137">
        <f t="shared" si="11"/>
        <v>-7.0458694024764568E-2</v>
      </c>
      <c r="H115" s="130">
        <f t="shared" si="12"/>
        <v>-2.5474183803426909E-2</v>
      </c>
      <c r="I115" s="2">
        <f t="shared" si="13"/>
        <v>-8.055644235260008E-2</v>
      </c>
      <c r="J115" s="130">
        <v>1.186810090496173E-2</v>
      </c>
    </row>
    <row r="116" spans="1:10" x14ac:dyDescent="0.3">
      <c r="A116" s="42">
        <v>42968</v>
      </c>
      <c r="B116" s="130">
        <v>5.5976914492427889E-3</v>
      </c>
      <c r="C116" s="157">
        <f t="shared" si="7"/>
        <v>-3.9254495259822175E-4</v>
      </c>
      <c r="D116" s="150">
        <f t="shared" si="8"/>
        <v>9.4167825090367939E-3</v>
      </c>
      <c r="E116" s="130">
        <f t="shared" si="9"/>
        <v>-2.229925692280094E-2</v>
      </c>
      <c r="F116">
        <f t="shared" si="10"/>
        <v>0</v>
      </c>
      <c r="G116" s="137">
        <f t="shared" si="11"/>
        <v>-7.05164420053285E-2</v>
      </c>
      <c r="H116" s="130">
        <f t="shared" si="12"/>
        <v>-2.5490287605586762E-2</v>
      </c>
      <c r="I116" s="2">
        <f t="shared" si="13"/>
        <v>-8.0607367046413955E-2</v>
      </c>
      <c r="J116" s="130">
        <v>-1.2794424099224536E-3</v>
      </c>
    </row>
    <row r="117" spans="1:10" x14ac:dyDescent="0.3">
      <c r="A117" s="42">
        <v>42965</v>
      </c>
      <c r="B117" s="130">
        <v>-4.2077642622045403E-3</v>
      </c>
      <c r="C117" s="157">
        <f t="shared" si="7"/>
        <v>-3.5309472543804723E-4</v>
      </c>
      <c r="D117" s="150">
        <f t="shared" si="8"/>
        <v>9.4215584559699771E-3</v>
      </c>
      <c r="E117" s="130">
        <f t="shared" si="9"/>
        <v>-2.227091720963531E-2</v>
      </c>
      <c r="F117">
        <f t="shared" si="10"/>
        <v>0</v>
      </c>
      <c r="G117" s="137">
        <f t="shared" si="11"/>
        <v>-7.0426823963489246E-2</v>
      </c>
      <c r="H117" s="130">
        <f t="shared" si="12"/>
        <v>-2.5463566300108525E-2</v>
      </c>
      <c r="I117" s="2">
        <f t="shared" si="13"/>
        <v>-8.052286685904958E-2</v>
      </c>
      <c r="J117" s="130">
        <v>7.6609528693422156E-4</v>
      </c>
    </row>
    <row r="118" spans="1:10" x14ac:dyDescent="0.3">
      <c r="A118" s="42">
        <v>42964</v>
      </c>
      <c r="B118" s="130">
        <v>-4.7387869961841578E-3</v>
      </c>
      <c r="C118" s="157">
        <f t="shared" si="7"/>
        <v>-3.338136169493574E-4</v>
      </c>
      <c r="D118" s="150">
        <f t="shared" si="8"/>
        <v>9.4175183428464818E-3</v>
      </c>
      <c r="E118" s="130">
        <f t="shared" si="9"/>
        <v>-2.2242237392570894E-2</v>
      </c>
      <c r="F118">
        <f t="shared" si="10"/>
        <v>0</v>
      </c>
      <c r="G118" s="137">
        <f t="shared" si="11"/>
        <v>-7.0336130418688719E-2</v>
      </c>
      <c r="H118" s="130">
        <f t="shared" si="12"/>
        <v>-2.543351742467129E-2</v>
      </c>
      <c r="I118" s="2">
        <f t="shared" si="13"/>
        <v>-8.0427843971541235E-2</v>
      </c>
      <c r="J118" s="130">
        <v>-1.6212271759686335E-2</v>
      </c>
    </row>
    <row r="119" spans="1:10" x14ac:dyDescent="0.3">
      <c r="A119" s="42">
        <v>42963</v>
      </c>
      <c r="B119" s="130">
        <v>-3.597970248258392E-3</v>
      </c>
      <c r="C119" s="157">
        <f t="shared" si="7"/>
        <v>-2.8099706446122272E-4</v>
      </c>
      <c r="D119" s="150">
        <f t="shared" si="8"/>
        <v>9.4364427222995671E-3</v>
      </c>
      <c r="E119" s="130">
        <f t="shared" si="9"/>
        <v>-2.2233445529990986E-2</v>
      </c>
      <c r="F119">
        <f t="shared" si="10"/>
        <v>0</v>
      </c>
      <c r="G119" s="137">
        <f t="shared" si="11"/>
        <v>-7.0308328108061008E-2</v>
      </c>
      <c r="H119" s="130">
        <f t="shared" si="12"/>
        <v>-2.5431138397412737E-2</v>
      </c>
      <c r="I119" s="2">
        <f t="shared" si="13"/>
        <v>-8.0420320826788586E-2</v>
      </c>
      <c r="J119" s="130">
        <v>1.7193385753571744E-3</v>
      </c>
    </row>
    <row r="120" spans="1:10" x14ac:dyDescent="0.3">
      <c r="A120" s="42">
        <v>42962</v>
      </c>
      <c r="B120" s="130">
        <v>-1.1000072094112939E-2</v>
      </c>
      <c r="C120" s="157">
        <f t="shared" si="7"/>
        <v>-2.944695774516928E-4</v>
      </c>
      <c r="D120" s="150">
        <f t="shared" si="8"/>
        <v>9.4542142918070133E-3</v>
      </c>
      <c r="E120" s="130">
        <f t="shared" si="9"/>
        <v>-2.2288260895923472E-2</v>
      </c>
      <c r="F120">
        <f t="shared" si="10"/>
        <v>0</v>
      </c>
      <c r="G120" s="137">
        <f t="shared" si="11"/>
        <v>-7.0481669515183268E-2</v>
      </c>
      <c r="H120" s="130">
        <f t="shared" si="12"/>
        <v>-2.5491975950172316E-2</v>
      </c>
      <c r="I120" s="2">
        <f t="shared" si="13"/>
        <v>-8.0612706060779513E-2</v>
      </c>
      <c r="J120" s="130">
        <v>4.0658957149385631E-4</v>
      </c>
    </row>
    <row r="121" spans="1:10" x14ac:dyDescent="0.3">
      <c r="A121" s="42">
        <v>42961</v>
      </c>
      <c r="B121" s="130">
        <v>-2.3011419442396249E-3</v>
      </c>
      <c r="C121" s="157">
        <f t="shared" si="7"/>
        <v>-2.6770610103064884E-4</v>
      </c>
      <c r="D121" s="150">
        <f t="shared" si="8"/>
        <v>9.4580564795648196E-3</v>
      </c>
      <c r="E121" s="130">
        <f t="shared" si="9"/>
        <v>-2.2270435684824466E-2</v>
      </c>
      <c r="F121">
        <f t="shared" si="10"/>
        <v>0</v>
      </c>
      <c r="G121" s="137">
        <f t="shared" si="11"/>
        <v>-7.0425301248337097E-2</v>
      </c>
      <c r="H121" s="130">
        <f t="shared" si="12"/>
        <v>-2.5475452727200615E-2</v>
      </c>
      <c r="I121" s="2">
        <f t="shared" si="13"/>
        <v>-8.0560455041902124E-2</v>
      </c>
      <c r="J121" s="130">
        <v>9.3920888463735978E-3</v>
      </c>
    </row>
    <row r="122" spans="1:10" x14ac:dyDescent="0.3">
      <c r="A122" s="42">
        <v>42958</v>
      </c>
      <c r="B122" s="130">
        <v>-1.7320020495108998E-3</v>
      </c>
      <c r="C122" s="157">
        <f t="shared" si="7"/>
        <v>-3.157981495956932E-4</v>
      </c>
      <c r="D122" s="150">
        <f t="shared" si="8"/>
        <v>9.4962662374156858E-3</v>
      </c>
      <c r="E122" s="130">
        <f t="shared" si="9"/>
        <v>-2.2407416922333487E-2</v>
      </c>
      <c r="F122">
        <f t="shared" si="10"/>
        <v>0</v>
      </c>
      <c r="G122" s="137">
        <f t="shared" si="11"/>
        <v>-7.0858473955574097E-2</v>
      </c>
      <c r="H122" s="130">
        <f t="shared" si="12"/>
        <v>-2.5625381965745757E-2</v>
      </c>
      <c r="I122" s="2">
        <f t="shared" si="13"/>
        <v>-8.1034572923559478E-2</v>
      </c>
      <c r="J122" s="130">
        <v>9.9481853742334567E-3</v>
      </c>
    </row>
    <row r="123" spans="1:10" x14ac:dyDescent="0.3">
      <c r="A123" s="42">
        <v>42957</v>
      </c>
      <c r="B123" s="130">
        <v>-1.9081409105172675E-3</v>
      </c>
      <c r="C123" s="157">
        <f t="shared" si="7"/>
        <v>-2.9830181777307035E-4</v>
      </c>
      <c r="D123" s="150">
        <f t="shared" si="8"/>
        <v>9.4973824180150344E-3</v>
      </c>
      <c r="E123" s="130">
        <f t="shared" si="9"/>
        <v>-2.2392517214875205E-2</v>
      </c>
      <c r="F123">
        <f t="shared" si="10"/>
        <v>0</v>
      </c>
      <c r="G123" s="137">
        <f t="shared" si="11"/>
        <v>-7.0811356943535728E-2</v>
      </c>
      <c r="H123" s="130">
        <f t="shared" si="12"/>
        <v>-2.5610860494328994E-2</v>
      </c>
      <c r="I123" s="2">
        <f t="shared" si="13"/>
        <v>-8.0988651998905481E-2</v>
      </c>
      <c r="J123" s="130">
        <v>-2.2352260175436071E-2</v>
      </c>
    </row>
    <row r="124" spans="1:10" x14ac:dyDescent="0.3">
      <c r="A124" s="42">
        <v>42956</v>
      </c>
      <c r="B124" s="130">
        <v>5.1050622659505E-3</v>
      </c>
      <c r="C124" s="157">
        <f t="shared" si="7"/>
        <v>-3.1879546273542206E-4</v>
      </c>
      <c r="D124" s="150">
        <f t="shared" si="8"/>
        <v>9.4912464168870146E-3</v>
      </c>
      <c r="E124" s="130">
        <f t="shared" si="9"/>
        <v>-2.2398736386658277E-2</v>
      </c>
      <c r="F124">
        <f t="shared" si="10"/>
        <v>0</v>
      </c>
      <c r="G124" s="137">
        <f t="shared" si="11"/>
        <v>-7.0831023691530076E-2</v>
      </c>
      <c r="H124" s="130">
        <f t="shared" si="12"/>
        <v>-2.5615000381828887E-2</v>
      </c>
      <c r="I124" s="2">
        <f t="shared" si="13"/>
        <v>-8.1001743472661994E-2</v>
      </c>
      <c r="J124" s="130">
        <v>-3.3874428307418868E-3</v>
      </c>
    </row>
    <row r="125" spans="1:10" x14ac:dyDescent="0.3">
      <c r="A125" s="42">
        <v>42955</v>
      </c>
      <c r="B125" s="130">
        <v>-6.3069854875669245E-3</v>
      </c>
      <c r="C125" s="157">
        <f t="shared" si="7"/>
        <v>-3.5428659353431869E-4</v>
      </c>
      <c r="D125" s="150">
        <f t="shared" si="8"/>
        <v>9.5303689118670272E-3</v>
      </c>
      <c r="E125" s="130">
        <f t="shared" si="9"/>
        <v>-2.2525240050481097E-2</v>
      </c>
      <c r="F125">
        <f t="shared" si="10"/>
        <v>0</v>
      </c>
      <c r="G125" s="137">
        <f t="shared" si="11"/>
        <v>-7.123106340156643E-2</v>
      </c>
      <c r="H125" s="130">
        <f t="shared" si="12"/>
        <v>-2.5754761342583921E-2</v>
      </c>
      <c r="I125" s="2">
        <f t="shared" si="13"/>
        <v>-8.1443706436621313E-2</v>
      </c>
      <c r="J125" s="130">
        <v>-7.8266534052017682E-4</v>
      </c>
    </row>
    <row r="126" spans="1:10" x14ac:dyDescent="0.3">
      <c r="A126" s="42">
        <v>42954</v>
      </c>
      <c r="B126" s="130">
        <v>1.8546355202596605E-3</v>
      </c>
      <c r="C126" s="157">
        <f t="shared" si="7"/>
        <v>-3.9862235195024928E-4</v>
      </c>
      <c r="D126" s="150">
        <f t="shared" si="8"/>
        <v>9.546026867599311E-3</v>
      </c>
      <c r="E126" s="130">
        <f t="shared" si="9"/>
        <v>-2.2606001660926651E-2</v>
      </c>
      <c r="F126">
        <f t="shared" si="10"/>
        <v>0</v>
      </c>
      <c r="G126" s="137">
        <f t="shared" si="11"/>
        <v>-7.1486454038077629E-2</v>
      </c>
      <c r="H126" s="130">
        <f t="shared" si="12"/>
        <v>-2.5840828907279078E-2</v>
      </c>
      <c r="I126" s="2">
        <f t="shared" si="13"/>
        <v>-8.1715875973721902E-2</v>
      </c>
      <c r="J126" s="130">
        <v>6.1486209903811777E-3</v>
      </c>
    </row>
    <row r="127" spans="1:10" x14ac:dyDescent="0.3">
      <c r="A127" s="42">
        <v>42951</v>
      </c>
      <c r="B127" s="130">
        <v>-1.5082207281547669E-2</v>
      </c>
      <c r="C127" s="157">
        <f t="shared" si="7"/>
        <v>-4.3702335337063547E-4</v>
      </c>
      <c r="D127" s="150">
        <f t="shared" si="8"/>
        <v>9.6244718885193457E-3</v>
      </c>
      <c r="E127" s="130">
        <f t="shared" si="9"/>
        <v>-2.2826893069993453E-2</v>
      </c>
      <c r="F127">
        <f t="shared" si="10"/>
        <v>0</v>
      </c>
      <c r="G127" s="137">
        <f t="shared" si="11"/>
        <v>-7.2184974006292688E-2</v>
      </c>
      <c r="H127" s="130">
        <f t="shared" si="12"/>
        <v>-2.6088302693970868E-2</v>
      </c>
      <c r="I127" s="2">
        <f t="shared" si="13"/>
        <v>-8.249845680085463E-2</v>
      </c>
      <c r="J127" s="130">
        <v>3.3994107666950055E-3</v>
      </c>
    </row>
    <row r="128" spans="1:10" x14ac:dyDescent="0.3">
      <c r="A128" s="42">
        <v>42950</v>
      </c>
      <c r="B128" s="130">
        <v>-9.9756770266495529E-3</v>
      </c>
      <c r="C128" s="157">
        <f t="shared" si="7"/>
        <v>-4.1934069906159163E-4</v>
      </c>
      <c r="D128" s="150">
        <f t="shared" si="8"/>
        <v>9.6109610417738234E-3</v>
      </c>
      <c r="E128" s="130">
        <f t="shared" si="9"/>
        <v>-2.2777779486081468E-2</v>
      </c>
      <c r="F128">
        <f t="shared" si="10"/>
        <v>0</v>
      </c>
      <c r="G128" s="137">
        <f t="shared" si="11"/>
        <v>-7.2029663217077017E-2</v>
      </c>
      <c r="H128" s="130">
        <f t="shared" si="12"/>
        <v>-2.6034610738786743E-2</v>
      </c>
      <c r="I128" s="2">
        <f t="shared" si="13"/>
        <v>-8.2328667930445104E-2</v>
      </c>
      <c r="J128" s="130">
        <v>-6.1704341163314304E-3</v>
      </c>
    </row>
    <row r="129" spans="1:10" x14ac:dyDescent="0.3">
      <c r="A129" s="42">
        <v>42949</v>
      </c>
      <c r="B129" s="130">
        <v>5.0193179735542543E-3</v>
      </c>
      <c r="C129" s="157">
        <f t="shared" si="7"/>
        <v>-4.0667270318857769E-4</v>
      </c>
      <c r="D129" s="150">
        <f t="shared" si="8"/>
        <v>9.6202575549285199E-3</v>
      </c>
      <c r="E129" s="130">
        <f t="shared" si="9"/>
        <v>-2.2786738413821877E-2</v>
      </c>
      <c r="F129">
        <f t="shared" si="10"/>
        <v>0</v>
      </c>
      <c r="G129" s="137">
        <f t="shared" si="11"/>
        <v>-7.2057993834129572E-2</v>
      </c>
      <c r="H129" s="130">
        <f t="shared" si="12"/>
        <v>-2.6046719941973259E-2</v>
      </c>
      <c r="I129" s="2">
        <f t="shared" si="13"/>
        <v>-8.2366960593164271E-2</v>
      </c>
      <c r="J129" s="130">
        <v>6.9590642172736028E-3</v>
      </c>
    </row>
    <row r="130" spans="1:10" x14ac:dyDescent="0.3">
      <c r="A130" s="42">
        <v>42948</v>
      </c>
      <c r="B130" s="130">
        <v>8.8480536910156907E-3</v>
      </c>
      <c r="C130" s="157">
        <f t="shared" si="7"/>
        <v>-3.9540025321812595E-4</v>
      </c>
      <c r="D130" s="150">
        <f t="shared" si="8"/>
        <v>9.6328009807381577E-3</v>
      </c>
      <c r="E130" s="130">
        <f t="shared" si="9"/>
        <v>-2.2804646335816865E-2</v>
      </c>
      <c r="F130">
        <f t="shared" si="10"/>
        <v>0</v>
      </c>
      <c r="G130" s="137">
        <f t="shared" si="11"/>
        <v>-7.2114623655794366E-2</v>
      </c>
      <c r="H130" s="130">
        <f t="shared" si="12"/>
        <v>-2.6068878408842509E-2</v>
      </c>
      <c r="I130" s="2">
        <f t="shared" si="13"/>
        <v>-8.2437031817928483E-2</v>
      </c>
      <c r="J130" s="130">
        <v>4.1717374102277997E-3</v>
      </c>
    </row>
    <row r="131" spans="1:10" x14ac:dyDescent="0.3">
      <c r="A131" s="42">
        <v>42947</v>
      </c>
      <c r="B131" s="130">
        <v>9.5787025905617086E-3</v>
      </c>
      <c r="C131" s="157">
        <f t="shared" si="7"/>
        <v>-4.5495236532856092E-4</v>
      </c>
      <c r="D131" s="150">
        <f t="shared" si="8"/>
        <v>9.6172693877104032E-3</v>
      </c>
      <c r="E131" s="130">
        <f t="shared" si="9"/>
        <v>-2.2828066559506716E-2</v>
      </c>
      <c r="F131">
        <f t="shared" si="10"/>
        <v>0</v>
      </c>
      <c r="G131" s="137">
        <f t="shared" si="11"/>
        <v>-7.2188684905964931E-2</v>
      </c>
      <c r="H131" s="130">
        <f t="shared" si="12"/>
        <v>-2.6087035498350748E-2</v>
      </c>
      <c r="I131" s="2">
        <f t="shared" si="13"/>
        <v>-8.2494449576454063E-2</v>
      </c>
      <c r="J131" s="130">
        <v>-9.5202569619862194E-3</v>
      </c>
    </row>
    <row r="132" spans="1:10" x14ac:dyDescent="0.3">
      <c r="A132" s="42">
        <v>42944</v>
      </c>
      <c r="B132" s="130">
        <v>5.8455709476701381E-3</v>
      </c>
      <c r="C132" s="157">
        <f t="shared" ref="C132:C195" si="14">AVERAGE(B133:B384)</f>
        <v>-4.514203081027941E-4</v>
      </c>
      <c r="D132" s="150">
        <f t="shared" ref="D132:D195" si="15">STDEV(B133:B384)</f>
        <v>9.6197556737519906E-3</v>
      </c>
      <c r="E132" s="130">
        <f t="shared" ref="E132:E195" si="16">C132+D132*NORMSINV(1%)</f>
        <v>-2.2830318468528052E-2</v>
      </c>
      <c r="F132">
        <f t="shared" si="10"/>
        <v>0</v>
      </c>
      <c r="G132" s="137">
        <f t="shared" si="11"/>
        <v>-7.2195806067555823E-2</v>
      </c>
      <c r="H132" s="130">
        <f t="shared" si="12"/>
        <v>-2.6090129926038864E-2</v>
      </c>
      <c r="I132" s="2">
        <f t="shared" si="13"/>
        <v>-8.2504235016003194E-2</v>
      </c>
      <c r="J132" s="130">
        <v>-6.2475471830766155E-3</v>
      </c>
    </row>
    <row r="133" spans="1:10" x14ac:dyDescent="0.3">
      <c r="A133" s="42">
        <v>42943</v>
      </c>
      <c r="B133" s="130">
        <v>-2.1704379575258758E-3</v>
      </c>
      <c r="C133" s="157">
        <f t="shared" si="14"/>
        <v>-4.2125743345166851E-4</v>
      </c>
      <c r="D133" s="150">
        <f t="shared" si="15"/>
        <v>9.6262585874903987E-3</v>
      </c>
      <c r="E133" s="130">
        <f t="shared" si="16"/>
        <v>-2.2815283633427344E-2</v>
      </c>
      <c r="F133">
        <f t="shared" ref="F133:F196" si="17">IF(J133&lt;E133,1,0)</f>
        <v>0</v>
      </c>
      <c r="G133" s="137">
        <f t="shared" ref="G133:G196" si="18">E133*SQRT(10)</f>
        <v>-7.2148261744392539E-2</v>
      </c>
      <c r="H133" s="130">
        <f t="shared" ref="H133:H196" si="19">(-1*D133/SQRT(2*PI())*EXP(-1*(NORMSINV(1%))^2/2)/1%)+C133</f>
        <v>-2.6077298709557026E-2</v>
      </c>
      <c r="I133" s="2">
        <f t="shared" ref="I133:I196" si="20">H133*SQRT(10)</f>
        <v>-8.2463659146769897E-2</v>
      </c>
      <c r="J133" s="130">
        <v>-1.1153973887745552E-2</v>
      </c>
    </row>
    <row r="134" spans="1:10" x14ac:dyDescent="0.3">
      <c r="A134" s="42">
        <v>42942</v>
      </c>
      <c r="B134" s="130">
        <v>-4.3608753224266058E-4</v>
      </c>
      <c r="C134" s="157">
        <f t="shared" si="14"/>
        <v>-3.9021060561818184E-4</v>
      </c>
      <c r="D134" s="150">
        <f t="shared" si="15"/>
        <v>9.6388191216614915E-3</v>
      </c>
      <c r="E134" s="130">
        <f t="shared" si="16"/>
        <v>-2.2813456977559599E-2</v>
      </c>
      <c r="F134">
        <f t="shared" si="17"/>
        <v>0</v>
      </c>
      <c r="G134" s="137">
        <f t="shared" si="18"/>
        <v>-7.2142485351349164E-2</v>
      </c>
      <c r="H134" s="130">
        <f t="shared" si="19"/>
        <v>-2.607972839601148E-2</v>
      </c>
      <c r="I134" s="2">
        <f t="shared" si="20"/>
        <v>-8.2471342489966029E-2</v>
      </c>
      <c r="J134" s="130">
        <v>5.668248581239964E-3</v>
      </c>
    </row>
    <row r="135" spans="1:10" x14ac:dyDescent="0.3">
      <c r="A135" s="42">
        <v>42941</v>
      </c>
      <c r="B135" s="130">
        <v>-2.7148526708091554E-3</v>
      </c>
      <c r="C135" s="157">
        <f t="shared" si="14"/>
        <v>-3.2931198722620171E-4</v>
      </c>
      <c r="D135" s="150">
        <f t="shared" si="15"/>
        <v>9.6724944438445308E-3</v>
      </c>
      <c r="E135" s="130">
        <f t="shared" si="16"/>
        <v>-2.2830898873335771E-2</v>
      </c>
      <c r="F135">
        <f t="shared" si="17"/>
        <v>0</v>
      </c>
      <c r="G135" s="137">
        <f t="shared" si="18"/>
        <v>-7.2197641468713131E-2</v>
      </c>
      <c r="H135" s="130">
        <f t="shared" si="19"/>
        <v>-2.6108581725176466E-2</v>
      </c>
      <c r="I135" s="2">
        <f t="shared" si="20"/>
        <v>-8.2562584728205948E-2</v>
      </c>
      <c r="J135" s="130">
        <v>3.8119986818699499E-3</v>
      </c>
    </row>
    <row r="136" spans="1:10" x14ac:dyDescent="0.3">
      <c r="A136" s="42">
        <v>42940</v>
      </c>
      <c r="B136" s="130">
        <v>1.4154308339192442E-2</v>
      </c>
      <c r="C136" s="157">
        <f t="shared" si="14"/>
        <v>-3.9275945262837007E-4</v>
      </c>
      <c r="D136" s="150">
        <f t="shared" si="15"/>
        <v>9.6294535069505662E-3</v>
      </c>
      <c r="E136" s="130">
        <f t="shared" si="16"/>
        <v>-2.279421814669794E-2</v>
      </c>
      <c r="F136">
        <f t="shared" si="17"/>
        <v>0</v>
      </c>
      <c r="G136" s="137">
        <f t="shared" si="18"/>
        <v>-7.2081646826307577E-2</v>
      </c>
      <c r="H136" s="130">
        <f t="shared" si="19"/>
        <v>-2.6057315873511833E-2</v>
      </c>
      <c r="I136" s="2">
        <f t="shared" si="20"/>
        <v>-8.2400467870757374E-2</v>
      </c>
      <c r="J136" s="130">
        <v>2.8580463481986391E-3</v>
      </c>
    </row>
    <row r="137" spans="1:10" x14ac:dyDescent="0.3">
      <c r="A137" s="42">
        <v>42937</v>
      </c>
      <c r="B137" s="130">
        <v>8.3752256096307261E-3</v>
      </c>
      <c r="C137" s="157">
        <f t="shared" si="14"/>
        <v>-3.886152865112271E-4</v>
      </c>
      <c r="D137" s="150">
        <f t="shared" si="15"/>
        <v>9.6334658468250588E-3</v>
      </c>
      <c r="E137" s="130">
        <f t="shared" si="16"/>
        <v>-2.2799408078917751E-2</v>
      </c>
      <c r="F137">
        <f t="shared" si="17"/>
        <v>0</v>
      </c>
      <c r="G137" s="137">
        <f t="shared" si="18"/>
        <v>-7.2098058833024073E-2</v>
      </c>
      <c r="H137" s="130">
        <f t="shared" si="19"/>
        <v>-2.6063865452685041E-2</v>
      </c>
      <c r="I137" s="2">
        <f t="shared" si="20"/>
        <v>-8.2421179458660315E-2</v>
      </c>
      <c r="J137" s="130">
        <v>3.5629194708005811E-3</v>
      </c>
    </row>
    <row r="138" spans="1:10" x14ac:dyDescent="0.3">
      <c r="A138" s="42">
        <v>42936</v>
      </c>
      <c r="B138" s="130">
        <v>-4.4112728472792233E-3</v>
      </c>
      <c r="C138" s="157">
        <f t="shared" si="14"/>
        <v>-3.2071722750176887E-4</v>
      </c>
      <c r="D138" s="150">
        <f t="shared" si="15"/>
        <v>9.6652461685389126E-3</v>
      </c>
      <c r="E138" s="130">
        <f t="shared" si="16"/>
        <v>-2.2805442103763649E-2</v>
      </c>
      <c r="F138">
        <f t="shared" si="17"/>
        <v>0</v>
      </c>
      <c r="G138" s="137">
        <f t="shared" si="18"/>
        <v>-7.2117140094995161E-2</v>
      </c>
      <c r="H138" s="130">
        <f t="shared" si="19"/>
        <v>-2.6080668759034517E-2</v>
      </c>
      <c r="I138" s="2">
        <f t="shared" si="20"/>
        <v>-8.2474316178946225E-2</v>
      </c>
      <c r="J138" s="130">
        <v>7.1380967460001412E-4</v>
      </c>
    </row>
    <row r="139" spans="1:10" x14ac:dyDescent="0.3">
      <c r="A139" s="42">
        <v>42935</v>
      </c>
      <c r="B139" s="130">
        <v>-4.6252469780833569E-3</v>
      </c>
      <c r="C139" s="157">
        <f t="shared" si="14"/>
        <v>-3.0531713182106691E-4</v>
      </c>
      <c r="D139" s="150">
        <f t="shared" si="15"/>
        <v>9.6614512373933235E-3</v>
      </c>
      <c r="E139" s="130">
        <f t="shared" si="16"/>
        <v>-2.2781213678080274E-2</v>
      </c>
      <c r="F139">
        <f t="shared" si="17"/>
        <v>0</v>
      </c>
      <c r="G139" s="137">
        <f t="shared" si="18"/>
        <v>-7.2040523085715569E-2</v>
      </c>
      <c r="H139" s="130">
        <f t="shared" si="19"/>
        <v>-2.6055154358899355E-2</v>
      </c>
      <c r="I139" s="2">
        <f t="shared" si="20"/>
        <v>-8.239363256138621E-2</v>
      </c>
      <c r="J139" s="130">
        <v>4.4449551143839281E-3</v>
      </c>
    </row>
    <row r="140" spans="1:10" x14ac:dyDescent="0.3">
      <c r="A140" s="42">
        <v>42934</v>
      </c>
      <c r="B140" s="130">
        <v>-4.0748007665130414E-3</v>
      </c>
      <c r="C140" s="157">
        <f t="shared" si="14"/>
        <v>-3.1118554737833966E-4</v>
      </c>
      <c r="D140" s="150">
        <f t="shared" si="15"/>
        <v>9.6641987003243928E-3</v>
      </c>
      <c r="E140" s="130">
        <f t="shared" si="16"/>
        <v>-2.2793473648186246E-2</v>
      </c>
      <c r="F140">
        <f t="shared" si="17"/>
        <v>0</v>
      </c>
      <c r="G140" s="137">
        <f t="shared" si="18"/>
        <v>-7.2079292515296017E-2</v>
      </c>
      <c r="H140" s="130">
        <f t="shared" si="19"/>
        <v>-2.6068345351730384E-2</v>
      </c>
      <c r="I140" s="2">
        <f t="shared" si="20"/>
        <v>-8.2435346143331215E-2</v>
      </c>
      <c r="J140" s="130">
        <v>3.2989627813604469E-2</v>
      </c>
    </row>
    <row r="141" spans="1:10" x14ac:dyDescent="0.3">
      <c r="A141" s="42">
        <v>42933</v>
      </c>
      <c r="B141" s="130">
        <v>1.8348391911013936E-3</v>
      </c>
      <c r="C141" s="157">
        <f t="shared" si="14"/>
        <v>-3.2660501627698361E-4</v>
      </c>
      <c r="D141" s="150">
        <f t="shared" si="15"/>
        <v>9.6638608874216065E-3</v>
      </c>
      <c r="E141" s="130">
        <f t="shared" si="16"/>
        <v>-2.2808107246756672E-2</v>
      </c>
      <c r="F141">
        <f t="shared" si="17"/>
        <v>0</v>
      </c>
      <c r="G141" s="137">
        <f t="shared" si="18"/>
        <v>-7.2125568017143149E-2</v>
      </c>
      <c r="H141" s="130">
        <f t="shared" si="19"/>
        <v>-2.6082864476876706E-2</v>
      </c>
      <c r="I141" s="2">
        <f t="shared" si="20"/>
        <v>-8.2481259648426619E-2</v>
      </c>
      <c r="J141" s="130">
        <v>5.6603874367703762E-3</v>
      </c>
    </row>
    <row r="142" spans="1:10" x14ac:dyDescent="0.3">
      <c r="A142" s="42">
        <v>42930</v>
      </c>
      <c r="B142" s="130">
        <v>-1.8104931056749503E-4</v>
      </c>
      <c r="C142" s="157">
        <f t="shared" si="14"/>
        <v>-3.322153710172271E-4</v>
      </c>
      <c r="D142" s="150">
        <f t="shared" si="15"/>
        <v>9.6641864364499473E-3</v>
      </c>
      <c r="E142" s="130">
        <f t="shared" si="16"/>
        <v>-2.2814474941786893E-2</v>
      </c>
      <c r="F142">
        <f t="shared" si="17"/>
        <v>0</v>
      </c>
      <c r="G142" s="137">
        <f t="shared" si="18"/>
        <v>-7.2145704436883978E-2</v>
      </c>
      <c r="H142" s="130">
        <f t="shared" si="19"/>
        <v>-2.6089342489516703E-2</v>
      </c>
      <c r="I142" s="2">
        <f t="shared" si="20"/>
        <v>-8.2501744923080364E-2</v>
      </c>
      <c r="J142" s="130">
        <v>9.3706808789041016E-3</v>
      </c>
    </row>
    <row r="143" spans="1:10" x14ac:dyDescent="0.3">
      <c r="A143" s="42">
        <v>42929</v>
      </c>
      <c r="B143" s="130">
        <v>1.0220650483161807E-3</v>
      </c>
      <c r="C143" s="157">
        <f t="shared" si="14"/>
        <v>-3.5402289475745937E-4</v>
      </c>
      <c r="D143" s="150">
        <f t="shared" si="15"/>
        <v>9.6673181547967738E-3</v>
      </c>
      <c r="E143" s="130">
        <f t="shared" si="16"/>
        <v>-2.2843567931845356E-2</v>
      </c>
      <c r="F143">
        <f t="shared" si="17"/>
        <v>0</v>
      </c>
      <c r="G143" s="137">
        <f t="shared" si="18"/>
        <v>-7.2237704549413362E-2</v>
      </c>
      <c r="H143" s="130">
        <f t="shared" si="19"/>
        <v>-2.611949671352902E-2</v>
      </c>
      <c r="I143" s="2">
        <f t="shared" si="20"/>
        <v>-8.2597100952034222E-2</v>
      </c>
      <c r="J143" s="130">
        <v>2.0818729563593054E-3</v>
      </c>
    </row>
    <row r="144" spans="1:10" x14ac:dyDescent="0.3">
      <c r="A144" s="42">
        <v>42928</v>
      </c>
      <c r="B144" s="130">
        <v>-1.066072489549196E-2</v>
      </c>
      <c r="C144" s="157">
        <f t="shared" si="14"/>
        <v>-2.6188826490336449E-4</v>
      </c>
      <c r="D144" s="150">
        <f t="shared" si="15"/>
        <v>9.6793305799449357E-3</v>
      </c>
      <c r="E144" s="130">
        <f t="shared" si="16"/>
        <v>-2.2779378381696764E-2</v>
      </c>
      <c r="F144">
        <f t="shared" si="17"/>
        <v>0</v>
      </c>
      <c r="G144" s="137">
        <f t="shared" si="18"/>
        <v>-7.2034719368962205E-2</v>
      </c>
      <c r="H144" s="130">
        <f t="shared" si="19"/>
        <v>-2.6059377770000645E-2</v>
      </c>
      <c r="I144" s="2">
        <f t="shared" si="20"/>
        <v>-8.2406988159961517E-2</v>
      </c>
      <c r="J144" s="130">
        <v>1.2259972244352975E-2</v>
      </c>
    </row>
    <row r="145" spans="1:10" x14ac:dyDescent="0.3">
      <c r="A145" s="42">
        <v>42927</v>
      </c>
      <c r="B145" s="130">
        <v>6.2951465630900223E-3</v>
      </c>
      <c r="C145" s="157">
        <f t="shared" si="14"/>
        <v>-2.5481689671726484E-4</v>
      </c>
      <c r="D145" s="150">
        <f t="shared" si="15"/>
        <v>9.6847893844489597E-3</v>
      </c>
      <c r="E145" s="130">
        <f t="shared" si="16"/>
        <v>-2.2785006091763406E-2</v>
      </c>
      <c r="F145">
        <f t="shared" si="17"/>
        <v>0</v>
      </c>
      <c r="G145" s="137">
        <f t="shared" si="18"/>
        <v>-7.2052515750783863E-2</v>
      </c>
      <c r="H145" s="130">
        <f t="shared" si="19"/>
        <v>-2.6066855285204756E-2</v>
      </c>
      <c r="I145" s="2">
        <f t="shared" si="20"/>
        <v>-8.2430634139245049E-2</v>
      </c>
      <c r="J145" s="130">
        <v>1.6466868130268443E-3</v>
      </c>
    </row>
    <row r="146" spans="1:10" x14ac:dyDescent="0.3">
      <c r="A146" s="42">
        <v>42926</v>
      </c>
      <c r="B146" s="130">
        <v>-2.8698486323557597E-3</v>
      </c>
      <c r="C146" s="157">
        <f t="shared" si="14"/>
        <v>-2.6433245677988398E-4</v>
      </c>
      <c r="D146" s="150">
        <f t="shared" si="15"/>
        <v>9.6885462398470009E-3</v>
      </c>
      <c r="E146" s="130">
        <f t="shared" si="16"/>
        <v>-2.2803261404394336E-2</v>
      </c>
      <c r="F146">
        <f t="shared" si="17"/>
        <v>0</v>
      </c>
      <c r="G146" s="137">
        <f t="shared" si="18"/>
        <v>-7.2110244118096037E-2</v>
      </c>
      <c r="H146" s="130">
        <f t="shared" si="19"/>
        <v>-2.6086383669698017E-2</v>
      </c>
      <c r="I146" s="2">
        <f t="shared" si="20"/>
        <v>-8.2492388313267273E-2</v>
      </c>
      <c r="J146" s="130">
        <v>8.375009098865684E-3</v>
      </c>
    </row>
    <row r="147" spans="1:10" x14ac:dyDescent="0.3">
      <c r="A147" s="42">
        <v>42923</v>
      </c>
      <c r="B147" s="130">
        <v>-2.5540503260062884E-3</v>
      </c>
      <c r="C147" s="157">
        <f t="shared" si="14"/>
        <v>-2.6301372302058414E-4</v>
      </c>
      <c r="D147" s="150">
        <f t="shared" si="15"/>
        <v>9.6882559507870131E-3</v>
      </c>
      <c r="E147" s="130">
        <f t="shared" si="16"/>
        <v>-2.2801267357297476E-2</v>
      </c>
      <c r="F147">
        <f t="shared" si="17"/>
        <v>0</v>
      </c>
      <c r="G147" s="137">
        <f t="shared" si="18"/>
        <v>-7.210393838750831E-2</v>
      </c>
      <c r="H147" s="130">
        <f t="shared" si="19"/>
        <v>-2.6084291253408026E-2</v>
      </c>
      <c r="I147" s="2">
        <f t="shared" si="20"/>
        <v>-8.2485771511977654E-2</v>
      </c>
      <c r="J147" s="130">
        <v>1.3465405785903699E-2</v>
      </c>
    </row>
    <row r="148" spans="1:10" x14ac:dyDescent="0.3">
      <c r="A148" s="42">
        <v>42922</v>
      </c>
      <c r="B148" s="130">
        <v>5.4367868019038323E-3</v>
      </c>
      <c r="C148" s="157">
        <f t="shared" si="14"/>
        <v>-3.0865002060218814E-4</v>
      </c>
      <c r="D148" s="150">
        <f t="shared" si="15"/>
        <v>9.688386263354401E-3</v>
      </c>
      <c r="E148" s="130">
        <f t="shared" si="16"/>
        <v>-2.2847206807243184E-2</v>
      </c>
      <c r="F148">
        <f t="shared" si="17"/>
        <v>0</v>
      </c>
      <c r="G148" s="137">
        <f t="shared" si="18"/>
        <v>-7.2249211683792045E-2</v>
      </c>
      <c r="H148" s="130">
        <f t="shared" si="19"/>
        <v>-2.6130274861897323E-2</v>
      </c>
      <c r="I148" s="2">
        <f t="shared" si="20"/>
        <v>-8.2631184449837289E-2</v>
      </c>
      <c r="J148" s="130">
        <v>-7.1801855849912433E-3</v>
      </c>
    </row>
    <row r="149" spans="1:10" x14ac:dyDescent="0.3">
      <c r="A149" s="42">
        <v>42921</v>
      </c>
      <c r="B149" s="130">
        <v>1.2462634474644409E-2</v>
      </c>
      <c r="C149" s="157">
        <f t="shared" si="14"/>
        <v>-3.9469978362149482E-4</v>
      </c>
      <c r="D149" s="150">
        <f t="shared" si="15"/>
        <v>9.6707853471442468E-3</v>
      </c>
      <c r="E149" s="130">
        <f t="shared" si="16"/>
        <v>-2.2892310716255828E-2</v>
      </c>
      <c r="F149">
        <f t="shared" si="17"/>
        <v>0</v>
      </c>
      <c r="G149" s="137">
        <f t="shared" si="18"/>
        <v>-7.2391842767648998E-2</v>
      </c>
      <c r="H149" s="130">
        <f t="shared" si="19"/>
        <v>-2.6169414412742214E-2</v>
      </c>
      <c r="I149" s="2">
        <f t="shared" si="20"/>
        <v>-8.2754954577103121E-2</v>
      </c>
      <c r="J149" s="130">
        <v>9.0233151784263818E-3</v>
      </c>
    </row>
    <row r="150" spans="1:10" x14ac:dyDescent="0.3">
      <c r="A150" s="42">
        <v>42919</v>
      </c>
      <c r="B150" s="130">
        <v>-1.7080314205729097E-3</v>
      </c>
      <c r="C150" s="157">
        <f t="shared" si="14"/>
        <v>-4.0844951493743993E-4</v>
      </c>
      <c r="D150" s="150">
        <f t="shared" si="15"/>
        <v>9.6751222690442465E-3</v>
      </c>
      <c r="E150" s="130">
        <f t="shared" si="16"/>
        <v>-2.291614963661372E-2</v>
      </c>
      <c r="F150">
        <f t="shared" si="17"/>
        <v>0</v>
      </c>
      <c r="G150" s="137">
        <f t="shared" si="18"/>
        <v>-7.24672280529393E-2</v>
      </c>
      <c r="H150" s="130">
        <f t="shared" si="19"/>
        <v>-2.6194722969978566E-2</v>
      </c>
      <c r="I150" s="2">
        <f t="shared" si="20"/>
        <v>-8.2834987262262724E-2</v>
      </c>
      <c r="J150" s="130">
        <v>-8.8732600127439196E-3</v>
      </c>
    </row>
    <row r="151" spans="1:10" x14ac:dyDescent="0.3">
      <c r="A151" s="42">
        <v>42916</v>
      </c>
      <c r="B151" s="130">
        <v>-6.712523824778314E-3</v>
      </c>
      <c r="C151" s="157">
        <f t="shared" si="14"/>
        <v>-4.0061017997407918E-4</v>
      </c>
      <c r="D151" s="150">
        <f t="shared" si="15"/>
        <v>9.6707933666944253E-3</v>
      </c>
      <c r="E151" s="130">
        <f t="shared" si="16"/>
        <v>-2.2898239768871922E-2</v>
      </c>
      <c r="F151">
        <f t="shared" si="17"/>
        <v>0</v>
      </c>
      <c r="G151" s="137">
        <f t="shared" si="18"/>
        <v>-7.2410592078282834E-2</v>
      </c>
      <c r="H151" s="130">
        <f t="shared" si="19"/>
        <v>-2.6175346182913974E-2</v>
      </c>
      <c r="I151" s="2">
        <f t="shared" si="20"/>
        <v>-8.2773712481402528E-2</v>
      </c>
      <c r="J151" s="130">
        <v>-4.0522678054945494E-4</v>
      </c>
    </row>
    <row r="152" spans="1:10" x14ac:dyDescent="0.3">
      <c r="A152" s="42">
        <v>42915</v>
      </c>
      <c r="B152" s="130">
        <v>9.0210147454311551E-3</v>
      </c>
      <c r="C152" s="157">
        <f t="shared" si="14"/>
        <v>-4.4665318442929734E-4</v>
      </c>
      <c r="D152" s="150">
        <f t="shared" si="15"/>
        <v>9.653363010513406E-3</v>
      </c>
      <c r="E152" s="130">
        <f t="shared" si="16"/>
        <v>-2.290373370128165E-2</v>
      </c>
      <c r="F152">
        <f t="shared" si="17"/>
        <v>0</v>
      </c>
      <c r="G152" s="137">
        <f t="shared" si="18"/>
        <v>-7.2427965418008597E-2</v>
      </c>
      <c r="H152" s="130">
        <f t="shared" si="19"/>
        <v>-2.6174933554209842E-2</v>
      </c>
      <c r="I152" s="2">
        <f t="shared" si="20"/>
        <v>-8.277240763486951E-2</v>
      </c>
      <c r="J152" s="130">
        <v>-1.7061889697124438E-2</v>
      </c>
    </row>
    <row r="153" spans="1:10" x14ac:dyDescent="0.3">
      <c r="A153" s="42">
        <v>42914</v>
      </c>
      <c r="B153" s="130">
        <v>5.4335507318205457E-3</v>
      </c>
      <c r="C153" s="157">
        <f t="shared" si="14"/>
        <v>-5.1200290447248986E-4</v>
      </c>
      <c r="D153" s="150">
        <f t="shared" si="15"/>
        <v>9.6691263200328805E-3</v>
      </c>
      <c r="E153" s="130">
        <f t="shared" si="16"/>
        <v>-2.3005754362913321E-2</v>
      </c>
      <c r="F153">
        <f t="shared" si="17"/>
        <v>0</v>
      </c>
      <c r="G153" s="137">
        <f t="shared" si="18"/>
        <v>-7.275058307716202E-2</v>
      </c>
      <c r="H153" s="130">
        <f t="shared" si="19"/>
        <v>-2.6282295870944057E-2</v>
      </c>
      <c r="I153" s="2">
        <f t="shared" si="20"/>
        <v>-8.3111917090622031E-2</v>
      </c>
      <c r="J153" s="130">
        <v>1.0011620905044431E-2</v>
      </c>
    </row>
    <row r="154" spans="1:10" x14ac:dyDescent="0.3">
      <c r="A154" s="42">
        <v>42913</v>
      </c>
      <c r="B154" s="130">
        <v>1.7922552499526425E-2</v>
      </c>
      <c r="C154" s="157">
        <f t="shared" si="14"/>
        <v>-6.876500834691573E-4</v>
      </c>
      <c r="D154" s="150">
        <f t="shared" si="15"/>
        <v>9.7347282758080047E-3</v>
      </c>
      <c r="E154" s="130">
        <f t="shared" si="16"/>
        <v>-2.3334014512260366E-2</v>
      </c>
      <c r="F154">
        <f t="shared" si="17"/>
        <v>0</v>
      </c>
      <c r="G154" s="137">
        <f t="shared" si="18"/>
        <v>-7.3788632814165728E-2</v>
      </c>
      <c r="H154" s="130">
        <f t="shared" si="19"/>
        <v>-2.6632786315355077E-2</v>
      </c>
      <c r="I154" s="2">
        <f t="shared" si="20"/>
        <v>-8.4220265193085495E-2</v>
      </c>
      <c r="J154" s="130">
        <v>-1.9964984918110801E-2</v>
      </c>
    </row>
    <row r="155" spans="1:10" x14ac:dyDescent="0.3">
      <c r="A155" s="42">
        <v>42912</v>
      </c>
      <c r="B155" s="130">
        <v>-1.0464059953539514E-2</v>
      </c>
      <c r="C155" s="157">
        <f t="shared" si="14"/>
        <v>-8.9651828450754156E-4</v>
      </c>
      <c r="D155" s="150">
        <f t="shared" si="15"/>
        <v>1.0481359685475103E-2</v>
      </c>
      <c r="E155" s="130">
        <f t="shared" si="16"/>
        <v>-2.5279807105869922E-2</v>
      </c>
      <c r="F155">
        <f t="shared" si="17"/>
        <v>0</v>
      </c>
      <c r="G155" s="137">
        <f t="shared" si="18"/>
        <v>-7.9941769264258306E-2</v>
      </c>
      <c r="H155" s="130">
        <f t="shared" si="19"/>
        <v>-2.8831587166795049E-2</v>
      </c>
      <c r="I155" s="2">
        <f t="shared" si="20"/>
        <v>-9.1173484004753322E-2</v>
      </c>
      <c r="J155" s="130">
        <v>-5.2758485072128937E-3</v>
      </c>
    </row>
    <row r="156" spans="1:10" x14ac:dyDescent="0.3">
      <c r="A156" s="42">
        <v>42909</v>
      </c>
      <c r="B156" s="130">
        <v>-6.1973589351560134E-3</v>
      </c>
      <c r="C156" s="157">
        <f t="shared" si="14"/>
        <v>-8.8371634190703642E-4</v>
      </c>
      <c r="D156" s="150">
        <f t="shared" si="15"/>
        <v>1.0476828634100606E-2</v>
      </c>
      <c r="E156" s="130">
        <f t="shared" si="16"/>
        <v>-2.5256464361537188E-2</v>
      </c>
      <c r="F156">
        <f t="shared" si="17"/>
        <v>0</v>
      </c>
      <c r="G156" s="137">
        <f t="shared" si="18"/>
        <v>-7.9867953025327884E-2</v>
      </c>
      <c r="H156" s="130">
        <f t="shared" si="19"/>
        <v>-2.880670900163812E-2</v>
      </c>
      <c r="I156" s="2">
        <f t="shared" si="20"/>
        <v>-9.1094812338851597E-2</v>
      </c>
      <c r="J156" s="130">
        <v>9.0019194934106359E-3</v>
      </c>
    </row>
    <row r="157" spans="1:10" x14ac:dyDescent="0.3">
      <c r="A157" s="42">
        <v>42908</v>
      </c>
      <c r="B157" s="130">
        <v>-4.2237880070421932E-3</v>
      </c>
      <c r="C157" s="157">
        <f t="shared" si="14"/>
        <v>-8.0565577611593829E-4</v>
      </c>
      <c r="D157" s="150">
        <f t="shared" si="15"/>
        <v>1.0525015669068338E-2</v>
      </c>
      <c r="E157" s="130">
        <f t="shared" si="16"/>
        <v>-2.5290503602099602E-2</v>
      </c>
      <c r="F157">
        <f t="shared" si="17"/>
        <v>0</v>
      </c>
      <c r="G157" s="137">
        <f t="shared" si="18"/>
        <v>-7.9975594555327503E-2</v>
      </c>
      <c r="H157" s="130">
        <f t="shared" si="19"/>
        <v>-2.8857077206679321E-2</v>
      </c>
      <c r="I157" s="2">
        <f t="shared" si="20"/>
        <v>-9.1254090588436157E-2</v>
      </c>
      <c r="J157" s="130">
        <v>-1.5514279720002726E-3</v>
      </c>
    </row>
    <row r="158" spans="1:10" x14ac:dyDescent="0.3">
      <c r="A158" s="42">
        <v>42907</v>
      </c>
      <c r="B158" s="130">
        <v>1.4343967918442634E-2</v>
      </c>
      <c r="C158" s="157">
        <f t="shared" si="14"/>
        <v>-8.956786846633177E-4</v>
      </c>
      <c r="D158" s="150">
        <f t="shared" si="15"/>
        <v>1.0491887374727704E-2</v>
      </c>
      <c r="E158" s="130">
        <f t="shared" si="16"/>
        <v>-2.5303458573537049E-2</v>
      </c>
      <c r="F158">
        <f t="shared" si="17"/>
        <v>0</v>
      </c>
      <c r="G158" s="137">
        <f t="shared" si="18"/>
        <v>-8.0016561772092265E-2</v>
      </c>
      <c r="H158" s="130">
        <f t="shared" si="19"/>
        <v>-2.8858806114054242E-2</v>
      </c>
      <c r="I158" s="2">
        <f t="shared" si="20"/>
        <v>-9.1259557873604374E-2</v>
      </c>
      <c r="J158" s="130">
        <v>7.564948389866666E-3</v>
      </c>
    </row>
    <row r="159" spans="1:10" x14ac:dyDescent="0.3">
      <c r="A159" s="42">
        <v>42906</v>
      </c>
      <c r="B159" s="130">
        <v>1.1096017974487919E-2</v>
      </c>
      <c r="C159" s="157">
        <f t="shared" si="14"/>
        <v>-8.7989176723829248E-4</v>
      </c>
      <c r="D159" s="150">
        <f t="shared" si="15"/>
        <v>1.051297475215182E-2</v>
      </c>
      <c r="E159" s="130">
        <f t="shared" si="16"/>
        <v>-2.5336728231751711E-2</v>
      </c>
      <c r="F159">
        <f t="shared" si="17"/>
        <v>0</v>
      </c>
      <c r="G159" s="137">
        <f t="shared" si="18"/>
        <v>-8.0121769669025927E-2</v>
      </c>
      <c r="H159" s="130">
        <f t="shared" si="19"/>
        <v>-2.8899221574809772E-2</v>
      </c>
      <c r="I159" s="2">
        <f t="shared" si="20"/>
        <v>-9.1387362782276993E-2</v>
      </c>
      <c r="J159" s="130">
        <v>-7.3173463128464672E-3</v>
      </c>
    </row>
    <row r="160" spans="1:10" x14ac:dyDescent="0.3">
      <c r="A160" s="42">
        <v>42905</v>
      </c>
      <c r="B160" s="130">
        <v>9.1045213777535671E-3</v>
      </c>
      <c r="C160" s="157">
        <f t="shared" si="14"/>
        <v>-9.3369586520860291E-4</v>
      </c>
      <c r="D160" s="150">
        <f t="shared" si="15"/>
        <v>1.0496354746200344E-2</v>
      </c>
      <c r="E160" s="130">
        <f t="shared" si="16"/>
        <v>-2.5351868414210263E-2</v>
      </c>
      <c r="F160">
        <f t="shared" si="17"/>
        <v>0</v>
      </c>
      <c r="G160" s="137">
        <f t="shared" si="18"/>
        <v>-8.0169647129785471E-2</v>
      </c>
      <c r="H160" s="130">
        <f t="shared" si="19"/>
        <v>-2.8908729796575976E-2</v>
      </c>
      <c r="I160" s="2">
        <f t="shared" si="20"/>
        <v>-9.1417430419556189E-2</v>
      </c>
      <c r="J160" s="130">
        <v>1.1502572484501986E-2</v>
      </c>
    </row>
    <row r="161" spans="1:10" x14ac:dyDescent="0.3">
      <c r="A161" s="42">
        <v>42902</v>
      </c>
      <c r="B161" s="130">
        <v>1.8971475089094071E-4</v>
      </c>
      <c r="C161" s="157">
        <f t="shared" si="14"/>
        <v>-9.2129573802143849E-4</v>
      </c>
      <c r="D161" s="150">
        <f t="shared" si="15"/>
        <v>1.0499532520140116E-2</v>
      </c>
      <c r="E161" s="130">
        <f t="shared" si="16"/>
        <v>-2.5346860894672068E-2</v>
      </c>
      <c r="F161">
        <f t="shared" si="17"/>
        <v>0</v>
      </c>
      <c r="G161" s="137">
        <f t="shared" si="18"/>
        <v>-8.0153811962616991E-2</v>
      </c>
      <c r="H161" s="130">
        <f t="shared" si="19"/>
        <v>-2.890479911768213E-2</v>
      </c>
      <c r="I161" s="2">
        <f t="shared" si="20"/>
        <v>-9.1405000521500884E-2</v>
      </c>
      <c r="J161" s="130">
        <v>3.8129153073261472E-3</v>
      </c>
    </row>
    <row r="162" spans="1:10" x14ac:dyDescent="0.3">
      <c r="A162" s="42">
        <v>42901</v>
      </c>
      <c r="B162" s="130">
        <v>8.39694915344932E-3</v>
      </c>
      <c r="C162" s="157">
        <f t="shared" si="14"/>
        <v>-9.6241184698578753E-4</v>
      </c>
      <c r="D162" s="150">
        <f t="shared" si="15"/>
        <v>1.0483171516354752E-2</v>
      </c>
      <c r="E162" s="130">
        <f t="shared" si="16"/>
        <v>-2.5349915617263161E-2</v>
      </c>
      <c r="F162">
        <f t="shared" si="17"/>
        <v>0</v>
      </c>
      <c r="G162" s="137">
        <f t="shared" si="18"/>
        <v>-8.0163471843624809E-2</v>
      </c>
      <c r="H162" s="130">
        <f t="shared" si="19"/>
        <v>-2.8902309646698595E-2</v>
      </c>
      <c r="I162" s="2">
        <f t="shared" si="20"/>
        <v>-9.1397128123024016E-2</v>
      </c>
      <c r="J162" s="130">
        <v>-3.2235998860342696E-3</v>
      </c>
    </row>
    <row r="163" spans="1:10" x14ac:dyDescent="0.3">
      <c r="A163" s="42">
        <v>42900</v>
      </c>
      <c r="B163" s="130">
        <v>6.2514769762100448E-3</v>
      </c>
      <c r="C163" s="157">
        <f t="shared" si="14"/>
        <v>-1.0032295023872598E-3</v>
      </c>
      <c r="D163" s="150">
        <f t="shared" si="15"/>
        <v>1.0474993229019272E-2</v>
      </c>
      <c r="E163" s="130">
        <f t="shared" si="16"/>
        <v>-2.5371707731308445E-2</v>
      </c>
      <c r="F163">
        <f t="shared" si="17"/>
        <v>0</v>
      </c>
      <c r="G163" s="137">
        <f t="shared" si="18"/>
        <v>-8.0232384559038056E-2</v>
      </c>
      <c r="H163" s="130">
        <f t="shared" si="19"/>
        <v>-2.8921330414395478E-2</v>
      </c>
      <c r="I163" s="2">
        <f t="shared" si="20"/>
        <v>-9.1457277071791118E-2</v>
      </c>
      <c r="J163" s="130">
        <v>-3.7255674980443956E-3</v>
      </c>
    </row>
    <row r="164" spans="1:10" x14ac:dyDescent="0.3">
      <c r="A164" s="42">
        <v>42899</v>
      </c>
      <c r="B164" s="130">
        <v>6.6645296244953944E-3</v>
      </c>
      <c r="C164" s="157">
        <f t="shared" si="14"/>
        <v>-1.0053166415457391E-3</v>
      </c>
      <c r="D164" s="150">
        <f t="shared" si="15"/>
        <v>1.0473511637351527E-2</v>
      </c>
      <c r="E164" s="130">
        <f t="shared" si="16"/>
        <v>-2.5370348172840469E-2</v>
      </c>
      <c r="F164">
        <f t="shared" si="17"/>
        <v>0</v>
      </c>
      <c r="G164" s="137">
        <f t="shared" si="18"/>
        <v>-8.0228085257667073E-2</v>
      </c>
      <c r="H164" s="130">
        <f t="shared" si="19"/>
        <v>-2.8919468794372332E-2</v>
      </c>
      <c r="I164" s="2">
        <f t="shared" si="20"/>
        <v>-9.145139011238021E-2</v>
      </c>
      <c r="J164" s="130">
        <v>8.676695647631438E-3</v>
      </c>
    </row>
    <row r="165" spans="1:10" x14ac:dyDescent="0.3">
      <c r="A165" s="42">
        <v>42898</v>
      </c>
      <c r="B165" s="130">
        <v>-6.2656327753055881E-3</v>
      </c>
      <c r="C165" s="157">
        <f t="shared" si="14"/>
        <v>-9.7768026874098918E-4</v>
      </c>
      <c r="D165" s="150">
        <f t="shared" si="15"/>
        <v>1.0468763314782855E-2</v>
      </c>
      <c r="E165" s="130">
        <f t="shared" si="16"/>
        <v>-2.5331665549922829E-2</v>
      </c>
      <c r="F165">
        <f t="shared" si="17"/>
        <v>0</v>
      </c>
      <c r="G165" s="137">
        <f t="shared" si="18"/>
        <v>-8.0105760063377912E-2</v>
      </c>
      <c r="H165" s="130">
        <f t="shared" si="19"/>
        <v>-2.887917712473477E-2</v>
      </c>
      <c r="I165" s="2">
        <f t="shared" si="20"/>
        <v>-9.1323976665594456E-2</v>
      </c>
      <c r="J165" s="130">
        <v>-1.7213154986999768E-2</v>
      </c>
    </row>
    <row r="166" spans="1:10" x14ac:dyDescent="0.3">
      <c r="A166" s="42">
        <v>42895</v>
      </c>
      <c r="B166" s="130">
        <v>-1.4233851852887688E-2</v>
      </c>
      <c r="C166" s="157">
        <f t="shared" si="14"/>
        <v>-8.9073992303944467E-4</v>
      </c>
      <c r="D166" s="150">
        <f t="shared" si="15"/>
        <v>1.0449191499798173E-2</v>
      </c>
      <c r="E166" s="130">
        <f t="shared" si="16"/>
        <v>-2.5199194354040551E-2</v>
      </c>
      <c r="F166" s="135">
        <f t="shared" si="17"/>
        <v>1</v>
      </c>
      <c r="G166" s="137">
        <f t="shared" si="18"/>
        <v>-7.9686849360023598E-2</v>
      </c>
      <c r="H166" s="130">
        <f t="shared" si="19"/>
        <v>-2.8740073699418077E-2</v>
      </c>
      <c r="I166" s="2">
        <f t="shared" si="20"/>
        <v>-9.0884093011262573E-2</v>
      </c>
      <c r="J166" s="130">
        <v>-2.737221394502392E-2</v>
      </c>
    </row>
    <row r="167" spans="1:10" x14ac:dyDescent="0.3">
      <c r="A167" s="42">
        <v>42894</v>
      </c>
      <c r="B167" s="130">
        <v>-3.2364021613878568E-3</v>
      </c>
      <c r="C167" s="157">
        <f t="shared" si="14"/>
        <v>-9.522338383888846E-4</v>
      </c>
      <c r="D167" s="150">
        <f t="shared" si="15"/>
        <v>1.0508481273401321E-2</v>
      </c>
      <c r="E167" s="130">
        <f t="shared" si="16"/>
        <v>-2.5398616908164036E-2</v>
      </c>
      <c r="F167">
        <f t="shared" si="17"/>
        <v>0</v>
      </c>
      <c r="G167" s="137">
        <f t="shared" si="18"/>
        <v>-8.0317478847862014E-2</v>
      </c>
      <c r="H167" s="130">
        <f t="shared" si="19"/>
        <v>-2.8959587562495712E-2</v>
      </c>
      <c r="I167" s="2">
        <f t="shared" si="20"/>
        <v>-9.1578256796570251E-2</v>
      </c>
      <c r="J167" s="130">
        <v>-3.4119111533064544E-3</v>
      </c>
    </row>
    <row r="168" spans="1:10" x14ac:dyDescent="0.3">
      <c r="A168" s="42">
        <v>42893</v>
      </c>
      <c r="B168" s="130">
        <v>1.2995236594221358E-2</v>
      </c>
      <c r="C168" s="157">
        <f t="shared" si="14"/>
        <v>-1.0137918460734236E-3</v>
      </c>
      <c r="D168" s="150">
        <f t="shared" si="15"/>
        <v>1.0471824400769087E-2</v>
      </c>
      <c r="E168" s="130">
        <f t="shared" si="16"/>
        <v>-2.5374898278131591E-2</v>
      </c>
      <c r="F168">
        <f t="shared" si="17"/>
        <v>0</v>
      </c>
      <c r="G168" s="137">
        <f t="shared" si="18"/>
        <v>-8.0242473953980611E-2</v>
      </c>
      <c r="H168" s="130">
        <f t="shared" si="19"/>
        <v>-2.8923447151967412E-2</v>
      </c>
      <c r="I168" s="2">
        <f t="shared" si="20"/>
        <v>-9.1463970783727283E-2</v>
      </c>
      <c r="J168" s="130">
        <v>2.707808450987702E-3</v>
      </c>
    </row>
    <row r="169" spans="1:10" x14ac:dyDescent="0.3">
      <c r="A169" s="42">
        <v>42892</v>
      </c>
      <c r="B169" s="130">
        <v>-6.2983503143232368E-4</v>
      </c>
      <c r="C169" s="157">
        <f t="shared" si="14"/>
        <v>-1.0535428906427397E-3</v>
      </c>
      <c r="D169" s="150">
        <f t="shared" si="15"/>
        <v>1.0489359178415092E-2</v>
      </c>
      <c r="E169" s="130">
        <f t="shared" si="16"/>
        <v>-2.5455441315399469E-2</v>
      </c>
      <c r="F169">
        <f t="shared" si="17"/>
        <v>0</v>
      </c>
      <c r="G169" s="137">
        <f t="shared" si="18"/>
        <v>-8.0497173401414934E-2</v>
      </c>
      <c r="H169" s="130">
        <f t="shared" si="19"/>
        <v>-2.9009932135269468E-2</v>
      </c>
      <c r="I169" s="2">
        <f t="shared" si="20"/>
        <v>-9.1737460314363417E-2</v>
      </c>
      <c r="J169" s="130">
        <v>-4.1071199502833579E-5</v>
      </c>
    </row>
    <row r="170" spans="1:10" x14ac:dyDescent="0.3">
      <c r="A170" s="42">
        <v>42891</v>
      </c>
      <c r="B170" s="130">
        <v>8.0790380754314922E-4</v>
      </c>
      <c r="C170" s="157">
        <f t="shared" si="14"/>
        <v>-1.1088034041911812E-3</v>
      </c>
      <c r="D170" s="150">
        <f t="shared" si="15"/>
        <v>1.0516161175709601E-2</v>
      </c>
      <c r="E170" s="130">
        <f t="shared" si="16"/>
        <v>-2.557305259837404E-2</v>
      </c>
      <c r="F170">
        <f t="shared" si="17"/>
        <v>0</v>
      </c>
      <c r="G170" s="137">
        <f t="shared" si="18"/>
        <v>-8.0869092934149164E-2</v>
      </c>
      <c r="H170" s="130">
        <f t="shared" si="19"/>
        <v>-2.9136625713140907E-2</v>
      </c>
      <c r="I170" s="2">
        <f t="shared" si="20"/>
        <v>-9.2138100585353072E-2</v>
      </c>
      <c r="J170" s="130">
        <v>6.0284363773341018E-4</v>
      </c>
    </row>
    <row r="171" spans="1:10" x14ac:dyDescent="0.3">
      <c r="A171" s="42">
        <v>42888</v>
      </c>
      <c r="B171" s="130">
        <v>4.4207765783077467E-3</v>
      </c>
      <c r="C171" s="157">
        <f t="shared" si="14"/>
        <v>-1.1269627494402776E-3</v>
      </c>
      <c r="D171" s="150">
        <f t="shared" si="15"/>
        <v>1.0510524184842416E-2</v>
      </c>
      <c r="E171" s="130">
        <f t="shared" si="16"/>
        <v>-2.557809834190327E-2</v>
      </c>
      <c r="F171">
        <f t="shared" si="17"/>
        <v>0</v>
      </c>
      <c r="G171" s="137">
        <f t="shared" si="18"/>
        <v>-8.0885048976190588E-2</v>
      </c>
      <c r="H171" s="130">
        <f t="shared" si="19"/>
        <v>-2.9139761270170816E-2</v>
      </c>
      <c r="I171" s="2">
        <f t="shared" si="20"/>
        <v>-9.214801608730093E-2</v>
      </c>
      <c r="J171" s="130">
        <v>1.3595876300163642E-2</v>
      </c>
    </row>
    <row r="172" spans="1:10" x14ac:dyDescent="0.3">
      <c r="A172" s="42">
        <v>42887</v>
      </c>
      <c r="B172" s="130">
        <v>-4.1604651621823686E-3</v>
      </c>
      <c r="C172" s="157">
        <f t="shared" si="14"/>
        <v>-1.1149716364606543E-3</v>
      </c>
      <c r="D172" s="150">
        <f t="shared" si="15"/>
        <v>1.0508773141040494E-2</v>
      </c>
      <c r="E172" s="130">
        <f t="shared" si="16"/>
        <v>-2.5562033691897697E-2</v>
      </c>
      <c r="F172">
        <f t="shared" si="17"/>
        <v>0</v>
      </c>
      <c r="G172" s="137">
        <f t="shared" si="18"/>
        <v>-8.0834248092359534E-2</v>
      </c>
      <c r="H172" s="130">
        <f t="shared" si="19"/>
        <v>-2.9123103250349863E-2</v>
      </c>
      <c r="I172" s="2">
        <f t="shared" si="20"/>
        <v>-9.209533880335849E-2</v>
      </c>
      <c r="J172" s="130">
        <v>1.5546332335429828E-3</v>
      </c>
    </row>
    <row r="173" spans="1:10" x14ac:dyDescent="0.3">
      <c r="A173" s="42">
        <v>42886</v>
      </c>
      <c r="B173" s="130">
        <v>3.225255840949627E-3</v>
      </c>
      <c r="C173" s="157">
        <f t="shared" si="14"/>
        <v>-1.1115613712456179E-3</v>
      </c>
      <c r="D173" s="150">
        <f t="shared" si="15"/>
        <v>1.0510326553410367E-2</v>
      </c>
      <c r="E173" s="130">
        <f t="shared" si="16"/>
        <v>-2.5562237204246822E-2</v>
      </c>
      <c r="F173">
        <f t="shared" si="17"/>
        <v>0</v>
      </c>
      <c r="G173" s="137">
        <f t="shared" si="18"/>
        <v>-8.0834891654914739E-2</v>
      </c>
      <c r="H173" s="130">
        <f t="shared" si="19"/>
        <v>-2.9123833161873076E-2</v>
      </c>
      <c r="I173" s="2">
        <f t="shared" si="20"/>
        <v>-9.2097646986262244E-2</v>
      </c>
      <c r="J173" s="130">
        <v>-1.8258099872093016E-3</v>
      </c>
    </row>
    <row r="174" spans="1:10" x14ac:dyDescent="0.3">
      <c r="A174" s="42">
        <v>42885</v>
      </c>
      <c r="B174" s="130">
        <v>5.2926949458108833E-3</v>
      </c>
      <c r="C174" s="157">
        <f t="shared" si="14"/>
        <v>-1.1477465098773984E-3</v>
      </c>
      <c r="D174" s="150">
        <f t="shared" si="15"/>
        <v>1.0503884982321339E-2</v>
      </c>
      <c r="E174" s="130">
        <f t="shared" si="16"/>
        <v>-2.558343700767016E-2</v>
      </c>
      <c r="F174">
        <f t="shared" si="17"/>
        <v>0</v>
      </c>
      <c r="G174" s="137">
        <f t="shared" si="18"/>
        <v>-8.090193131968032E-2</v>
      </c>
      <c r="H174" s="130">
        <f t="shared" si="19"/>
        <v>-2.9142850133637009E-2</v>
      </c>
      <c r="I174" s="2">
        <f t="shared" si="20"/>
        <v>-9.2157783931235387E-2</v>
      </c>
      <c r="J174" s="130">
        <v>2.865997471908863E-3</v>
      </c>
    </row>
    <row r="175" spans="1:10" x14ac:dyDescent="0.3">
      <c r="A175" s="42">
        <v>42881</v>
      </c>
      <c r="B175" s="130">
        <v>-1.7819582205216691E-2</v>
      </c>
      <c r="C175" s="157">
        <f t="shared" si="14"/>
        <v>-1.0564888277548544E-3</v>
      </c>
      <c r="D175" s="150">
        <f t="shared" si="15"/>
        <v>1.0458262649703681E-2</v>
      </c>
      <c r="E175" s="130">
        <f t="shared" si="16"/>
        <v>-2.5386045909053745E-2</v>
      </c>
      <c r="F175">
        <f t="shared" si="17"/>
        <v>0</v>
      </c>
      <c r="G175" s="137">
        <f t="shared" si="18"/>
        <v>-8.0277725858209539E-2</v>
      </c>
      <c r="H175" s="130">
        <f t="shared" si="19"/>
        <v>-2.892999916185654E-2</v>
      </c>
      <c r="I175" s="2">
        <f t="shared" si="20"/>
        <v>-9.1484690058228874E-2</v>
      </c>
      <c r="J175" s="130">
        <v>1.2594900917740799E-3</v>
      </c>
    </row>
    <row r="176" spans="1:10" x14ac:dyDescent="0.3">
      <c r="A176" s="42">
        <v>42880</v>
      </c>
      <c r="B176" s="130">
        <v>5.458655155600187E-3</v>
      </c>
      <c r="C176" s="157">
        <f t="shared" si="14"/>
        <v>-1.0959428320668234E-3</v>
      </c>
      <c r="D176" s="150">
        <f t="shared" si="15"/>
        <v>1.0452338507155609E-2</v>
      </c>
      <c r="E176" s="130">
        <f t="shared" si="16"/>
        <v>-2.541171829694349E-2</v>
      </c>
      <c r="F176">
        <f t="shared" si="17"/>
        <v>0</v>
      </c>
      <c r="G176" s="137">
        <f t="shared" si="18"/>
        <v>-8.0358909076916465E-2</v>
      </c>
      <c r="H176" s="130">
        <f t="shared" si="19"/>
        <v>-2.8953664057206029E-2</v>
      </c>
      <c r="I176" s="2">
        <f t="shared" si="20"/>
        <v>-9.1559525028122785E-2</v>
      </c>
      <c r="J176" s="130">
        <v>1.3373376609074363E-2</v>
      </c>
    </row>
    <row r="177" spans="1:10" x14ac:dyDescent="0.3">
      <c r="A177" s="42">
        <v>42879</v>
      </c>
      <c r="B177" s="130">
        <v>2.9116479571185921E-3</v>
      </c>
      <c r="C177" s="157">
        <f t="shared" si="14"/>
        <v>-1.1176343844286009E-3</v>
      </c>
      <c r="D177" s="150">
        <f t="shared" si="15"/>
        <v>1.044966017480504E-2</v>
      </c>
      <c r="E177" s="130">
        <f t="shared" si="16"/>
        <v>-2.5427179116535543E-2</v>
      </c>
      <c r="F177">
        <f t="shared" si="17"/>
        <v>0</v>
      </c>
      <c r="G177" s="137">
        <f t="shared" si="18"/>
        <v>-8.0407800481320305E-2</v>
      </c>
      <c r="H177" s="130">
        <f t="shared" si="19"/>
        <v>-2.8968217280100253E-2</v>
      </c>
      <c r="I177" s="2">
        <f t="shared" si="20"/>
        <v>-9.1605546359764645E-2</v>
      </c>
      <c r="J177" s="130">
        <v>2.200078803987792E-3</v>
      </c>
    </row>
    <row r="178" spans="1:10" x14ac:dyDescent="0.3">
      <c r="A178" s="42">
        <v>42878</v>
      </c>
      <c r="B178" s="130">
        <v>-7.8814649084268263E-3</v>
      </c>
      <c r="C178" s="157">
        <f t="shared" si="14"/>
        <v>-1.0905784249300074E-3</v>
      </c>
      <c r="D178" s="150">
        <f t="shared" si="15"/>
        <v>1.0440900632742384E-2</v>
      </c>
      <c r="E178" s="130">
        <f t="shared" si="16"/>
        <v>-2.5379745414981919E-2</v>
      </c>
      <c r="F178">
        <f t="shared" si="17"/>
        <v>0</v>
      </c>
      <c r="G178" s="137">
        <f t="shared" si="18"/>
        <v>-8.0257801946558183E-2</v>
      </c>
      <c r="H178" s="130">
        <f t="shared" si="19"/>
        <v>-2.8917815264532552E-2</v>
      </c>
      <c r="I178" s="2">
        <f t="shared" si="20"/>
        <v>-9.1446161191907446E-2</v>
      </c>
      <c r="J178" s="130">
        <v>1.3083467688354293E-3</v>
      </c>
    </row>
    <row r="179" spans="1:10" x14ac:dyDescent="0.3">
      <c r="A179" s="42">
        <v>42877</v>
      </c>
      <c r="B179" s="130">
        <v>-8.4799566845259397E-3</v>
      </c>
      <c r="C179" s="157">
        <f t="shared" si="14"/>
        <v>-1.0822742342853383E-3</v>
      </c>
      <c r="D179" s="150">
        <f t="shared" si="15"/>
        <v>1.0435831029642259E-2</v>
      </c>
      <c r="E179" s="130">
        <f t="shared" si="16"/>
        <v>-2.5359647563943044E-2</v>
      </c>
      <c r="F179">
        <f t="shared" si="17"/>
        <v>0</v>
      </c>
      <c r="G179" s="137">
        <f t="shared" si="18"/>
        <v>-8.019424696120056E-2</v>
      </c>
      <c r="H179" s="130">
        <f t="shared" si="19"/>
        <v>-2.8895999495613924E-2</v>
      </c>
      <c r="I179" s="2">
        <f t="shared" si="20"/>
        <v>-9.1377173673216669E-2</v>
      </c>
      <c r="J179" s="130">
        <v>5.8260938937634869E-3</v>
      </c>
    </row>
    <row r="180" spans="1:10" x14ac:dyDescent="0.3">
      <c r="A180" s="42">
        <v>42874</v>
      </c>
      <c r="B180" s="130">
        <v>-2.6227141953007759E-3</v>
      </c>
      <c r="C180" s="157">
        <f t="shared" si="14"/>
        <v>-1.0227412905969529E-3</v>
      </c>
      <c r="D180" s="150">
        <f t="shared" si="15"/>
        <v>1.0469744786033758E-2</v>
      </c>
      <c r="E180" s="130">
        <f t="shared" si="16"/>
        <v>-2.5379009815336764E-2</v>
      </c>
      <c r="F180">
        <f t="shared" si="17"/>
        <v>0</v>
      </c>
      <c r="G180" s="137">
        <f t="shared" si="18"/>
        <v>-8.0255475776233487E-2</v>
      </c>
      <c r="H180" s="130">
        <f t="shared" si="19"/>
        <v>-2.8926853977725504E-2</v>
      </c>
      <c r="I180" s="2">
        <f t="shared" si="20"/>
        <v>-9.1474744112714182E-2</v>
      </c>
      <c r="J180" s="130">
        <v>3.4617110778581857E-3</v>
      </c>
    </row>
    <row r="181" spans="1:10" x14ac:dyDescent="0.3">
      <c r="A181" s="42">
        <v>42873</v>
      </c>
      <c r="B181" s="130">
        <v>5.1443075054708924E-3</v>
      </c>
      <c r="C181" s="157">
        <f t="shared" si="14"/>
        <v>-9.3348273119941852E-4</v>
      </c>
      <c r="D181" s="150">
        <f t="shared" si="15"/>
        <v>1.061737126623318E-2</v>
      </c>
      <c r="E181" s="130">
        <f t="shared" si="16"/>
        <v>-2.5633181804303289E-2</v>
      </c>
      <c r="F181">
        <f t="shared" si="17"/>
        <v>0</v>
      </c>
      <c r="G181" s="137">
        <f t="shared" si="18"/>
        <v>-8.1059238178782883E-2</v>
      </c>
      <c r="H181" s="130">
        <f t="shared" si="19"/>
        <v>-2.9231051612655067E-2</v>
      </c>
      <c r="I181" s="2">
        <f t="shared" si="20"/>
        <v>-9.2436701497928001E-2</v>
      </c>
      <c r="J181" s="130">
        <v>8.9959402170801291E-3</v>
      </c>
    </row>
    <row r="182" spans="1:10" x14ac:dyDescent="0.3">
      <c r="A182" s="42">
        <v>42872</v>
      </c>
      <c r="B182" s="130">
        <v>1.2868336693242843E-2</v>
      </c>
      <c r="C182" s="157">
        <f t="shared" si="14"/>
        <v>-9.753476993378719E-4</v>
      </c>
      <c r="D182" s="150">
        <f t="shared" si="15"/>
        <v>1.0583478506570572E-2</v>
      </c>
      <c r="E182" s="130">
        <f t="shared" si="16"/>
        <v>-2.5596200423055254E-2</v>
      </c>
      <c r="F182">
        <f t="shared" si="17"/>
        <v>0</v>
      </c>
      <c r="G182" s="137">
        <f t="shared" si="18"/>
        <v>-8.0942292783020051E-2</v>
      </c>
      <c r="H182" s="130">
        <f t="shared" si="19"/>
        <v>-2.9182585115773978E-2</v>
      </c>
      <c r="I182" s="2">
        <f t="shared" si="20"/>
        <v>-9.228343697757431E-2</v>
      </c>
      <c r="J182" s="130">
        <v>-2.4432775386706677E-2</v>
      </c>
    </row>
    <row r="183" spans="1:10" x14ac:dyDescent="0.3">
      <c r="A183" s="42">
        <v>42871</v>
      </c>
      <c r="B183" s="130">
        <v>6.0495256408585763E-3</v>
      </c>
      <c r="C183" s="157">
        <f t="shared" si="14"/>
        <v>-1.0256670165005425E-3</v>
      </c>
      <c r="D183" s="150">
        <f t="shared" si="15"/>
        <v>1.0580089768000064E-2</v>
      </c>
      <c r="E183" s="130">
        <f t="shared" si="16"/>
        <v>-2.5638636355448743E-2</v>
      </c>
      <c r="F183">
        <f t="shared" si="17"/>
        <v>0</v>
      </c>
      <c r="G183" s="137">
        <f t="shared" si="18"/>
        <v>-8.1076486984016399E-2</v>
      </c>
      <c r="H183" s="130">
        <f t="shared" si="19"/>
        <v>-2.9223872718709496E-2</v>
      </c>
      <c r="I183" s="2">
        <f t="shared" si="20"/>
        <v>-9.2413999841979205E-2</v>
      </c>
      <c r="J183" s="130">
        <v>4.4516929157968448E-3</v>
      </c>
    </row>
    <row r="184" spans="1:10" x14ac:dyDescent="0.3">
      <c r="A184" s="42">
        <v>42870</v>
      </c>
      <c r="B184" s="130">
        <v>-1.1790750610405892E-2</v>
      </c>
      <c r="C184" s="157">
        <f t="shared" si="14"/>
        <v>-9.5349873743264663E-4</v>
      </c>
      <c r="D184" s="150">
        <f t="shared" si="15"/>
        <v>1.0568386613532035E-2</v>
      </c>
      <c r="E184" s="130">
        <f t="shared" si="16"/>
        <v>-2.5539242467864577E-2</v>
      </c>
      <c r="F184">
        <f t="shared" si="17"/>
        <v>0</v>
      </c>
      <c r="G184" s="137">
        <f t="shared" si="18"/>
        <v>-8.0762175913751705E-2</v>
      </c>
      <c r="H184" s="130">
        <f t="shared" si="19"/>
        <v>-2.9120513025930501E-2</v>
      </c>
      <c r="I184" s="2">
        <f t="shared" si="20"/>
        <v>-9.2087147794542329E-2</v>
      </c>
      <c r="J184" s="130">
        <v>-1.7270229440482414E-3</v>
      </c>
    </row>
    <row r="185" spans="1:10" x14ac:dyDescent="0.3">
      <c r="A185" s="42">
        <v>42867</v>
      </c>
      <c r="B185" s="130">
        <v>8.1591579794334246E-5</v>
      </c>
      <c r="C185" s="157">
        <f t="shared" si="14"/>
        <v>-9.6318955458660226E-4</v>
      </c>
      <c r="D185" s="150">
        <f t="shared" si="15"/>
        <v>1.0568553342438692E-2</v>
      </c>
      <c r="E185" s="130">
        <f t="shared" si="16"/>
        <v>-2.5549321154456073E-2</v>
      </c>
      <c r="F185">
        <f t="shared" si="17"/>
        <v>0</v>
      </c>
      <c r="G185" s="137">
        <f t="shared" si="18"/>
        <v>-8.0794047519203827E-2</v>
      </c>
      <c r="H185" s="130">
        <f t="shared" si="19"/>
        <v>-2.9130648211337422E-2</v>
      </c>
      <c r="I185" s="2">
        <f t="shared" si="20"/>
        <v>-9.2119198064936292E-2</v>
      </c>
      <c r="J185" s="130">
        <v>8.3672607584941577E-3</v>
      </c>
    </row>
    <row r="186" spans="1:10" x14ac:dyDescent="0.3">
      <c r="A186" s="42">
        <v>42866</v>
      </c>
      <c r="B186" s="130">
        <v>-1.0605299193532971E-2</v>
      </c>
      <c r="C186" s="157">
        <f t="shared" si="14"/>
        <v>-9.9832945178981417E-4</v>
      </c>
      <c r="D186" s="150">
        <f t="shared" si="15"/>
        <v>1.0615358577855788E-2</v>
      </c>
      <c r="E186" s="130">
        <f t="shared" si="16"/>
        <v>-2.5693346311565828E-2</v>
      </c>
      <c r="F186">
        <f t="shared" si="17"/>
        <v>0</v>
      </c>
      <c r="G186" s="137">
        <f t="shared" si="18"/>
        <v>-8.1249495056034252E-2</v>
      </c>
      <c r="H186" s="130">
        <f t="shared" si="19"/>
        <v>-2.929053408756091E-2</v>
      </c>
      <c r="I186" s="2">
        <f t="shared" si="20"/>
        <v>-9.262480159949428E-2</v>
      </c>
      <c r="J186" s="130">
        <v>-3.9145940475588201E-3</v>
      </c>
    </row>
    <row r="187" spans="1:10" x14ac:dyDescent="0.3">
      <c r="A187" s="42">
        <v>42865</v>
      </c>
      <c r="B187" s="130">
        <v>-1.6653263087568038E-2</v>
      </c>
      <c r="C187" s="157">
        <f t="shared" si="14"/>
        <v>-9.4679152183611164E-4</v>
      </c>
      <c r="D187" s="150">
        <f t="shared" si="15"/>
        <v>1.0570483195912386E-2</v>
      </c>
      <c r="E187" s="130">
        <f t="shared" si="16"/>
        <v>-2.5537412632231322E-2</v>
      </c>
      <c r="F187">
        <f t="shared" si="17"/>
        <v>0</v>
      </c>
      <c r="G187" s="137">
        <f t="shared" si="18"/>
        <v>-8.0756389465406878E-2</v>
      </c>
      <c r="H187" s="130">
        <f t="shared" si="19"/>
        <v>-2.9119393651508205E-2</v>
      </c>
      <c r="I187" s="2">
        <f t="shared" si="20"/>
        <v>-9.2083608021813326E-2</v>
      </c>
      <c r="J187" s="130">
        <v>2.8118718408181014E-3</v>
      </c>
    </row>
    <row r="188" spans="1:10" x14ac:dyDescent="0.3">
      <c r="A188" s="42">
        <v>42864</v>
      </c>
      <c r="B188" s="130">
        <v>1.4434889907707794E-3</v>
      </c>
      <c r="C188" s="157">
        <f t="shared" si="14"/>
        <v>-9.1523887530529989E-4</v>
      </c>
      <c r="D188" s="150">
        <f t="shared" si="15"/>
        <v>1.0589496627115429E-2</v>
      </c>
      <c r="E188" s="130">
        <f t="shared" si="16"/>
        <v>-2.5550091840957932E-2</v>
      </c>
      <c r="F188">
        <f t="shared" si="17"/>
        <v>0</v>
      </c>
      <c r="G188" s="137">
        <f t="shared" si="18"/>
        <v>-8.0796484643911648E-2</v>
      </c>
      <c r="H188" s="130">
        <f t="shared" si="19"/>
        <v>-2.9138515872197315E-2</v>
      </c>
      <c r="I188" s="2">
        <f t="shared" si="20"/>
        <v>-9.2144077793111318E-2</v>
      </c>
      <c r="J188" s="130">
        <v>3.4023357339221291E-3</v>
      </c>
    </row>
    <row r="189" spans="1:10" x14ac:dyDescent="0.3">
      <c r="A189" s="42">
        <v>42863</v>
      </c>
      <c r="B189" s="130">
        <v>3.3186458536345687E-3</v>
      </c>
      <c r="C189" s="157">
        <f t="shared" si="14"/>
        <v>-9.4515920182601E-4</v>
      </c>
      <c r="D189" s="150">
        <f t="shared" si="15"/>
        <v>1.058813807659959E-2</v>
      </c>
      <c r="E189" s="130">
        <f t="shared" si="16"/>
        <v>-2.5576851706374346E-2</v>
      </c>
      <c r="F189">
        <f t="shared" si="17"/>
        <v>0</v>
      </c>
      <c r="G189" s="137">
        <f t="shared" si="18"/>
        <v>-8.0881106768507086E-2</v>
      </c>
      <c r="H189" s="130">
        <f t="shared" si="19"/>
        <v>-2.9164815370564152E-2</v>
      </c>
      <c r="I189" s="2">
        <f t="shared" si="20"/>
        <v>-9.2227244109270398E-2</v>
      </c>
      <c r="J189" s="130">
        <v>8.286347784843542E-3</v>
      </c>
    </row>
    <row r="190" spans="1:10" x14ac:dyDescent="0.3">
      <c r="A190" s="42">
        <v>42860</v>
      </c>
      <c r="B190" s="130">
        <v>-3.199365511556198E-3</v>
      </c>
      <c r="C190" s="157">
        <f t="shared" si="14"/>
        <v>-9.8024280102147515E-4</v>
      </c>
      <c r="D190" s="150">
        <f t="shared" si="15"/>
        <v>1.0610261348627827E-2</v>
      </c>
      <c r="E190" s="130">
        <f t="shared" si="16"/>
        <v>-2.5663401732419523E-2</v>
      </c>
      <c r="F190">
        <f t="shared" si="17"/>
        <v>0</v>
      </c>
      <c r="G190" s="137">
        <f t="shared" si="18"/>
        <v>-8.115480198235675E-2</v>
      </c>
      <c r="H190" s="130">
        <f t="shared" si="19"/>
        <v>-2.925886222896985E-2</v>
      </c>
      <c r="I190" s="2">
        <f t="shared" si="20"/>
        <v>-9.2524646388615753E-2</v>
      </c>
      <c r="J190" s="130">
        <v>2.4369710859164155E-3</v>
      </c>
    </row>
    <row r="191" spans="1:10" x14ac:dyDescent="0.3">
      <c r="A191" s="42">
        <v>42859</v>
      </c>
      <c r="B191" s="130">
        <v>2.1868166965328804E-2</v>
      </c>
      <c r="C191" s="157">
        <f t="shared" si="14"/>
        <v>-1.0666925564528581E-3</v>
      </c>
      <c r="D191" s="150">
        <f t="shared" si="15"/>
        <v>1.0511649025148461E-2</v>
      </c>
      <c r="E191" s="130">
        <f t="shared" si="16"/>
        <v>-2.5520444918770455E-2</v>
      </c>
      <c r="F191">
        <f t="shared" si="17"/>
        <v>0</v>
      </c>
      <c r="G191" s="137">
        <f t="shared" si="18"/>
        <v>-8.0702732844185443E-2</v>
      </c>
      <c r="H191" s="130">
        <f t="shared" si="19"/>
        <v>-2.9082489017562687E-2</v>
      </c>
      <c r="I191" s="2">
        <f t="shared" si="20"/>
        <v>-9.1966905322330733E-2</v>
      </c>
      <c r="J191" s="130">
        <v>-6.6438886695828839E-5</v>
      </c>
    </row>
    <row r="192" spans="1:10" x14ac:dyDescent="0.3">
      <c r="A192" s="42">
        <v>42858</v>
      </c>
      <c r="B192" s="130">
        <v>2.845316425154513E-4</v>
      </c>
      <c r="C192" s="157">
        <f t="shared" si="14"/>
        <v>-1.0283464821942907E-3</v>
      </c>
      <c r="D192" s="150">
        <f t="shared" si="15"/>
        <v>1.0534199189883195E-2</v>
      </c>
      <c r="E192" s="130">
        <f t="shared" si="16"/>
        <v>-2.553455837230181E-2</v>
      </c>
      <c r="F192">
        <f t="shared" si="17"/>
        <v>0</v>
      </c>
      <c r="G192" s="137">
        <f t="shared" si="18"/>
        <v>-8.0747363502995467E-2</v>
      </c>
      <c r="H192" s="130">
        <f t="shared" si="19"/>
        <v>-2.9104243963026272E-2</v>
      </c>
      <c r="I192" s="2">
        <f t="shared" si="20"/>
        <v>-9.2035700500368398E-2</v>
      </c>
      <c r="J192" s="130">
        <v>-3.1054019549055546E-3</v>
      </c>
    </row>
    <row r="193" spans="1:10" x14ac:dyDescent="0.3">
      <c r="A193" s="42">
        <v>42857</v>
      </c>
      <c r="B193" s="130">
        <v>4.9175527684930491E-3</v>
      </c>
      <c r="C193" s="157">
        <f t="shared" si="14"/>
        <v>-1.0026617235822139E-3</v>
      </c>
      <c r="D193" s="150">
        <f t="shared" si="15"/>
        <v>1.0556621313202232E-2</v>
      </c>
      <c r="E193" s="130">
        <f t="shared" si="16"/>
        <v>-2.5561035272604456E-2</v>
      </c>
      <c r="F193">
        <f t="shared" si="17"/>
        <v>0</v>
      </c>
      <c r="G193" s="137">
        <f t="shared" si="18"/>
        <v>-8.0831090813333034E-2</v>
      </c>
      <c r="H193" s="130">
        <f t="shared" si="19"/>
        <v>-2.9138318966334436E-2</v>
      </c>
      <c r="I193" s="2">
        <f t="shared" si="20"/>
        <v>-9.2143455122099982E-2</v>
      </c>
      <c r="J193" s="130">
        <v>9.8037147254750098E-5</v>
      </c>
    </row>
    <row r="194" spans="1:10" x14ac:dyDescent="0.3">
      <c r="A194" s="42">
        <v>42856</v>
      </c>
      <c r="B194" s="130">
        <v>-4.4973818476264577E-3</v>
      </c>
      <c r="C194" s="157">
        <f t="shared" si="14"/>
        <v>-9.8787784977437138E-4</v>
      </c>
      <c r="D194" s="150">
        <f t="shared" si="15"/>
        <v>1.0554316118417157E-2</v>
      </c>
      <c r="E194" s="130">
        <f t="shared" si="16"/>
        <v>-2.5540888713809103E-2</v>
      </c>
      <c r="F194">
        <f t="shared" si="17"/>
        <v>0</v>
      </c>
      <c r="G194" s="137">
        <f t="shared" si="18"/>
        <v>-8.0767381800525229E-2</v>
      </c>
      <c r="H194" s="130">
        <f t="shared" si="19"/>
        <v>-2.911739125460475E-2</v>
      </c>
      <c r="I194" s="2">
        <f t="shared" si="20"/>
        <v>-9.2077275886818744E-2</v>
      </c>
      <c r="J194" s="130">
        <v>1.5469288752039791E-2</v>
      </c>
    </row>
    <row r="195" spans="1:10" x14ac:dyDescent="0.3">
      <c r="A195" s="42">
        <v>42853</v>
      </c>
      <c r="B195" s="130">
        <v>2.5247397049286435E-3</v>
      </c>
      <c r="C195" s="157">
        <f t="shared" si="14"/>
        <v>-1.0080334380474076E-3</v>
      </c>
      <c r="D195" s="150">
        <f t="shared" si="15"/>
        <v>1.0552431060034522E-2</v>
      </c>
      <c r="E195" s="130">
        <f t="shared" si="16"/>
        <v>-2.5556659000521252E-2</v>
      </c>
      <c r="F195">
        <f t="shared" si="17"/>
        <v>0</v>
      </c>
      <c r="G195" s="137">
        <f t="shared" si="18"/>
        <v>-8.0817251825889502E-2</v>
      </c>
      <c r="H195" s="130">
        <f t="shared" si="19"/>
        <v>-2.9132522758470204E-2</v>
      </c>
      <c r="I195" s="2">
        <f t="shared" si="20"/>
        <v>-9.2125125903457228E-2</v>
      </c>
      <c r="J195" s="130">
        <v>-1.694058328917783E-4</v>
      </c>
    </row>
    <row r="196" spans="1:10" x14ac:dyDescent="0.3">
      <c r="A196" s="42">
        <v>42852</v>
      </c>
      <c r="B196" s="130">
        <v>2.7355329909508992E-3</v>
      </c>
      <c r="C196" s="157">
        <f t="shared" ref="C196:C255" si="21">AVERAGE(B197:B448)</f>
        <v>-1.0310020994588668E-3</v>
      </c>
      <c r="D196" s="150">
        <f t="shared" ref="D196:D255" si="22">STDEV(B197:B448)</f>
        <v>1.0550549354923007E-2</v>
      </c>
      <c r="E196" s="130">
        <f t="shared" ref="E196:E255" si="23">C196+D196*NORMSINV(1%)</f>
        <v>-2.5575250161246968E-2</v>
      </c>
      <c r="F196">
        <f t="shared" si="17"/>
        <v>0</v>
      </c>
      <c r="G196" s="137">
        <f t="shared" si="18"/>
        <v>-8.0876042238129039E-2</v>
      </c>
      <c r="H196" s="130">
        <f t="shared" si="19"/>
        <v>-2.9150476272659959E-2</v>
      </c>
      <c r="I196" s="2">
        <f t="shared" si="20"/>
        <v>-9.2181899900300998E-2</v>
      </c>
      <c r="J196" s="130">
        <v>7.2114861977403489E-3</v>
      </c>
    </row>
    <row r="197" spans="1:10" x14ac:dyDescent="0.3">
      <c r="A197" s="42">
        <v>42851</v>
      </c>
      <c r="B197" s="130">
        <v>1.7764556753125972E-2</v>
      </c>
      <c r="C197" s="157">
        <f t="shared" si="21"/>
        <v>-1.1530842553853524E-3</v>
      </c>
      <c r="D197" s="150">
        <f t="shared" si="22"/>
        <v>1.0510110590188977E-2</v>
      </c>
      <c r="E197" s="130">
        <f t="shared" si="23"/>
        <v>-2.5603257682805608E-2</v>
      </c>
      <c r="F197">
        <f t="shared" ref="F197:F255" si="24">IF(J197&lt;E197,1,0)</f>
        <v>0</v>
      </c>
      <c r="G197" s="137">
        <f t="shared" ref="G197:G255" si="25">E197*SQRT(10)</f>
        <v>-8.096460979787061E-2</v>
      </c>
      <c r="H197" s="130">
        <f t="shared" ref="H197:H255" si="26">(-1*D197/SQRT(2*PI())*EXP(-1*(NORMSINV(1%))^2/2)/1%)+C197</f>
        <v>-2.9164780457764088E-2</v>
      </c>
      <c r="I197" s="2">
        <f t="shared" ref="I197:I255" si="27">H197*SQRT(10)</f>
        <v>-9.2227133705302708E-2</v>
      </c>
      <c r="J197" s="130">
        <v>-8.7111831403894856E-3</v>
      </c>
    </row>
    <row r="198" spans="1:10" x14ac:dyDescent="0.3">
      <c r="A198" s="42">
        <v>42850</v>
      </c>
      <c r="B198" s="130">
        <v>1.0346747072628655E-2</v>
      </c>
      <c r="C198" s="157">
        <f t="shared" si="21"/>
        <v>-1.1612786016690219E-3</v>
      </c>
      <c r="D198" s="150">
        <f t="shared" si="22"/>
        <v>1.0501910667817936E-2</v>
      </c>
      <c r="E198" s="130">
        <f t="shared" si="23"/>
        <v>-2.5592376157114103E-2</v>
      </c>
      <c r="F198">
        <f t="shared" si="24"/>
        <v>0</v>
      </c>
      <c r="G198" s="137">
        <f t="shared" si="25"/>
        <v>-8.093019939226781E-2</v>
      </c>
      <c r="H198" s="130">
        <f t="shared" si="26"/>
        <v>-2.9151120254338723E-2</v>
      </c>
      <c r="I198" s="2">
        <f t="shared" si="27"/>
        <v>-9.2183936349177306E-2</v>
      </c>
      <c r="J198" s="130">
        <v>1.5028685791986216E-2</v>
      </c>
    </row>
    <row r="199" spans="1:10" x14ac:dyDescent="0.3">
      <c r="A199" s="42">
        <v>42849</v>
      </c>
      <c r="B199" s="130">
        <v>-1.3905642171990451E-2</v>
      </c>
      <c r="C199" s="157">
        <f t="shared" si="21"/>
        <v>-1.1105365932752966E-3</v>
      </c>
      <c r="D199" s="150">
        <f t="shared" si="22"/>
        <v>1.0470934200892384E-2</v>
      </c>
      <c r="E199" s="130">
        <f t="shared" si="23"/>
        <v>-2.5469572110742824E-2</v>
      </c>
      <c r="F199">
        <f t="shared" si="24"/>
        <v>0</v>
      </c>
      <c r="G199" s="137">
        <f t="shared" si="25"/>
        <v>-8.0541858899849633E-2</v>
      </c>
      <c r="H199" s="130">
        <f t="shared" si="26"/>
        <v>-2.9017819325798947E-2</v>
      </c>
      <c r="I199" s="2">
        <f t="shared" si="27"/>
        <v>-9.1762401800776272E-2</v>
      </c>
      <c r="J199" s="130">
        <v>1.0748789634334604E-2</v>
      </c>
    </row>
    <row r="200" spans="1:10" x14ac:dyDescent="0.3">
      <c r="A200" s="42">
        <v>42846</v>
      </c>
      <c r="B200" s="130">
        <v>4.7387543471734701E-3</v>
      </c>
      <c r="C200" s="157">
        <f t="shared" si="21"/>
        <v>-1.0299622239194736E-3</v>
      </c>
      <c r="D200" s="150">
        <f t="shared" si="22"/>
        <v>1.0593529440461156E-2</v>
      </c>
      <c r="E200" s="130">
        <f t="shared" si="23"/>
        <v>-2.5674196916325342E-2</v>
      </c>
      <c r="F200">
        <f t="shared" si="24"/>
        <v>0</v>
      </c>
      <c r="G200" s="137">
        <f t="shared" si="25"/>
        <v>-8.1188939351259523E-2</v>
      </c>
      <c r="H200" s="130">
        <f t="shared" si="26"/>
        <v>-2.9263987532288517E-2</v>
      </c>
      <c r="I200" s="2">
        <f t="shared" si="27"/>
        <v>-9.2540854020801963E-2</v>
      </c>
      <c r="J200" s="130">
        <v>2.5312613288403498E-3</v>
      </c>
    </row>
    <row r="201" spans="1:10" x14ac:dyDescent="0.3">
      <c r="A201" s="42">
        <v>42845</v>
      </c>
      <c r="B201" s="130">
        <v>-3.7291491829639562E-3</v>
      </c>
      <c r="C201" s="157">
        <f t="shared" si="21"/>
        <v>-1.0775930550781158E-3</v>
      </c>
      <c r="D201" s="150">
        <f t="shared" si="22"/>
        <v>1.0632625775055899E-2</v>
      </c>
      <c r="E201" s="130">
        <f t="shared" si="23"/>
        <v>-2.5812779422351256E-2</v>
      </c>
      <c r="F201">
        <f t="shared" si="24"/>
        <v>0</v>
      </c>
      <c r="G201" s="137">
        <f t="shared" si="25"/>
        <v>-8.1627175714155426E-2</v>
      </c>
      <c r="H201" s="130">
        <f t="shared" si="26"/>
        <v>-2.941581847037247E-2</v>
      </c>
      <c r="I201" s="2">
        <f t="shared" si="27"/>
        <v>-9.3020985604427259E-2</v>
      </c>
      <c r="J201" s="130">
        <v>5.9822120112377935E-3</v>
      </c>
    </row>
    <row r="202" spans="1:10" x14ac:dyDescent="0.3">
      <c r="A202" s="42">
        <v>42844</v>
      </c>
      <c r="B202" s="130">
        <v>5.9517632124772308E-4</v>
      </c>
      <c r="C202" s="157">
        <f t="shared" si="21"/>
        <v>-1.0665396670089847E-3</v>
      </c>
      <c r="D202" s="150">
        <f t="shared" si="22"/>
        <v>1.0635819030102052E-2</v>
      </c>
      <c r="E202" s="130">
        <f t="shared" si="23"/>
        <v>-2.5809154656370011E-2</v>
      </c>
      <c r="F202">
        <f t="shared" si="24"/>
        <v>0</v>
      </c>
      <c r="G202" s="137">
        <f t="shared" si="25"/>
        <v>-8.1615713197669595E-2</v>
      </c>
      <c r="H202" s="130">
        <f t="shared" si="26"/>
        <v>-2.9413275791061538E-2</v>
      </c>
      <c r="I202" s="2">
        <f t="shared" si="27"/>
        <v>-9.3012944946445325E-2</v>
      </c>
      <c r="J202" s="130">
        <v>-8.9758144708227371E-3</v>
      </c>
    </row>
    <row r="203" spans="1:10" x14ac:dyDescent="0.3">
      <c r="A203" s="42">
        <v>42843</v>
      </c>
      <c r="B203" s="130">
        <v>2.7782489202119433E-2</v>
      </c>
      <c r="C203" s="157">
        <f t="shared" si="21"/>
        <v>-1.1709883099078262E-3</v>
      </c>
      <c r="D203" s="150">
        <f t="shared" si="22"/>
        <v>1.0479472863915847E-2</v>
      </c>
      <c r="E203" s="130">
        <f t="shared" si="23"/>
        <v>-2.5549887727947137E-2</v>
      </c>
      <c r="F203">
        <f t="shared" si="24"/>
        <v>0</v>
      </c>
      <c r="G203" s="137">
        <f t="shared" si="25"/>
        <v>-8.0795839181897464E-2</v>
      </c>
      <c r="H203" s="130">
        <f t="shared" si="26"/>
        <v>-2.9101028408544352E-2</v>
      </c>
      <c r="I203" s="2">
        <f t="shared" si="27"/>
        <v>-9.202553202426518E-2</v>
      </c>
      <c r="J203" s="130">
        <v>-5.1426717673873331E-3</v>
      </c>
    </row>
    <row r="204" spans="1:10" x14ac:dyDescent="0.3">
      <c r="A204" s="42">
        <v>42842</v>
      </c>
      <c r="B204" s="130">
        <v>-1.7920641974212865E-3</v>
      </c>
      <c r="C204" s="157">
        <f t="shared" si="21"/>
        <v>-1.1222776848409072E-3</v>
      </c>
      <c r="D204" s="150">
        <f t="shared" si="22"/>
        <v>1.0505071687286654E-2</v>
      </c>
      <c r="E204" s="130">
        <f t="shared" si="23"/>
        <v>-2.5560728871206844E-2</v>
      </c>
      <c r="F204">
        <f t="shared" si="24"/>
        <v>0</v>
      </c>
      <c r="G204" s="137">
        <f t="shared" si="25"/>
        <v>-8.0830121887038323E-2</v>
      </c>
      <c r="H204" s="130">
        <f t="shared" si="26"/>
        <v>-2.9120544131549429E-2</v>
      </c>
      <c r="I204" s="2">
        <f t="shared" si="27"/>
        <v>-9.2087246159146166E-2</v>
      </c>
      <c r="J204" s="130">
        <v>1.3512680389322162E-2</v>
      </c>
    </row>
    <row r="205" spans="1:10" x14ac:dyDescent="0.3">
      <c r="A205" s="42">
        <v>42838</v>
      </c>
      <c r="B205" s="130">
        <v>-8.7152685879506014E-3</v>
      </c>
      <c r="C205" s="157">
        <f t="shared" si="21"/>
        <v>-1.1163606561283184E-3</v>
      </c>
      <c r="D205" s="150">
        <f t="shared" si="22"/>
        <v>1.0501197079510234E-2</v>
      </c>
      <c r="E205" s="130">
        <f t="shared" si="23"/>
        <v>-2.5545798156930838E-2</v>
      </c>
      <c r="F205">
        <f t="shared" si="24"/>
        <v>0</v>
      </c>
      <c r="G205" s="137">
        <f t="shared" si="25"/>
        <v>-8.0782906822832956E-2</v>
      </c>
      <c r="H205" s="130">
        <f t="shared" si="26"/>
        <v>-2.9104300443092857E-2</v>
      </c>
      <c r="I205" s="2">
        <f t="shared" si="27"/>
        <v>-9.2035879106021207E-2</v>
      </c>
      <c r="J205" s="130">
        <v>-6.3814740851207098E-3</v>
      </c>
    </row>
    <row r="206" spans="1:10" x14ac:dyDescent="0.3">
      <c r="A206" s="42">
        <v>42837</v>
      </c>
      <c r="B206" s="130">
        <v>-1.2247916218043671E-3</v>
      </c>
      <c r="C206" s="157">
        <f t="shared" si="21"/>
        <v>-1.0975101451624397E-3</v>
      </c>
      <c r="D206" s="150">
        <f t="shared" si="22"/>
        <v>1.0505264488924549E-2</v>
      </c>
      <c r="E206" s="130">
        <f t="shared" si="23"/>
        <v>-2.5536409855208803E-2</v>
      </c>
      <c r="F206">
        <f t="shared" si="24"/>
        <v>0</v>
      </c>
      <c r="G206" s="137">
        <f t="shared" si="25"/>
        <v>-8.0753218406030433E-2</v>
      </c>
      <c r="H206" s="130">
        <f t="shared" si="26"/>
        <v>-2.909629044953798E-2</v>
      </c>
      <c r="I206" s="2">
        <f t="shared" si="27"/>
        <v>-9.2010549282344534E-2</v>
      </c>
      <c r="J206" s="130">
        <v>-1.4668738447723179E-3</v>
      </c>
    </row>
    <row r="207" spans="1:10" x14ac:dyDescent="0.3">
      <c r="A207" s="42">
        <v>42836</v>
      </c>
      <c r="B207" s="130">
        <v>-4.2207449621174823E-5</v>
      </c>
      <c r="C207" s="157">
        <f t="shared" si="21"/>
        <v>-1.1476204579248495E-3</v>
      </c>
      <c r="D207" s="150">
        <f t="shared" si="22"/>
        <v>1.0530298213595544E-2</v>
      </c>
      <c r="E207" s="130">
        <f t="shared" si="23"/>
        <v>-2.5644757320138909E-2</v>
      </c>
      <c r="F207">
        <f t="shared" si="24"/>
        <v>0</v>
      </c>
      <c r="G207" s="137">
        <f t="shared" si="25"/>
        <v>-8.1095843173914786E-2</v>
      </c>
      <c r="H207" s="130">
        <f t="shared" si="26"/>
        <v>-2.9213121001281754E-2</v>
      </c>
      <c r="I207" s="2">
        <f t="shared" si="27"/>
        <v>-9.2379999926149009E-2</v>
      </c>
      <c r="J207" s="130">
        <v>-1.9477720570692629E-3</v>
      </c>
    </row>
    <row r="208" spans="1:10" x14ac:dyDescent="0.3">
      <c r="A208" s="42">
        <v>42835</v>
      </c>
      <c r="B208" s="130">
        <v>3.2834272936973236E-3</v>
      </c>
      <c r="C208" s="157">
        <f t="shared" si="21"/>
        <v>-1.1573457191883054E-3</v>
      </c>
      <c r="D208" s="150">
        <f t="shared" si="22"/>
        <v>1.0527320895646973E-2</v>
      </c>
      <c r="E208" s="130">
        <f t="shared" si="23"/>
        <v>-2.5647556304122361E-2</v>
      </c>
      <c r="F208">
        <f t="shared" si="24"/>
        <v>0</v>
      </c>
      <c r="G208" s="137">
        <f t="shared" si="25"/>
        <v>-8.1104694338436825E-2</v>
      </c>
      <c r="H208" s="130">
        <f t="shared" si="26"/>
        <v>-2.9214911072410189E-2</v>
      </c>
      <c r="I208" s="2">
        <f t="shared" si="27"/>
        <v>-9.2385660628088576E-2</v>
      </c>
      <c r="J208" s="130">
        <v>3.6406003597634585E-3</v>
      </c>
    </row>
    <row r="209" spans="1:10" x14ac:dyDescent="0.3">
      <c r="A209" s="42">
        <v>42832</v>
      </c>
      <c r="B209" s="130">
        <v>7.5518037541856776E-3</v>
      </c>
      <c r="C209" s="157">
        <f t="shared" si="21"/>
        <v>-1.2283986985616691E-3</v>
      </c>
      <c r="D209" s="150">
        <f t="shared" si="22"/>
        <v>1.0528730263439832E-2</v>
      </c>
      <c r="E209" s="130">
        <f t="shared" si="23"/>
        <v>-2.5721887963264384E-2</v>
      </c>
      <c r="F209">
        <f t="shared" si="24"/>
        <v>0</v>
      </c>
      <c r="G209" s="137">
        <f t="shared" si="25"/>
        <v>-8.1339751683584899E-2</v>
      </c>
      <c r="H209" s="130">
        <f t="shared" si="26"/>
        <v>-2.9289720318866778E-2</v>
      </c>
      <c r="I209" s="2">
        <f t="shared" si="27"/>
        <v>-9.262222823693228E-2</v>
      </c>
      <c r="J209" s="130">
        <v>-2.611533372034291E-3</v>
      </c>
    </row>
    <row r="210" spans="1:10" x14ac:dyDescent="0.3">
      <c r="A210" s="42">
        <v>42831</v>
      </c>
      <c r="B210" s="130">
        <v>-3.4127266594998271E-4</v>
      </c>
      <c r="C210" s="157">
        <f t="shared" si="21"/>
        <v>-1.2198322211735954E-3</v>
      </c>
      <c r="D210" s="150">
        <f t="shared" si="22"/>
        <v>1.0530333019776499E-2</v>
      </c>
      <c r="E210" s="130">
        <f t="shared" si="23"/>
        <v>-2.5717050054672719E-2</v>
      </c>
      <c r="F210">
        <f t="shared" si="24"/>
        <v>0</v>
      </c>
      <c r="G210" s="137">
        <f t="shared" si="25"/>
        <v>-8.1324452873323544E-2</v>
      </c>
      <c r="H210" s="130">
        <f t="shared" si="26"/>
        <v>-2.9285425530458934E-2</v>
      </c>
      <c r="I210" s="2">
        <f t="shared" si="27"/>
        <v>-9.2608646923495005E-2</v>
      </c>
      <c r="J210" s="130">
        <v>-3.5007578378712179E-3</v>
      </c>
    </row>
    <row r="211" spans="1:10" x14ac:dyDescent="0.3">
      <c r="A211" s="42">
        <v>42830</v>
      </c>
      <c r="B211" s="130">
        <v>8.1225242258321124E-3</v>
      </c>
      <c r="C211" s="157">
        <f t="shared" si="21"/>
        <v>-1.3105024361204632E-3</v>
      </c>
      <c r="D211" s="150">
        <f t="shared" si="22"/>
        <v>1.0547925441956811E-2</v>
      </c>
      <c r="E211" s="130">
        <f t="shared" si="23"/>
        <v>-2.5848646363557989E-2</v>
      </c>
      <c r="F211">
        <f t="shared" si="24"/>
        <v>0</v>
      </c>
      <c r="G211" s="137">
        <f t="shared" si="25"/>
        <v>-8.1740596941072052E-2</v>
      </c>
      <c r="H211" s="130">
        <f t="shared" si="26"/>
        <v>-2.9422983319171096E-2</v>
      </c>
      <c r="I211" s="2">
        <f t="shared" si="27"/>
        <v>-9.3043642845721627E-2</v>
      </c>
      <c r="J211" s="130">
        <v>-3.4638238062042102E-3</v>
      </c>
    </row>
    <row r="212" spans="1:10" x14ac:dyDescent="0.3">
      <c r="A212" s="42">
        <v>42829</v>
      </c>
      <c r="B212" s="130">
        <v>-3.5768999262594209E-3</v>
      </c>
      <c r="C212" s="157">
        <f t="shared" si="21"/>
        <v>-1.3267294086942289E-3</v>
      </c>
      <c r="D212" s="150">
        <f t="shared" si="22"/>
        <v>1.0554569294855373E-2</v>
      </c>
      <c r="E212" s="130">
        <f t="shared" si="23"/>
        <v>-2.588032924919776E-2</v>
      </c>
      <c r="F212">
        <f t="shared" si="24"/>
        <v>0</v>
      </c>
      <c r="G212" s="137">
        <f t="shared" si="25"/>
        <v>-8.1840787022540371E-2</v>
      </c>
      <c r="H212" s="130">
        <f t="shared" si="26"/>
        <v>-2.9456917582967996E-2</v>
      </c>
      <c r="I212" s="2">
        <f t="shared" si="27"/>
        <v>-9.315095241004083E-2</v>
      </c>
      <c r="J212" s="130">
        <v>4.0551616660445327E-3</v>
      </c>
    </row>
    <row r="213" spans="1:10" x14ac:dyDescent="0.3">
      <c r="A213" s="42">
        <v>42828</v>
      </c>
      <c r="B213" s="130">
        <v>-8.6884731799789089E-3</v>
      </c>
      <c r="C213" s="157">
        <f t="shared" si="21"/>
        <v>-1.229361170325538E-3</v>
      </c>
      <c r="D213" s="150">
        <f t="shared" si="22"/>
        <v>1.0599468194665207E-2</v>
      </c>
      <c r="E213" s="130">
        <f t="shared" si="23"/>
        <v>-2.5887411470948449E-2</v>
      </c>
      <c r="F213">
        <f t="shared" si="24"/>
        <v>0</v>
      </c>
      <c r="G213" s="137">
        <f t="shared" si="25"/>
        <v>-8.1863182974166934E-2</v>
      </c>
      <c r="H213" s="130">
        <f t="shared" si="26"/>
        <v>-2.947921453085035E-2</v>
      </c>
      <c r="I213" s="2">
        <f t="shared" si="27"/>
        <v>-9.322146155021914E-2</v>
      </c>
      <c r="J213" s="130">
        <v>-1.3470912721638359E-3</v>
      </c>
    </row>
    <row r="214" spans="1:10" x14ac:dyDescent="0.3">
      <c r="A214" s="42">
        <v>42825</v>
      </c>
      <c r="B214" s="130">
        <v>9.5457630535963293E-3</v>
      </c>
      <c r="C214" s="157">
        <f t="shared" si="21"/>
        <v>-1.2648911392448248E-3</v>
      </c>
      <c r="D214" s="150">
        <f t="shared" si="22"/>
        <v>1.0578190547812736E-2</v>
      </c>
      <c r="E214" s="130">
        <f t="shared" si="23"/>
        <v>-2.5873442231347899E-2</v>
      </c>
      <c r="F214">
        <f t="shared" si="24"/>
        <v>0</v>
      </c>
      <c r="G214" s="137">
        <f t="shared" si="25"/>
        <v>-8.1819008359848566E-2</v>
      </c>
      <c r="H214" s="130">
        <f t="shared" si="26"/>
        <v>-2.945803501280294E-2</v>
      </c>
      <c r="I214" s="2">
        <f t="shared" si="27"/>
        <v>-9.3154486033444686E-2</v>
      </c>
      <c r="J214" s="130">
        <v>1.2955214816798143E-3</v>
      </c>
    </row>
    <row r="215" spans="1:10" x14ac:dyDescent="0.3">
      <c r="A215" s="42">
        <v>42824</v>
      </c>
      <c r="B215" s="130">
        <v>-6.0140699161125048E-3</v>
      </c>
      <c r="C215" s="157">
        <f t="shared" si="21"/>
        <v>-1.3224199257650842E-3</v>
      </c>
      <c r="D215" s="150">
        <f t="shared" si="22"/>
        <v>1.0643342083195551E-2</v>
      </c>
      <c r="E215" s="130">
        <f t="shared" si="23"/>
        <v>-2.6082536153696469E-2</v>
      </c>
      <c r="F215">
        <f t="shared" si="24"/>
        <v>0</v>
      </c>
      <c r="G215" s="137">
        <f t="shared" si="25"/>
        <v>-8.2480221399368434E-2</v>
      </c>
      <c r="H215" s="130">
        <f t="shared" si="26"/>
        <v>-2.9689206597902845E-2</v>
      </c>
      <c r="I215" s="2">
        <f t="shared" si="27"/>
        <v>-9.3885514772671819E-2</v>
      </c>
      <c r="J215" s="130">
        <v>2.2196305725779154E-3</v>
      </c>
    </row>
    <row r="216" spans="1:10" x14ac:dyDescent="0.3">
      <c r="A216" s="42">
        <v>42823</v>
      </c>
      <c r="B216" s="130">
        <v>-9.0242341435865393E-3</v>
      </c>
      <c r="C216" s="157">
        <f t="shared" si="21"/>
        <v>-1.2903248776214311E-3</v>
      </c>
      <c r="D216" s="150">
        <f t="shared" si="22"/>
        <v>1.0632213507757593E-2</v>
      </c>
      <c r="E216" s="130">
        <f t="shared" si="23"/>
        <v>-2.6024552167741619E-2</v>
      </c>
      <c r="F216">
        <f t="shared" si="24"/>
        <v>0</v>
      </c>
      <c r="G216" s="137">
        <f t="shared" si="25"/>
        <v>-8.2296859935935898E-2</v>
      </c>
      <c r="H216" s="130">
        <f t="shared" si="26"/>
        <v>-2.9627451512249756E-2</v>
      </c>
      <c r="I216" s="2">
        <f t="shared" si="27"/>
        <v>-9.3690228044909271E-2</v>
      </c>
      <c r="J216" s="130">
        <v>6.7152063659558676E-3</v>
      </c>
    </row>
    <row r="217" spans="1:10" x14ac:dyDescent="0.3">
      <c r="A217" s="42">
        <v>42822</v>
      </c>
      <c r="B217" s="130">
        <v>-6.7780695791190221E-3</v>
      </c>
      <c r="C217" s="157">
        <f t="shared" si="21"/>
        <v>-1.2512589907542906E-3</v>
      </c>
      <c r="D217" s="150">
        <f t="shared" si="22"/>
        <v>1.06300553515709E-2</v>
      </c>
      <c r="E217" s="130">
        <f t="shared" si="23"/>
        <v>-2.5980465658817713E-2</v>
      </c>
      <c r="F217">
        <f t="shared" si="24"/>
        <v>0</v>
      </c>
      <c r="G217" s="137">
        <f t="shared" si="25"/>
        <v>-8.2157446153651018E-2</v>
      </c>
      <c r="H217" s="130">
        <f t="shared" si="26"/>
        <v>-2.9582633676824111E-2</v>
      </c>
      <c r="I217" s="2">
        <f t="shared" si="27"/>
        <v>-9.354850160516566E-2</v>
      </c>
      <c r="J217" s="130">
        <v>9.0349996217914813E-3</v>
      </c>
    </row>
    <row r="218" spans="1:10" x14ac:dyDescent="0.3">
      <c r="A218" s="42">
        <v>42821</v>
      </c>
      <c r="B218" s="130">
        <v>6.735827659639931E-3</v>
      </c>
      <c r="C218" s="157">
        <f t="shared" si="21"/>
        <v>-1.2594413012175319E-3</v>
      </c>
      <c r="D218" s="150">
        <f t="shared" si="22"/>
        <v>1.0624675140635399E-2</v>
      </c>
      <c r="E218" s="130">
        <f t="shared" si="23"/>
        <v>-2.5976131727009265E-2</v>
      </c>
      <c r="F218">
        <f t="shared" si="24"/>
        <v>0</v>
      </c>
      <c r="G218" s="137">
        <f t="shared" si="25"/>
        <v>-8.2143741057912459E-2</v>
      </c>
      <c r="H218" s="130">
        <f t="shared" si="26"/>
        <v>-2.9576476572593595E-2</v>
      </c>
      <c r="I218" s="2">
        <f t="shared" si="27"/>
        <v>-9.3529031132006168E-2</v>
      </c>
      <c r="J218" s="130">
        <v>3.6929579924633101E-3</v>
      </c>
    </row>
    <row r="219" spans="1:10" x14ac:dyDescent="0.3">
      <c r="A219" s="42">
        <v>42818</v>
      </c>
      <c r="B219" s="130">
        <v>-1.2398009472458301E-2</v>
      </c>
      <c r="C219" s="157">
        <f t="shared" si="21"/>
        <v>-1.1851457028481504E-3</v>
      </c>
      <c r="D219" s="150">
        <f t="shared" si="22"/>
        <v>1.0611928822270902E-2</v>
      </c>
      <c r="E219" s="130">
        <f t="shared" si="23"/>
        <v>-2.5872183758010786E-2</v>
      </c>
      <c r="F219">
        <f t="shared" si="24"/>
        <v>0</v>
      </c>
      <c r="G219" s="137">
        <f t="shared" si="25"/>
        <v>-8.1815028717728694E-2</v>
      </c>
      <c r="H219" s="130">
        <f t="shared" si="26"/>
        <v>-2.9468209305262102E-2</v>
      </c>
      <c r="I219" s="2">
        <f t="shared" si="27"/>
        <v>-9.3186659971196309E-2</v>
      </c>
      <c r="J219" s="130">
        <v>-6.6278445277955628E-4</v>
      </c>
    </row>
    <row r="220" spans="1:10" x14ac:dyDescent="0.3">
      <c r="A220" s="42">
        <v>42817</v>
      </c>
      <c r="B220" s="130">
        <v>-2.3475004356047339E-3</v>
      </c>
      <c r="C220" s="157">
        <f t="shared" si="21"/>
        <v>-1.1207985789167998E-3</v>
      </c>
      <c r="D220" s="150">
        <f t="shared" si="22"/>
        <v>1.0653932052793646E-2</v>
      </c>
      <c r="E220" s="130">
        <f t="shared" si="23"/>
        <v>-2.5905550760108868E-2</v>
      </c>
      <c r="F220">
        <f t="shared" si="24"/>
        <v>0</v>
      </c>
      <c r="G220" s="137">
        <f t="shared" si="25"/>
        <v>-8.1920544443050261E-2</v>
      </c>
      <c r="H220" s="130">
        <f t="shared" si="26"/>
        <v>-2.9515809788620433E-2</v>
      </c>
      <c r="I220" s="2">
        <f t="shared" si="27"/>
        <v>-9.3337185916333582E-2</v>
      </c>
      <c r="J220" s="130">
        <v>-2.9788247345576848E-3</v>
      </c>
    </row>
    <row r="221" spans="1:10" x14ac:dyDescent="0.3">
      <c r="A221" s="42">
        <v>42816</v>
      </c>
      <c r="B221" s="130">
        <v>5.551238068613383E-4</v>
      </c>
      <c r="C221" s="157">
        <f t="shared" si="21"/>
        <v>-1.1995895412165846E-3</v>
      </c>
      <c r="D221" s="150">
        <f t="shared" si="22"/>
        <v>1.0714734756652239E-2</v>
      </c>
      <c r="E221" s="130">
        <f t="shared" si="23"/>
        <v>-2.6125789963266026E-2</v>
      </c>
      <c r="F221">
        <f t="shared" si="24"/>
        <v>0</v>
      </c>
      <c r="G221" s="137">
        <f t="shared" si="25"/>
        <v>-8.2617001955087421E-2</v>
      </c>
      <c r="H221" s="130">
        <f t="shared" si="26"/>
        <v>-2.9756652981879614E-2</v>
      </c>
      <c r="I221" s="2">
        <f t="shared" si="27"/>
        <v>-9.4098798965980696E-2</v>
      </c>
      <c r="J221" s="130">
        <v>5.8509246029094832E-3</v>
      </c>
    </row>
    <row r="222" spans="1:10" x14ac:dyDescent="0.3">
      <c r="A222" s="42">
        <v>42815</v>
      </c>
      <c r="B222" s="130">
        <v>1.5839144621609607E-2</v>
      </c>
      <c r="C222" s="157">
        <f t="shared" si="21"/>
        <v>-1.3322239481446203E-3</v>
      </c>
      <c r="D222" s="150">
        <f t="shared" si="22"/>
        <v>1.0709847991531683E-2</v>
      </c>
      <c r="E222" s="130">
        <f t="shared" si="23"/>
        <v>-2.6247056054544918E-2</v>
      </c>
      <c r="F222">
        <f t="shared" si="24"/>
        <v>0</v>
      </c>
      <c r="G222" s="137">
        <f t="shared" si="25"/>
        <v>-8.3000479006474601E-2</v>
      </c>
      <c r="H222" s="130">
        <f t="shared" si="26"/>
        <v>-2.987626311291685E-2</v>
      </c>
      <c r="I222" s="2">
        <f t="shared" si="27"/>
        <v>-9.4477039411289557E-2</v>
      </c>
      <c r="J222" s="130">
        <v>-1.2464230399351616E-2</v>
      </c>
    </row>
    <row r="223" spans="1:10" x14ac:dyDescent="0.3">
      <c r="A223" s="42">
        <v>42814</v>
      </c>
      <c r="B223" s="130">
        <v>3.3854313927144406E-4</v>
      </c>
      <c r="C223" s="157">
        <f t="shared" si="21"/>
        <v>-1.3147197756690147E-3</v>
      </c>
      <c r="D223" s="150">
        <f t="shared" si="22"/>
        <v>1.071619240350343E-2</v>
      </c>
      <c r="E223" s="130">
        <f t="shared" si="23"/>
        <v>-2.6244311191371824E-2</v>
      </c>
      <c r="F223">
        <f t="shared" si="24"/>
        <v>0</v>
      </c>
      <c r="G223" s="137">
        <f t="shared" si="25"/>
        <v>-8.2991798986982113E-2</v>
      </c>
      <c r="H223" s="130">
        <f t="shared" si="26"/>
        <v>-2.9875668157448073E-2</v>
      </c>
      <c r="I223" s="2">
        <f t="shared" si="27"/>
        <v>-9.4475157996901857E-2</v>
      </c>
      <c r="J223" s="130">
        <v>4.8544709820569753E-3</v>
      </c>
    </row>
    <row r="224" spans="1:10" x14ac:dyDescent="0.3">
      <c r="A224" s="42">
        <v>42811</v>
      </c>
      <c r="B224" s="130">
        <v>-8.2894749350620432E-3</v>
      </c>
      <c r="C224" s="157">
        <f t="shared" si="21"/>
        <v>-1.2821064004722043E-3</v>
      </c>
      <c r="D224" s="150">
        <f t="shared" si="22"/>
        <v>1.0707383519215885E-2</v>
      </c>
      <c r="E224" s="130">
        <f t="shared" si="23"/>
        <v>-2.6191205286940016E-2</v>
      </c>
      <c r="F224">
        <f t="shared" si="24"/>
        <v>0</v>
      </c>
      <c r="G224" s="137">
        <f t="shared" si="25"/>
        <v>-8.2823863371774359E-2</v>
      </c>
      <c r="H224" s="130">
        <f t="shared" si="26"/>
        <v>-2.9819577218582718E-2</v>
      </c>
      <c r="I224" s="2">
        <f t="shared" si="27"/>
        <v>-9.4297782873990071E-2</v>
      </c>
      <c r="J224" s="130">
        <v>-5.0866066207685642E-4</v>
      </c>
    </row>
    <row r="225" spans="1:10" x14ac:dyDescent="0.3">
      <c r="A225" s="42">
        <v>42810</v>
      </c>
      <c r="B225" s="130">
        <v>-4.8016618874008694E-3</v>
      </c>
      <c r="C225" s="157">
        <f t="shared" si="21"/>
        <v>-1.3260951532960764E-3</v>
      </c>
      <c r="D225" s="150">
        <f t="shared" si="22"/>
        <v>1.0744606078732078E-2</v>
      </c>
      <c r="E225" s="130">
        <f t="shared" si="23"/>
        <v>-2.6321786661960743E-2</v>
      </c>
      <c r="F225">
        <f t="shared" si="24"/>
        <v>0</v>
      </c>
      <c r="G225" s="137">
        <f t="shared" si="25"/>
        <v>-8.3236797936836485E-2</v>
      </c>
      <c r="H225" s="130">
        <f t="shared" si="26"/>
        <v>-2.9962772066346819E-2</v>
      </c>
      <c r="I225" s="2">
        <f t="shared" si="27"/>
        <v>-9.4750604742125696E-2</v>
      </c>
      <c r="J225" s="130">
        <v>-1.0034416677871683E-3</v>
      </c>
    </row>
    <row r="226" spans="1:10" x14ac:dyDescent="0.3">
      <c r="A226" s="42">
        <v>42809</v>
      </c>
      <c r="B226" s="130">
        <v>-2.2810736496011452E-3</v>
      </c>
      <c r="C226" s="157">
        <f t="shared" si="21"/>
        <v>-1.3074977703331739E-3</v>
      </c>
      <c r="D226" s="150">
        <f t="shared" si="22"/>
        <v>1.0747002161501498E-2</v>
      </c>
      <c r="E226" s="130">
        <f t="shared" si="23"/>
        <v>-2.6308763401054504E-2</v>
      </c>
      <c r="F226">
        <f t="shared" si="24"/>
        <v>0</v>
      </c>
      <c r="G226" s="137">
        <f t="shared" si="25"/>
        <v>-8.3195614769810133E-2</v>
      </c>
      <c r="H226" s="130">
        <f t="shared" si="26"/>
        <v>-2.9950560757254104E-2</v>
      </c>
      <c r="I226" s="2">
        <f t="shared" si="27"/>
        <v>-9.4711989192180393E-2</v>
      </c>
      <c r="J226" s="130">
        <v>7.0306700958381423E-3</v>
      </c>
    </row>
    <row r="227" spans="1:10" x14ac:dyDescent="0.3">
      <c r="A227" s="42">
        <v>42808</v>
      </c>
      <c r="B227" s="130">
        <v>1.404191951556773E-3</v>
      </c>
      <c r="C227" s="157">
        <f t="shared" si="21"/>
        <v>-1.3344658415372522E-3</v>
      </c>
      <c r="D227" s="150">
        <f t="shared" si="22"/>
        <v>1.0748697057998767E-2</v>
      </c>
      <c r="E227" s="130">
        <f t="shared" si="23"/>
        <v>-2.6339674391121726E-2</v>
      </c>
      <c r="F227">
        <f t="shared" si="24"/>
        <v>0</v>
      </c>
      <c r="G227" s="137">
        <f t="shared" si="25"/>
        <v>-8.3293363903153395E-2</v>
      </c>
      <c r="H227" s="130">
        <f t="shared" si="26"/>
        <v>-2.9982046090704716E-2</v>
      </c>
      <c r="I227" s="2">
        <f t="shared" si="27"/>
        <v>-9.4811554558774228E-2</v>
      </c>
      <c r="J227" s="130">
        <v>-2.8498896664971318E-3</v>
      </c>
    </row>
    <row r="228" spans="1:10" x14ac:dyDescent="0.3">
      <c r="A228" s="42">
        <v>42807</v>
      </c>
      <c r="B228" s="130">
        <v>1.9914915607015383E-3</v>
      </c>
      <c r="C228" s="157">
        <f t="shared" si="21"/>
        <v>-1.4025719007940936E-3</v>
      </c>
      <c r="D228" s="150">
        <f t="shared" si="22"/>
        <v>1.0781861319603047E-2</v>
      </c>
      <c r="E228" s="130">
        <f t="shared" si="23"/>
        <v>-2.6484932059855817E-2</v>
      </c>
      <c r="F228">
        <f t="shared" si="24"/>
        <v>0</v>
      </c>
      <c r="G228" s="137">
        <f t="shared" si="25"/>
        <v>-8.3752708983959354E-2</v>
      </c>
      <c r="H228" s="130">
        <f t="shared" si="26"/>
        <v>-3.0138542011596554E-2</v>
      </c>
      <c r="I228" s="2">
        <f t="shared" si="27"/>
        <v>-9.5306438113317959E-2</v>
      </c>
      <c r="J228" s="130">
        <v>4.1688110951420545E-3</v>
      </c>
    </row>
    <row r="229" spans="1:10" x14ac:dyDescent="0.3">
      <c r="A229" s="42">
        <v>42804</v>
      </c>
      <c r="B229" s="130">
        <v>-5.0476012920386186E-3</v>
      </c>
      <c r="C229" s="157">
        <f t="shared" si="21"/>
        <v>-1.3404798076900879E-3</v>
      </c>
      <c r="D229" s="150">
        <f t="shared" si="22"/>
        <v>1.0805815238224674E-2</v>
      </c>
      <c r="E229" s="130">
        <f t="shared" si="23"/>
        <v>-2.647856511441218E-2</v>
      </c>
      <c r="F229">
        <f t="shared" si="24"/>
        <v>0</v>
      </c>
      <c r="G229" s="137">
        <f t="shared" si="25"/>
        <v>-8.3732574934619428E-2</v>
      </c>
      <c r="H229" s="130">
        <f t="shared" si="26"/>
        <v>-3.0140292243035913E-2</v>
      </c>
      <c r="I229" s="2">
        <f t="shared" si="27"/>
        <v>-9.5311972831098768E-2</v>
      </c>
      <c r="J229" s="130">
        <v>3.2831645394338404E-3</v>
      </c>
    </row>
    <row r="230" spans="1:10" x14ac:dyDescent="0.3">
      <c r="A230" s="42">
        <v>42803</v>
      </c>
      <c r="B230" s="130">
        <v>5.647217834319985E-3</v>
      </c>
      <c r="C230" s="157">
        <f t="shared" si="21"/>
        <v>-1.4670095634920115E-3</v>
      </c>
      <c r="D230" s="150">
        <f t="shared" si="22"/>
        <v>1.0909846878434151E-2</v>
      </c>
      <c r="E230" s="130">
        <f t="shared" si="23"/>
        <v>-2.6847108655248402E-2</v>
      </c>
      <c r="F230">
        <f t="shared" si="24"/>
        <v>0</v>
      </c>
      <c r="G230" s="137">
        <f t="shared" si="25"/>
        <v>-8.4898011940605173E-2</v>
      </c>
      <c r="H230" s="130">
        <f t="shared" si="26"/>
        <v>-3.0544088605690033E-2</v>
      </c>
      <c r="I230" s="2">
        <f t="shared" si="27"/>
        <v>-9.6588889047977147E-2</v>
      </c>
      <c r="J230" s="130">
        <v>7.0417408136609605E-5</v>
      </c>
    </row>
    <row r="231" spans="1:10" x14ac:dyDescent="0.3">
      <c r="A231" s="42">
        <v>42802</v>
      </c>
      <c r="B231" s="130">
        <v>1.0051603922694913E-2</v>
      </c>
      <c r="C231" s="157">
        <f t="shared" si="21"/>
        <v>-1.4389292844574355E-3</v>
      </c>
      <c r="D231" s="150">
        <f t="shared" si="22"/>
        <v>1.0948649709085908E-2</v>
      </c>
      <c r="E231" s="130">
        <f t="shared" si="23"/>
        <v>-2.6909297258807308E-2</v>
      </c>
      <c r="F231">
        <f t="shared" si="24"/>
        <v>0</v>
      </c>
      <c r="G231" s="137">
        <f t="shared" si="25"/>
        <v>-8.5094669572356563E-2</v>
      </c>
      <c r="H231" s="130">
        <f t="shared" si="26"/>
        <v>-3.0619426182698188E-2</v>
      </c>
      <c r="I231" s="2">
        <f t="shared" si="27"/>
        <v>-9.682712738472124E-2</v>
      </c>
      <c r="J231" s="130">
        <v>2.4401461734700709E-4</v>
      </c>
    </row>
    <row r="232" spans="1:10" x14ac:dyDescent="0.3">
      <c r="A232" s="42">
        <v>42801</v>
      </c>
      <c r="B232" s="130">
        <v>-4.1338060300685608E-3</v>
      </c>
      <c r="C232" s="157">
        <f t="shared" si="21"/>
        <v>-1.4355763433907926E-3</v>
      </c>
      <c r="D232" s="150">
        <f t="shared" si="22"/>
        <v>1.0947950491585765E-2</v>
      </c>
      <c r="E232" s="130">
        <f t="shared" si="23"/>
        <v>-2.6904317694595715E-2</v>
      </c>
      <c r="F232">
        <f t="shared" si="24"/>
        <v>0</v>
      </c>
      <c r="G232" s="137">
        <f t="shared" si="25"/>
        <v>-8.5078922807692872E-2</v>
      </c>
      <c r="H232" s="130">
        <f t="shared" si="26"/>
        <v>-3.0614209677207054E-2</v>
      </c>
      <c r="I232" s="2">
        <f t="shared" si="27"/>
        <v>-9.6810631345942491E-2</v>
      </c>
      <c r="J232" s="130">
        <v>-3.7211203163749857E-4</v>
      </c>
    </row>
    <row r="233" spans="1:10" x14ac:dyDescent="0.3">
      <c r="A233" s="42">
        <v>42800</v>
      </c>
      <c r="B233" s="130">
        <v>-4.9269457485632568E-3</v>
      </c>
      <c r="C233" s="157">
        <f t="shared" si="21"/>
        <v>-1.4593361305396337E-3</v>
      </c>
      <c r="D233" s="150">
        <f t="shared" si="22"/>
        <v>1.09620458980049E-2</v>
      </c>
      <c r="E233" s="130">
        <f t="shared" si="23"/>
        <v>-2.6960868300501453E-2</v>
      </c>
      <c r="F233">
        <f t="shared" si="24"/>
        <v>0</v>
      </c>
      <c r="G233" s="137">
        <f t="shared" si="25"/>
        <v>-8.5257751525417563E-2</v>
      </c>
      <c r="H233" s="130">
        <f t="shared" si="26"/>
        <v>-3.0675536741985726E-2</v>
      </c>
      <c r="I233" s="2">
        <f t="shared" si="27"/>
        <v>-9.7004564552855777E-2</v>
      </c>
      <c r="J233" s="130">
        <v>2.4005987371523746E-3</v>
      </c>
    </row>
    <row r="234" spans="1:10" x14ac:dyDescent="0.3">
      <c r="A234" s="42">
        <v>42797</v>
      </c>
      <c r="B234" s="130">
        <v>-6.9015691096670903E-3</v>
      </c>
      <c r="C234" s="157">
        <f t="shared" si="21"/>
        <v>-1.4273049576169633E-3</v>
      </c>
      <c r="D234" s="150">
        <f t="shared" si="22"/>
        <v>1.0957872514665902E-2</v>
      </c>
      <c r="E234" s="130">
        <f t="shared" si="23"/>
        <v>-2.6919128386120546E-2</v>
      </c>
      <c r="F234">
        <f t="shared" si="24"/>
        <v>0</v>
      </c>
      <c r="G234" s="137">
        <f t="shared" si="25"/>
        <v>-8.512575832663348E-2</v>
      </c>
      <c r="H234" s="130">
        <f t="shared" si="26"/>
        <v>-3.0632382608440999E-2</v>
      </c>
      <c r="I234" s="2">
        <f t="shared" si="27"/>
        <v>-9.686809920040336E-2</v>
      </c>
      <c r="J234" s="130">
        <v>6.9755099874644168E-4</v>
      </c>
    </row>
    <row r="235" spans="1:10" x14ac:dyDescent="0.3">
      <c r="A235" s="42">
        <v>42796</v>
      </c>
      <c r="B235" s="130">
        <v>6.23158974230212E-3</v>
      </c>
      <c r="C235" s="157">
        <f t="shared" si="21"/>
        <v>-1.4155760884950995E-3</v>
      </c>
      <c r="D235" s="150">
        <f t="shared" si="22"/>
        <v>1.0967680379119094E-2</v>
      </c>
      <c r="E235" s="130">
        <f t="shared" si="23"/>
        <v>-2.6930216021618245E-2</v>
      </c>
      <c r="F235">
        <f t="shared" si="24"/>
        <v>0</v>
      </c>
      <c r="G235" s="137">
        <f t="shared" si="25"/>
        <v>-8.516082050867195E-2</v>
      </c>
      <c r="H235" s="130">
        <f t="shared" si="26"/>
        <v>-3.0646793799131017E-2</v>
      </c>
      <c r="I235" s="2">
        <f t="shared" si="27"/>
        <v>-9.6913671386778838E-2</v>
      </c>
      <c r="J235" s="130">
        <v>-1.1040108113515731E-2</v>
      </c>
    </row>
    <row r="236" spans="1:10" x14ac:dyDescent="0.3">
      <c r="A236" s="42">
        <v>42795</v>
      </c>
      <c r="B236" s="130">
        <v>-8.6829617293121674E-3</v>
      </c>
      <c r="C236" s="157">
        <f t="shared" si="21"/>
        <v>-1.4706768300243474E-3</v>
      </c>
      <c r="D236" s="150">
        <f t="shared" si="22"/>
        <v>1.1038984347779454E-2</v>
      </c>
      <c r="E236" s="130">
        <f t="shared" si="23"/>
        <v>-2.7151194599051201E-2</v>
      </c>
      <c r="F236">
        <f t="shared" si="24"/>
        <v>0</v>
      </c>
      <c r="G236" s="137">
        <f t="shared" si="25"/>
        <v>-8.585961612746397E-2</v>
      </c>
      <c r="H236" s="130">
        <f t="shared" si="26"/>
        <v>-3.0891934891900945E-2</v>
      </c>
      <c r="I236" s="2">
        <f t="shared" si="27"/>
        <v>-9.7688875588034449E-2</v>
      </c>
      <c r="J236" s="130">
        <v>1.1019086310082644E-2</v>
      </c>
    </row>
    <row r="237" spans="1:10" x14ac:dyDescent="0.3">
      <c r="A237" s="42">
        <v>42794</v>
      </c>
      <c r="B237" s="130">
        <v>-3.8723775498747127E-4</v>
      </c>
      <c r="C237" s="157">
        <f t="shared" si="21"/>
        <v>-1.5086537497851615E-3</v>
      </c>
      <c r="D237" s="150">
        <f t="shared" si="22"/>
        <v>1.1051696807294675E-2</v>
      </c>
      <c r="E237" s="130">
        <f t="shared" si="23"/>
        <v>-2.7218745121979075E-2</v>
      </c>
      <c r="F237">
        <f t="shared" si="24"/>
        <v>0</v>
      </c>
      <c r="G237" s="137">
        <f t="shared" si="25"/>
        <v>-8.6073229637051482E-2</v>
      </c>
      <c r="H237" s="130">
        <f t="shared" si="26"/>
        <v>-3.0963793239537289E-2</v>
      </c>
      <c r="I237" s="2">
        <f t="shared" si="27"/>
        <v>-9.7916111635461461E-2</v>
      </c>
      <c r="J237" s="130">
        <v>-2.9282579502873801E-3</v>
      </c>
    </row>
    <row r="238" spans="1:10" x14ac:dyDescent="0.3">
      <c r="A238" s="42">
        <v>42793</v>
      </c>
      <c r="B238" s="130">
        <v>-8.2346926356737741E-3</v>
      </c>
      <c r="C238" s="157">
        <f t="shared" si="21"/>
        <v>-1.4516662977174164E-3</v>
      </c>
      <c r="D238" s="150">
        <f t="shared" si="22"/>
        <v>1.10539013956157E-2</v>
      </c>
      <c r="E238" s="130">
        <f t="shared" si="23"/>
        <v>-2.7166886309265083E-2</v>
      </c>
      <c r="F238">
        <f t="shared" si="24"/>
        <v>0</v>
      </c>
      <c r="G238" s="137">
        <f t="shared" si="25"/>
        <v>-8.5909237672123176E-2</v>
      </c>
      <c r="H238" s="130">
        <f t="shared" si="26"/>
        <v>-3.0912681487612753E-2</v>
      </c>
      <c r="I238" s="2">
        <f t="shared" si="27"/>
        <v>-9.7754482084178432E-2</v>
      </c>
      <c r="J238" s="130">
        <v>-1.3550275630301535E-4</v>
      </c>
    </row>
    <row r="239" spans="1:10" x14ac:dyDescent="0.3">
      <c r="A239" s="42">
        <v>42790</v>
      </c>
      <c r="B239" s="130">
        <v>5.2524595510412293E-3</v>
      </c>
      <c r="C239" s="157">
        <f t="shared" si="21"/>
        <v>-1.4888203774942081E-3</v>
      </c>
      <c r="D239" s="150">
        <f t="shared" si="22"/>
        <v>1.1047010786951923E-2</v>
      </c>
      <c r="E239" s="130">
        <f t="shared" si="23"/>
        <v>-2.718801043622605E-2</v>
      </c>
      <c r="F239">
        <f t="shared" si="24"/>
        <v>0</v>
      </c>
      <c r="G239" s="137">
        <f t="shared" si="25"/>
        <v>-8.5976038026902402E-2</v>
      </c>
      <c r="H239" s="130">
        <f t="shared" si="26"/>
        <v>-3.0931470619192009E-2</v>
      </c>
      <c r="I239" s="2">
        <f t="shared" si="27"/>
        <v>-9.7813898535225485E-2</v>
      </c>
      <c r="J239" s="130">
        <v>-9.577831888586282E-4</v>
      </c>
    </row>
    <row r="240" spans="1:10" x14ac:dyDescent="0.3">
      <c r="A240" s="42">
        <v>42789</v>
      </c>
      <c r="B240" s="130">
        <v>4.089024747262698E-3</v>
      </c>
      <c r="C240" s="157">
        <f t="shared" si="21"/>
        <v>-1.5567364333873345E-3</v>
      </c>
      <c r="D240" s="150">
        <f t="shared" si="22"/>
        <v>1.1065177412044361E-2</v>
      </c>
      <c r="E240" s="130">
        <f t="shared" si="23"/>
        <v>-2.7298188381781469E-2</v>
      </c>
      <c r="F240">
        <f t="shared" si="24"/>
        <v>0</v>
      </c>
      <c r="G240" s="137">
        <f t="shared" si="25"/>
        <v>-8.6324451282775549E-2</v>
      </c>
      <c r="H240" s="130">
        <f t="shared" si="26"/>
        <v>-3.1047804622617189E-2</v>
      </c>
      <c r="I240" s="2">
        <f t="shared" si="27"/>
        <v>-9.8181778955374888E-2</v>
      </c>
      <c r="J240" s="130">
        <v>-3.017048143342567E-3</v>
      </c>
    </row>
    <row r="241" spans="1:10" x14ac:dyDescent="0.3">
      <c r="A241" s="42">
        <v>42788</v>
      </c>
      <c r="B241" s="130">
        <v>7.9913146686161323E-3</v>
      </c>
      <c r="C241" s="157">
        <f t="shared" si="21"/>
        <v>-1.5572681819355644E-3</v>
      </c>
      <c r="D241" s="150">
        <f t="shared" si="22"/>
        <v>1.1064719952830211E-2</v>
      </c>
      <c r="E241" s="130">
        <f t="shared" si="23"/>
        <v>-2.7297655921059399E-2</v>
      </c>
      <c r="F241">
        <f t="shared" si="24"/>
        <v>0</v>
      </c>
      <c r="G241" s="137">
        <f t="shared" si="25"/>
        <v>-8.6322767494129232E-2</v>
      </c>
      <c r="H241" s="130">
        <f t="shared" si="26"/>
        <v>-3.1047117144362639E-2</v>
      </c>
      <c r="I241" s="2">
        <f t="shared" si="27"/>
        <v>-9.8179604958248665E-2</v>
      </c>
      <c r="J241" s="130">
        <v>1.2682150893440459E-3</v>
      </c>
    </row>
    <row r="242" spans="1:10" x14ac:dyDescent="0.3">
      <c r="A242" s="42">
        <v>42787</v>
      </c>
      <c r="B242" s="130">
        <v>-1.2452493988371255E-2</v>
      </c>
      <c r="C242" s="157">
        <f t="shared" si="21"/>
        <v>-1.6860360072169832E-3</v>
      </c>
      <c r="D242" s="150">
        <f t="shared" si="22"/>
        <v>1.1376447869779583E-2</v>
      </c>
      <c r="E242" s="130">
        <f t="shared" si="23"/>
        <v>-2.8151611323215166E-2</v>
      </c>
      <c r="F242">
        <f t="shared" si="24"/>
        <v>0</v>
      </c>
      <c r="G242" s="137">
        <f t="shared" si="25"/>
        <v>-8.9023211585146519E-2</v>
      </c>
      <c r="H242" s="130">
        <f t="shared" si="26"/>
        <v>-3.2006706646776302E-2</v>
      </c>
      <c r="I242" s="2">
        <f t="shared" si="27"/>
        <v>-0.10121409340466349</v>
      </c>
      <c r="J242" s="130">
        <v>5.540559158634592E-3</v>
      </c>
    </row>
    <row r="243" spans="1:10" x14ac:dyDescent="0.3">
      <c r="A243" s="42">
        <v>42783</v>
      </c>
      <c r="B243" s="130">
        <v>8.1778823931039218E-3</v>
      </c>
      <c r="C243" s="157">
        <f t="shared" si="21"/>
        <v>-1.680584390400406E-3</v>
      </c>
      <c r="D243" s="150">
        <f t="shared" si="22"/>
        <v>1.1381521545597732E-2</v>
      </c>
      <c r="E243" s="130">
        <f t="shared" si="23"/>
        <v>-2.8157962841351712E-2</v>
      </c>
      <c r="F243">
        <f t="shared" si="24"/>
        <v>0</v>
      </c>
      <c r="G243" s="137">
        <f t="shared" si="25"/>
        <v>-8.9043296849057874E-2</v>
      </c>
      <c r="H243" s="130">
        <f t="shared" si="26"/>
        <v>-3.2014777462899678E-2</v>
      </c>
      <c r="I243" s="2">
        <f t="shared" si="27"/>
        <v>-0.10123961556618977</v>
      </c>
      <c r="J243" s="130">
        <v>2.0337597236512973E-3</v>
      </c>
    </row>
    <row r="244" spans="1:10" x14ac:dyDescent="0.3">
      <c r="A244" s="42">
        <v>42782</v>
      </c>
      <c r="B244" s="130">
        <v>1.0334854497111499E-2</v>
      </c>
      <c r="C244" s="157">
        <f t="shared" si="21"/>
        <v>-1.6251295663023187E-3</v>
      </c>
      <c r="D244" s="150">
        <f t="shared" si="22"/>
        <v>1.147396748828013E-2</v>
      </c>
      <c r="E244" s="130">
        <f t="shared" si="23"/>
        <v>-2.8317569439476525E-2</v>
      </c>
      <c r="F244">
        <f t="shared" si="24"/>
        <v>0</v>
      </c>
      <c r="G244" s="137">
        <f t="shared" si="25"/>
        <v>-8.9548017228723437E-2</v>
      </c>
      <c r="H244" s="130">
        <f t="shared" si="26"/>
        <v>-3.2205710879851995E-2</v>
      </c>
      <c r="I244" s="2">
        <f t="shared" si="27"/>
        <v>-0.10184340004519769</v>
      </c>
      <c r="J244" s="130">
        <v>-1.0152310077946739E-3</v>
      </c>
    </row>
    <row r="245" spans="1:10" x14ac:dyDescent="0.3">
      <c r="A245" s="42">
        <v>42781</v>
      </c>
      <c r="B245" s="130">
        <v>9.5506966627190528E-4</v>
      </c>
      <c r="C245" s="157">
        <f t="shared" si="21"/>
        <v>-1.777423571046518E-3</v>
      </c>
      <c r="D245" s="150">
        <f t="shared" si="22"/>
        <v>1.1692204839339256E-2</v>
      </c>
      <c r="E245" s="130">
        <f t="shared" si="23"/>
        <v>-2.8977559441893428E-2</v>
      </c>
      <c r="F245">
        <f t="shared" si="24"/>
        <v>0</v>
      </c>
      <c r="G245" s="137">
        <f t="shared" si="25"/>
        <v>-9.1635088869300885E-2</v>
      </c>
      <c r="H245" s="130">
        <f t="shared" si="26"/>
        <v>-3.2939654176049576E-2</v>
      </c>
      <c r="I245" s="2">
        <f t="shared" si="27"/>
        <v>-0.10416433253459365</v>
      </c>
      <c r="J245" s="130">
        <v>1.1590983224327143E-2</v>
      </c>
    </row>
    <row r="246" spans="1:10" x14ac:dyDescent="0.3">
      <c r="A246" s="42">
        <v>42780</v>
      </c>
      <c r="B246" s="130">
        <v>-2.0046438521381667E-2</v>
      </c>
      <c r="C246" s="157">
        <f t="shared" si="21"/>
        <v>-1.7785332023278514E-3</v>
      </c>
      <c r="D246" s="150">
        <f t="shared" si="22"/>
        <v>1.1693958677787906E-2</v>
      </c>
      <c r="E246" s="130">
        <f t="shared" si="23"/>
        <v>-2.898274911152119E-2</v>
      </c>
      <c r="F246">
        <f t="shared" si="24"/>
        <v>0</v>
      </c>
      <c r="G246" s="137">
        <f t="shared" si="25"/>
        <v>-9.1651500045628415E-2</v>
      </c>
      <c r="H246" s="130">
        <f t="shared" si="26"/>
        <v>-3.2945438162504448E-2</v>
      </c>
      <c r="I246" s="2">
        <f t="shared" si="27"/>
        <v>-0.10418262310574661</v>
      </c>
      <c r="J246" s="130">
        <v>-1.0345364565632164E-3</v>
      </c>
    </row>
    <row r="247" spans="1:10" x14ac:dyDescent="0.3">
      <c r="A247" s="42">
        <v>42779</v>
      </c>
      <c r="B247" s="130">
        <v>-2.9018813814561074E-3</v>
      </c>
      <c r="C247" s="157">
        <f t="shared" si="21"/>
        <v>-1.8501404659815065E-3</v>
      </c>
      <c r="D247" s="150">
        <f t="shared" si="22"/>
        <v>1.1755949368042808E-2</v>
      </c>
      <c r="E247" s="130">
        <f t="shared" si="23"/>
        <v>-2.919856828565966E-2</v>
      </c>
      <c r="F247">
        <f t="shared" si="24"/>
        <v>0</v>
      </c>
      <c r="G247" s="137">
        <f t="shared" si="25"/>
        <v>-9.2333980198642487E-2</v>
      </c>
      <c r="H247" s="130">
        <f t="shared" si="26"/>
        <v>-3.3182263895354509E-2</v>
      </c>
      <c r="I247" s="2">
        <f t="shared" si="27"/>
        <v>-0.10493153183009135</v>
      </c>
      <c r="J247" s="130">
        <v>4.7490724930093755E-3</v>
      </c>
    </row>
    <row r="248" spans="1:10" x14ac:dyDescent="0.3">
      <c r="A248" s="42">
        <v>42776</v>
      </c>
      <c r="B248" s="130">
        <v>-1.1673363993639451E-2</v>
      </c>
      <c r="C248" s="157">
        <f t="shared" si="21"/>
        <v>-1.7849690880090779E-3</v>
      </c>
      <c r="D248" s="150">
        <f t="shared" si="22"/>
        <v>1.1746794461524367E-2</v>
      </c>
      <c r="E248" s="130">
        <f t="shared" si="23"/>
        <v>-2.911209941037101E-2</v>
      </c>
      <c r="F248">
        <f t="shared" si="24"/>
        <v>0</v>
      </c>
      <c r="G248" s="137">
        <f t="shared" si="25"/>
        <v>-9.2060541606017302E-2</v>
      </c>
      <c r="H248" s="130">
        <f t="shared" si="26"/>
        <v>-3.3092692730343196E-2</v>
      </c>
      <c r="I248" s="2">
        <f t="shared" si="27"/>
        <v>-0.10464828293598083</v>
      </c>
      <c r="J248" s="130">
        <v>2.0957537433313896E-4</v>
      </c>
    </row>
    <row r="249" spans="1:10" x14ac:dyDescent="0.3">
      <c r="A249" s="42">
        <v>42775</v>
      </c>
      <c r="B249" s="130">
        <v>-8.3266228585000355E-3</v>
      </c>
      <c r="C249" s="157">
        <f t="shared" si="21"/>
        <v>-1.7487653342625449E-3</v>
      </c>
      <c r="D249" s="150">
        <f t="shared" si="22"/>
        <v>1.1740610185840742E-2</v>
      </c>
      <c r="E249" s="130">
        <f t="shared" si="23"/>
        <v>-2.9061508880035395E-2</v>
      </c>
      <c r="F249">
        <f t="shared" si="24"/>
        <v>0</v>
      </c>
      <c r="G249" s="137">
        <f t="shared" si="25"/>
        <v>-9.1900560302120918E-2</v>
      </c>
      <c r="H249" s="130">
        <f t="shared" si="26"/>
        <v>-3.3040006557102132E-2</v>
      </c>
      <c r="I249" s="2">
        <f t="shared" si="27"/>
        <v>-0.10448167462734084</v>
      </c>
      <c r="J249" s="130">
        <v>4.0619153305402134E-3</v>
      </c>
    </row>
    <row r="250" spans="1:10" x14ac:dyDescent="0.3">
      <c r="A250" s="42">
        <v>42774</v>
      </c>
      <c r="B250" s="130">
        <v>-1.6812264805608774E-3</v>
      </c>
      <c r="C250" s="157">
        <f t="shared" si="21"/>
        <v>-1.6339912587226091E-3</v>
      </c>
      <c r="D250" s="150">
        <f t="shared" si="22"/>
        <v>1.1881797465127656E-2</v>
      </c>
      <c r="E250" s="130">
        <f t="shared" si="23"/>
        <v>-2.9275185531506185E-2</v>
      </c>
      <c r="F250">
        <f t="shared" si="24"/>
        <v>0</v>
      </c>
      <c r="G250" s="137">
        <f t="shared" si="25"/>
        <v>-9.2576265203566571E-2</v>
      </c>
      <c r="H250" s="130">
        <f t="shared" si="26"/>
        <v>-3.3301526826049616E-2</v>
      </c>
      <c r="I250" s="2">
        <f t="shared" si="27"/>
        <v>-0.1053086743315147</v>
      </c>
      <c r="J250" s="130">
        <v>4.0215044409942528E-3</v>
      </c>
    </row>
    <row r="251" spans="1:10" x14ac:dyDescent="0.3">
      <c r="A251" s="42">
        <v>42773</v>
      </c>
      <c r="B251" s="130">
        <v>1.2576570808581811E-2</v>
      </c>
      <c r="C251" s="157">
        <f t="shared" si="21"/>
        <v>-1.6869706602272699E-3</v>
      </c>
      <c r="D251" s="150">
        <f t="shared" si="22"/>
        <v>1.184789837037205E-2</v>
      </c>
      <c r="E251" s="130">
        <f t="shared" si="23"/>
        <v>-2.924930384599423E-2</v>
      </c>
      <c r="F251">
        <f t="shared" si="24"/>
        <v>0</v>
      </c>
      <c r="G251" s="137">
        <f t="shared" si="25"/>
        <v>-9.2494420127664623E-2</v>
      </c>
      <c r="H251" s="130">
        <f t="shared" si="26"/>
        <v>-3.3264157878154781E-2</v>
      </c>
      <c r="I251" s="2">
        <f t="shared" si="27"/>
        <v>-0.10519050334240287</v>
      </c>
      <c r="J251" s="130">
        <v>8.1416385281166126E-3</v>
      </c>
    </row>
    <row r="252" spans="1:10" x14ac:dyDescent="0.3">
      <c r="A252" s="42">
        <v>42772</v>
      </c>
      <c r="B252" s="130">
        <v>-2.9622806747255899E-3</v>
      </c>
      <c r="C252" s="157">
        <f t="shared" si="21"/>
        <v>-1.6562489979297097E-3</v>
      </c>
      <c r="D252" s="150">
        <f t="shared" si="22"/>
        <v>1.1854613747134037E-2</v>
      </c>
      <c r="E252" s="130">
        <f t="shared" si="23"/>
        <v>-2.92342044861503E-2</v>
      </c>
      <c r="F252">
        <f t="shared" si="24"/>
        <v>0</v>
      </c>
      <c r="G252" s="137">
        <f t="shared" si="25"/>
        <v>-9.2446671759347315E-2</v>
      </c>
      <c r="H252" s="130">
        <f t="shared" si="26"/>
        <v>-3.3251334133498248E-2</v>
      </c>
      <c r="I252" s="2">
        <f t="shared" si="27"/>
        <v>-0.10514995110115581</v>
      </c>
      <c r="J252" s="130">
        <v>2.1211026264904673E-3</v>
      </c>
    </row>
    <row r="253" spans="1:10" x14ac:dyDescent="0.3">
      <c r="A253" s="42">
        <v>42769</v>
      </c>
      <c r="B253" s="130">
        <v>-9.6546048574706889E-3</v>
      </c>
      <c r="C253" s="157">
        <f t="shared" si="21"/>
        <v>-1.6279624401994881E-3</v>
      </c>
      <c r="D253" s="150">
        <f t="shared" si="22"/>
        <v>1.1843952255195255E-2</v>
      </c>
      <c r="E253" s="130">
        <f t="shared" si="23"/>
        <v>-2.9181115589314192E-2</v>
      </c>
      <c r="F253">
        <f t="shared" si="24"/>
        <v>0</v>
      </c>
      <c r="G253" s="137">
        <f t="shared" si="25"/>
        <v>-9.2278789926879504E-2</v>
      </c>
      <c r="H253" s="130">
        <f t="shared" si="26"/>
        <v>-3.3194632415842681E-2</v>
      </c>
      <c r="I253" s="2">
        <f t="shared" si="27"/>
        <v>-0.10497064452612044</v>
      </c>
      <c r="J253" s="130">
        <v>-3.9022804505385858E-3</v>
      </c>
    </row>
    <row r="254" spans="1:10" x14ac:dyDescent="0.3">
      <c r="A254" s="42">
        <v>42768</v>
      </c>
      <c r="B254" s="130">
        <v>-2.2810838338706698E-2</v>
      </c>
      <c r="C254" s="157">
        <f t="shared" si="21"/>
        <v>-1.6363970381376811E-3</v>
      </c>
      <c r="D254" s="150">
        <f t="shared" si="22"/>
        <v>1.1859843787305197E-2</v>
      </c>
      <c r="E254" s="130">
        <f t="shared" si="23"/>
        <v>-2.9226519419191601E-2</v>
      </c>
      <c r="F254">
        <f t="shared" si="24"/>
        <v>0</v>
      </c>
      <c r="G254" s="137">
        <f t="shared" si="25"/>
        <v>-9.2422369443786928E-2</v>
      </c>
      <c r="H254" s="130">
        <f t="shared" si="26"/>
        <v>-3.3245421351143369E-2</v>
      </c>
      <c r="I254" s="2">
        <f t="shared" si="27"/>
        <v>-0.10513125324160554</v>
      </c>
      <c r="J254" s="130">
        <v>-1.0651454910472196E-3</v>
      </c>
    </row>
    <row r="255" spans="1:10" x14ac:dyDescent="0.3">
      <c r="A255" s="42">
        <v>42767</v>
      </c>
      <c r="B255" s="130">
        <v>5.7829137560841343E-3</v>
      </c>
      <c r="C255" s="157">
        <f t="shared" si="21"/>
        <v>-1.5356896833340775E-3</v>
      </c>
      <c r="D255" s="150">
        <f t="shared" si="22"/>
        <v>1.202962939486227E-2</v>
      </c>
      <c r="E255" s="130">
        <f t="shared" si="23"/>
        <v>-2.9520792451571125E-2</v>
      </c>
      <c r="F255">
        <f t="shared" si="24"/>
        <v>0</v>
      </c>
      <c r="G255" s="137">
        <f t="shared" si="25"/>
        <v>-9.33529424800707E-2</v>
      </c>
      <c r="H255" s="130">
        <f t="shared" si="26"/>
        <v>-3.359722901201094E-2</v>
      </c>
      <c r="I255" s="2">
        <f t="shared" si="27"/>
        <v>-0.10624376674824315</v>
      </c>
      <c r="J255" s="130">
        <v>1.0523344940771352E-2</v>
      </c>
    </row>
    <row r="256" spans="1:10" x14ac:dyDescent="0.3">
      <c r="A256" s="1">
        <v>42766</v>
      </c>
      <c r="B256" s="130">
        <v>1.1439932903069525E-2</v>
      </c>
    </row>
    <row r="257" spans="1:2" x14ac:dyDescent="0.3">
      <c r="A257" s="1">
        <v>42765</v>
      </c>
      <c r="B257" s="130">
        <v>-4.0807674051526067E-3</v>
      </c>
    </row>
    <row r="258" spans="1:2" x14ac:dyDescent="0.3">
      <c r="A258" s="1">
        <v>42762</v>
      </c>
      <c r="B258" s="130">
        <v>-1.1854029025975493E-2</v>
      </c>
    </row>
    <row r="259" spans="1:2" x14ac:dyDescent="0.3">
      <c r="A259" s="1">
        <v>42761</v>
      </c>
      <c r="B259" s="130">
        <v>1.0524047050680527E-2</v>
      </c>
    </row>
    <row r="260" spans="1:2" x14ac:dyDescent="0.3">
      <c r="A260" s="1">
        <v>42760</v>
      </c>
      <c r="B260" s="130">
        <v>1.4336923237060439E-2</v>
      </c>
    </row>
    <row r="261" spans="1:2" x14ac:dyDescent="0.3">
      <c r="A261" s="1">
        <v>42759</v>
      </c>
      <c r="B261" s="130">
        <v>-6.2231801860666907E-3</v>
      </c>
    </row>
    <row r="262" spans="1:2" x14ac:dyDescent="0.3">
      <c r="A262" s="1">
        <v>42758</v>
      </c>
      <c r="B262" s="130">
        <v>1.0709552944394496E-2</v>
      </c>
    </row>
    <row r="263" spans="1:2" x14ac:dyDescent="0.3">
      <c r="A263" s="1">
        <v>42755</v>
      </c>
      <c r="B263" s="130">
        <v>-6.9048153674450242E-4</v>
      </c>
    </row>
    <row r="264" spans="1:2" x14ac:dyDescent="0.3">
      <c r="A264" s="1">
        <v>42754</v>
      </c>
      <c r="B264" s="130">
        <v>1.2748916189066291E-2</v>
      </c>
    </row>
    <row r="265" spans="1:2" x14ac:dyDescent="0.3">
      <c r="A265" s="1">
        <v>42753</v>
      </c>
      <c r="B265" s="130">
        <v>-1.0960806637980536E-2</v>
      </c>
    </row>
    <row r="266" spans="1:2" x14ac:dyDescent="0.3">
      <c r="A266" s="1">
        <v>42752</v>
      </c>
      <c r="B266" s="130">
        <v>1.5852740596361308E-2</v>
      </c>
    </row>
    <row r="267" spans="1:2" x14ac:dyDescent="0.3">
      <c r="A267" s="1">
        <v>42748</v>
      </c>
      <c r="B267" s="130">
        <v>5.3313570658901277E-3</v>
      </c>
    </row>
    <row r="268" spans="1:2" x14ac:dyDescent="0.3">
      <c r="A268" s="1">
        <v>42747</v>
      </c>
      <c r="B268" s="130">
        <v>-1.0360359942737523E-2</v>
      </c>
    </row>
    <row r="269" spans="1:2" x14ac:dyDescent="0.3">
      <c r="A269" s="1">
        <v>42746</v>
      </c>
      <c r="B269" s="130">
        <v>-3.7620515378597339E-3</v>
      </c>
    </row>
    <row r="270" spans="1:2" x14ac:dyDescent="0.3">
      <c r="A270" s="1">
        <v>42745</v>
      </c>
      <c r="B270" s="130">
        <v>1.3390358211562568E-3</v>
      </c>
    </row>
    <row r="271" spans="1:2" x14ac:dyDescent="0.3">
      <c r="A271" s="1">
        <v>42744</v>
      </c>
      <c r="B271" s="130">
        <v>-2.144326212792503E-3</v>
      </c>
    </row>
    <row r="272" spans="1:2" x14ac:dyDescent="0.3">
      <c r="A272" s="1">
        <v>42741</v>
      </c>
      <c r="B272" s="130">
        <v>-5.5239738822760185E-3</v>
      </c>
    </row>
    <row r="273" spans="1:2" x14ac:dyDescent="0.3">
      <c r="A273" s="1">
        <v>42740</v>
      </c>
      <c r="B273" s="130">
        <v>-9.3858093286098444E-3</v>
      </c>
    </row>
    <row r="274" spans="1:2" x14ac:dyDescent="0.3">
      <c r="A274" s="1">
        <v>42739</v>
      </c>
      <c r="B274" s="130">
        <v>-2.4836061283903931E-3</v>
      </c>
    </row>
    <row r="275" spans="1:2" x14ac:dyDescent="0.3">
      <c r="A275" s="1">
        <v>42738</v>
      </c>
      <c r="B275" s="130">
        <v>-1.3504360350893715E-2</v>
      </c>
    </row>
    <row r="276" spans="1:2" x14ac:dyDescent="0.3">
      <c r="A276" s="1">
        <v>42734</v>
      </c>
      <c r="B276" s="130">
        <v>2.0987269444509481E-2</v>
      </c>
    </row>
    <row r="277" spans="1:2" x14ac:dyDescent="0.3">
      <c r="A277" s="1">
        <v>42733</v>
      </c>
      <c r="B277" s="130">
        <v>6.0808758334706802E-4</v>
      </c>
    </row>
    <row r="278" spans="1:2" x14ac:dyDescent="0.3">
      <c r="A278" s="1">
        <v>42732</v>
      </c>
      <c r="B278" s="130">
        <v>-4.827474686160689E-3</v>
      </c>
    </row>
    <row r="279" spans="1:2" x14ac:dyDescent="0.3">
      <c r="A279" s="1">
        <v>42731</v>
      </c>
      <c r="B279" s="130">
        <v>-1.0145033944222073E-2</v>
      </c>
    </row>
    <row r="280" spans="1:2" x14ac:dyDescent="0.3">
      <c r="A280" s="1">
        <v>42727</v>
      </c>
      <c r="B280" s="130">
        <v>2.6668104769760905E-3</v>
      </c>
    </row>
    <row r="281" spans="1:2" x14ac:dyDescent="0.3">
      <c r="A281" s="1">
        <v>42726</v>
      </c>
      <c r="B281" s="130">
        <v>-9.6203139050720921E-3</v>
      </c>
    </row>
    <row r="282" spans="1:2" x14ac:dyDescent="0.3">
      <c r="A282" s="1">
        <v>42725</v>
      </c>
      <c r="B282" s="130">
        <v>-4.894113758586123E-3</v>
      </c>
    </row>
    <row r="283" spans="1:2" x14ac:dyDescent="0.3">
      <c r="A283" s="1">
        <v>42724</v>
      </c>
      <c r="B283" s="130">
        <v>-1.0290203912745995E-2</v>
      </c>
    </row>
    <row r="284" spans="1:2" x14ac:dyDescent="0.3">
      <c r="A284" s="1">
        <v>42723</v>
      </c>
      <c r="B284" s="130">
        <v>-1.0520548429888364E-2</v>
      </c>
    </row>
    <row r="285" spans="1:2" x14ac:dyDescent="0.3">
      <c r="A285" s="1">
        <v>42720</v>
      </c>
      <c r="B285" s="130">
        <v>1.1693462081532387E-2</v>
      </c>
    </row>
    <row r="286" spans="1:2" x14ac:dyDescent="0.3">
      <c r="A286" s="1">
        <v>42719</v>
      </c>
      <c r="B286" s="130">
        <v>-1.7899275356685125E-2</v>
      </c>
    </row>
    <row r="287" spans="1:2" x14ac:dyDescent="0.3">
      <c r="A287" s="1">
        <v>42718</v>
      </c>
      <c r="B287" s="130">
        <v>1.6283618775184631E-2</v>
      </c>
    </row>
    <row r="288" spans="1:2" x14ac:dyDescent="0.3">
      <c r="A288" s="1">
        <v>42717</v>
      </c>
      <c r="B288" s="130">
        <v>-6.9022161223758075E-3</v>
      </c>
    </row>
    <row r="289" spans="1:2" x14ac:dyDescent="0.3">
      <c r="A289" s="1">
        <v>42716</v>
      </c>
      <c r="B289" s="130">
        <v>-1.5676232455743764E-2</v>
      </c>
    </row>
    <row r="290" spans="1:2" x14ac:dyDescent="0.3">
      <c r="A290" s="1">
        <v>42713</v>
      </c>
      <c r="B290" s="130">
        <v>-1.4280540928921037E-2</v>
      </c>
    </row>
    <row r="291" spans="1:2" x14ac:dyDescent="0.3">
      <c r="A291" s="1">
        <v>42712</v>
      </c>
      <c r="B291" s="130">
        <v>-1.8929309091512342E-3</v>
      </c>
    </row>
    <row r="292" spans="1:2" x14ac:dyDescent="0.3">
      <c r="A292" s="1">
        <v>42711</v>
      </c>
      <c r="B292" s="130">
        <v>-1.4090082319520468E-2</v>
      </c>
    </row>
    <row r="293" spans="1:2" x14ac:dyDescent="0.3">
      <c r="A293" s="1">
        <v>42710</v>
      </c>
      <c r="B293" s="130">
        <v>-3.4886408124161754E-3</v>
      </c>
    </row>
    <row r="294" spans="1:2" x14ac:dyDescent="0.3">
      <c r="A294" s="1">
        <v>42709</v>
      </c>
      <c r="B294" s="130">
        <v>-1.3281520964619003E-3</v>
      </c>
    </row>
    <row r="295" spans="1:2" x14ac:dyDescent="0.3">
      <c r="A295" s="1">
        <v>42706</v>
      </c>
      <c r="B295" s="130">
        <v>1.0203035755660592E-2</v>
      </c>
    </row>
    <row r="296" spans="1:2" x14ac:dyDescent="0.3">
      <c r="A296" s="1">
        <v>42705</v>
      </c>
      <c r="B296" s="130">
        <v>4.554455925926508E-3</v>
      </c>
    </row>
    <row r="297" spans="1:2" x14ac:dyDescent="0.3">
      <c r="A297" s="1">
        <v>42704</v>
      </c>
      <c r="B297" s="130">
        <v>-1.4093636131838875E-2</v>
      </c>
    </row>
    <row r="298" spans="1:2" x14ac:dyDescent="0.3">
      <c r="A298" s="1">
        <v>42703</v>
      </c>
      <c r="B298" s="130">
        <v>1.0893394316546547E-2</v>
      </c>
    </row>
    <row r="299" spans="1:2" x14ac:dyDescent="0.3">
      <c r="A299" s="1">
        <v>42702</v>
      </c>
      <c r="B299" s="130">
        <v>-7.4194148449053003E-3</v>
      </c>
    </row>
    <row r="300" spans="1:2" x14ac:dyDescent="0.3">
      <c r="A300" s="1">
        <v>42699</v>
      </c>
      <c r="B300" s="130">
        <v>1.1905124191954575E-2</v>
      </c>
    </row>
    <row r="301" spans="1:2" x14ac:dyDescent="0.3">
      <c r="A301" s="1">
        <v>42697</v>
      </c>
      <c r="B301" s="130">
        <v>1.0987396674841761E-2</v>
      </c>
    </row>
    <row r="302" spans="1:2" x14ac:dyDescent="0.3">
      <c r="A302" s="1">
        <v>42696</v>
      </c>
      <c r="B302" s="130">
        <v>-1.0312801406404549E-2</v>
      </c>
    </row>
    <row r="303" spans="1:2" x14ac:dyDescent="0.3">
      <c r="A303" s="1">
        <v>42695</v>
      </c>
      <c r="B303" s="130">
        <v>1.4757012257570151E-3</v>
      </c>
    </row>
    <row r="304" spans="1:2" x14ac:dyDescent="0.3">
      <c r="A304" s="1">
        <v>42692</v>
      </c>
      <c r="B304" s="130">
        <v>-8.4743101510573998E-3</v>
      </c>
    </row>
    <row r="305" spans="1:2" x14ac:dyDescent="0.3">
      <c r="A305" s="1">
        <v>42691</v>
      </c>
      <c r="B305" s="130">
        <v>2.7304771057771391E-4</v>
      </c>
    </row>
    <row r="306" spans="1:2" x14ac:dyDescent="0.3">
      <c r="A306" s="1">
        <v>42690</v>
      </c>
      <c r="B306" s="130">
        <v>6.5756118223614301E-3</v>
      </c>
    </row>
    <row r="307" spans="1:2" x14ac:dyDescent="0.3">
      <c r="A307" s="1">
        <v>42689</v>
      </c>
      <c r="B307" s="130">
        <v>-2.9607446040904071E-2</v>
      </c>
    </row>
    <row r="308" spans="1:2" x14ac:dyDescent="0.3">
      <c r="A308" s="1">
        <v>42688</v>
      </c>
      <c r="B308" s="130">
        <v>-4.2124693095661114E-3</v>
      </c>
    </row>
    <row r="309" spans="1:2" x14ac:dyDescent="0.3">
      <c r="A309" s="1">
        <v>42685</v>
      </c>
      <c r="B309" s="130">
        <v>3.7758728148070994E-3</v>
      </c>
    </row>
    <row r="310" spans="1:2" x14ac:dyDescent="0.3">
      <c r="A310" s="1">
        <v>42684</v>
      </c>
      <c r="B310" s="130">
        <v>4.0064971760037371E-2</v>
      </c>
    </row>
    <row r="311" spans="1:2" x14ac:dyDescent="0.3">
      <c r="A311" s="1">
        <v>42683</v>
      </c>
      <c r="B311" s="130">
        <v>2.1604693208888436E-3</v>
      </c>
    </row>
    <row r="312" spans="1:2" x14ac:dyDescent="0.3">
      <c r="A312" s="1">
        <v>42682</v>
      </c>
      <c r="B312" s="130">
        <v>2.0637490311427248E-3</v>
      </c>
    </row>
    <row r="313" spans="1:2" x14ac:dyDescent="0.3">
      <c r="A313" s="1">
        <v>42681</v>
      </c>
      <c r="B313" s="130">
        <v>-2.2420749817675095E-2</v>
      </c>
    </row>
    <row r="314" spans="1:2" x14ac:dyDescent="0.3">
      <c r="A314" s="1">
        <v>42678</v>
      </c>
      <c r="B314" s="130">
        <v>1.8057713562959231E-2</v>
      </c>
    </row>
    <row r="315" spans="1:2" x14ac:dyDescent="0.3">
      <c r="A315" s="1">
        <v>42677</v>
      </c>
      <c r="B315" s="130">
        <v>1.3965269882728303E-2</v>
      </c>
    </row>
    <row r="316" spans="1:2" x14ac:dyDescent="0.3">
      <c r="A316" s="1">
        <v>42676</v>
      </c>
      <c r="B316" s="130">
        <v>8.0815009586387414E-3</v>
      </c>
    </row>
    <row r="317" spans="1:2" x14ac:dyDescent="0.3">
      <c r="A317" s="1">
        <v>42675</v>
      </c>
      <c r="B317" s="130">
        <v>-1.4189245865389553E-4</v>
      </c>
    </row>
    <row r="318" spans="1:2" x14ac:dyDescent="0.3">
      <c r="A318" s="1">
        <v>42674</v>
      </c>
      <c r="B318" s="130">
        <v>1.1089392060121351E-2</v>
      </c>
    </row>
    <row r="319" spans="1:2" x14ac:dyDescent="0.3">
      <c r="A319" s="1">
        <v>42671</v>
      </c>
      <c r="B319" s="130">
        <v>5.1518871224030356E-3</v>
      </c>
    </row>
    <row r="320" spans="1:2" x14ac:dyDescent="0.3">
      <c r="A320" s="1">
        <v>42670</v>
      </c>
      <c r="B320" s="130">
        <v>-9.2777511732185323E-3</v>
      </c>
    </row>
    <row r="321" spans="1:2" x14ac:dyDescent="0.3">
      <c r="A321" s="1">
        <v>42669</v>
      </c>
      <c r="B321" s="130">
        <v>1.728032099456751E-2</v>
      </c>
    </row>
    <row r="322" spans="1:2" x14ac:dyDescent="0.3">
      <c r="A322" s="1">
        <v>42668</v>
      </c>
      <c r="B322" s="130">
        <v>-6.2968684303015554E-3</v>
      </c>
    </row>
    <row r="323" spans="1:2" x14ac:dyDescent="0.3">
      <c r="A323" s="1">
        <v>42667</v>
      </c>
      <c r="B323" s="130">
        <v>-2.3740673921683196E-3</v>
      </c>
    </row>
    <row r="324" spans="1:2" x14ac:dyDescent="0.3">
      <c r="A324" s="1">
        <v>42664</v>
      </c>
      <c r="B324" s="130">
        <v>-2.0677929105824308E-3</v>
      </c>
    </row>
    <row r="325" spans="1:2" x14ac:dyDescent="0.3">
      <c r="A325" s="1">
        <v>42663</v>
      </c>
      <c r="B325" s="130">
        <v>-8.6249711313689346E-4</v>
      </c>
    </row>
    <row r="326" spans="1:2" x14ac:dyDescent="0.3">
      <c r="A326" s="1">
        <v>42662</v>
      </c>
      <c r="B326" s="130">
        <v>-4.5744601178942124E-3</v>
      </c>
    </row>
    <row r="327" spans="1:2" x14ac:dyDescent="0.3">
      <c r="A327" s="1">
        <v>42661</v>
      </c>
      <c r="B327" s="130">
        <v>-1.430215249832484E-4</v>
      </c>
    </row>
    <row r="328" spans="1:2" x14ac:dyDescent="0.3">
      <c r="A328" s="1">
        <v>42660</v>
      </c>
      <c r="B328" s="130">
        <v>3.0729590973037476E-3</v>
      </c>
    </row>
    <row r="329" spans="1:2" x14ac:dyDescent="0.3">
      <c r="A329" s="1">
        <v>42657</v>
      </c>
      <c r="B329" s="130">
        <v>-7.2634982576814727E-3</v>
      </c>
    </row>
    <row r="330" spans="1:2" x14ac:dyDescent="0.3">
      <c r="A330" s="1">
        <v>42656</v>
      </c>
      <c r="B330" s="130">
        <v>1.9438870891427186E-3</v>
      </c>
    </row>
    <row r="331" spans="1:2" x14ac:dyDescent="0.3">
      <c r="A331" s="1">
        <v>42655</v>
      </c>
      <c r="B331" s="130">
        <v>1.4319180669768287E-2</v>
      </c>
    </row>
    <row r="332" spans="1:2" x14ac:dyDescent="0.3">
      <c r="A332" s="1">
        <v>42654</v>
      </c>
      <c r="B332" s="130">
        <v>-6.7801315438474974E-3</v>
      </c>
    </row>
    <row r="333" spans="1:2" x14ac:dyDescent="0.3">
      <c r="A333" s="1">
        <v>42653</v>
      </c>
      <c r="B333" s="130">
        <v>-1.125505746761751E-2</v>
      </c>
    </row>
    <row r="334" spans="1:2" x14ac:dyDescent="0.3">
      <c r="A334" s="1">
        <v>42650</v>
      </c>
      <c r="B334" s="130">
        <v>-1.2445335718461634E-2</v>
      </c>
    </row>
    <row r="335" spans="1:2" x14ac:dyDescent="0.3">
      <c r="A335" s="1">
        <v>42649</v>
      </c>
      <c r="B335" s="130">
        <v>-1.4219510374488126E-2</v>
      </c>
    </row>
    <row r="336" spans="1:2" x14ac:dyDescent="0.3">
      <c r="A336" s="1">
        <v>42648</v>
      </c>
      <c r="B336" s="130">
        <v>-5.6967341463852635E-3</v>
      </c>
    </row>
    <row r="337" spans="1:2" x14ac:dyDescent="0.3">
      <c r="A337" s="1">
        <v>42647</v>
      </c>
      <c r="B337" s="130">
        <v>-1.5503103725217804E-3</v>
      </c>
    </row>
    <row r="338" spans="1:2" x14ac:dyDescent="0.3">
      <c r="A338" s="1">
        <v>42646</v>
      </c>
      <c r="B338" s="130">
        <v>-1.910523601598469E-2</v>
      </c>
    </row>
    <row r="339" spans="1:2" x14ac:dyDescent="0.3">
      <c r="A339" s="1">
        <v>42643</v>
      </c>
      <c r="B339" s="130">
        <v>-7.2286650333717539E-4</v>
      </c>
    </row>
    <row r="340" spans="1:2" x14ac:dyDescent="0.3">
      <c r="A340" s="1">
        <v>42642</v>
      </c>
      <c r="B340" s="130">
        <v>-6.1781349597482436E-3</v>
      </c>
    </row>
    <row r="341" spans="1:2" x14ac:dyDescent="0.3">
      <c r="A341" s="1">
        <v>42641</v>
      </c>
      <c r="B341" s="130">
        <v>-9.7267487230176305E-3</v>
      </c>
    </row>
    <row r="342" spans="1:2" x14ac:dyDescent="0.3">
      <c r="A342" s="1">
        <v>42640</v>
      </c>
      <c r="B342" s="130">
        <v>9.2861155136268931E-4</v>
      </c>
    </row>
    <row r="343" spans="1:2" x14ac:dyDescent="0.3">
      <c r="A343" s="1">
        <v>42639</v>
      </c>
      <c r="B343" s="130">
        <v>-2.5786875040372218E-3</v>
      </c>
    </row>
    <row r="344" spans="1:2" x14ac:dyDescent="0.3">
      <c r="A344" s="1">
        <v>42636</v>
      </c>
      <c r="B344" s="130">
        <v>-2.1038086682412965E-3</v>
      </c>
    </row>
    <row r="345" spans="1:2" x14ac:dyDescent="0.3">
      <c r="A345" s="1">
        <v>42635</v>
      </c>
      <c r="B345" s="130">
        <v>-5.52267311408807E-4</v>
      </c>
    </row>
    <row r="346" spans="1:2" x14ac:dyDescent="0.3">
      <c r="A346" s="1">
        <v>42634</v>
      </c>
      <c r="B346" s="130">
        <v>-9.2589382354146092E-3</v>
      </c>
    </row>
    <row r="347" spans="1:2" x14ac:dyDescent="0.3">
      <c r="A347" s="1">
        <v>42633</v>
      </c>
      <c r="B347" s="130">
        <v>-9.6277858182570867E-4</v>
      </c>
    </row>
    <row r="348" spans="1:2" x14ac:dyDescent="0.3">
      <c r="A348" s="1">
        <v>42632</v>
      </c>
      <c r="B348" s="130">
        <v>-6.7254208220361086E-3</v>
      </c>
    </row>
    <row r="349" spans="1:2" x14ac:dyDescent="0.3">
      <c r="A349" s="1">
        <v>42629</v>
      </c>
      <c r="B349" s="130">
        <v>-1.1510091227858009E-2</v>
      </c>
    </row>
    <row r="350" spans="1:2" x14ac:dyDescent="0.3">
      <c r="A350" s="1">
        <v>42628</v>
      </c>
      <c r="B350" s="130">
        <v>-6.3608933634637507E-3</v>
      </c>
    </row>
    <row r="351" spans="1:2" x14ac:dyDescent="0.3">
      <c r="A351" s="1">
        <v>42627</v>
      </c>
      <c r="B351" s="130">
        <v>-5.7942129024220039E-4</v>
      </c>
    </row>
    <row r="352" spans="1:2" x14ac:dyDescent="0.3">
      <c r="A352" s="1">
        <v>42626</v>
      </c>
      <c r="B352" s="130">
        <v>1.29837026423915E-3</v>
      </c>
    </row>
    <row r="353" spans="1:2" x14ac:dyDescent="0.3">
      <c r="A353" s="1">
        <v>42625</v>
      </c>
      <c r="B353" s="130">
        <v>2.8809759477448332E-3</v>
      </c>
    </row>
    <row r="354" spans="1:2" x14ac:dyDescent="0.3">
      <c r="A354" s="1">
        <v>42622</v>
      </c>
      <c r="B354" s="130">
        <v>9.0804005968028265E-3</v>
      </c>
    </row>
    <row r="355" spans="1:2" x14ac:dyDescent="0.3">
      <c r="A355" s="1">
        <v>42621</v>
      </c>
      <c r="B355" s="130">
        <v>-5.4090891963883368E-3</v>
      </c>
    </row>
    <row r="356" spans="1:2" x14ac:dyDescent="0.3">
      <c r="A356" s="1">
        <v>42620</v>
      </c>
      <c r="B356" s="130">
        <v>-1.178184387950632E-2</v>
      </c>
    </row>
    <row r="357" spans="1:2" x14ac:dyDescent="0.3">
      <c r="A357" s="1">
        <v>42619</v>
      </c>
      <c r="B357" s="130">
        <v>-1.1539548919234429E-5</v>
      </c>
    </row>
    <row r="358" spans="1:2" x14ac:dyDescent="0.3">
      <c r="A358" s="1">
        <v>42615</v>
      </c>
      <c r="B358" s="130">
        <v>-1.0514692187546599E-2</v>
      </c>
    </row>
    <row r="359" spans="1:2" x14ac:dyDescent="0.3">
      <c r="A359" s="1">
        <v>42614</v>
      </c>
      <c r="B359" s="130">
        <v>1.8974195205395797E-2</v>
      </c>
    </row>
    <row r="360" spans="1:2" x14ac:dyDescent="0.3">
      <c r="A360" s="1">
        <v>42613</v>
      </c>
      <c r="B360" s="130">
        <v>4.5723430060718804E-3</v>
      </c>
    </row>
    <row r="361" spans="1:2" x14ac:dyDescent="0.3">
      <c r="A361" s="1">
        <v>42612</v>
      </c>
      <c r="B361" s="130">
        <v>7.7576630302294385E-3</v>
      </c>
    </row>
    <row r="362" spans="1:2" x14ac:dyDescent="0.3">
      <c r="A362" s="1">
        <v>42611</v>
      </c>
      <c r="B362" s="130">
        <v>-1.4363589598775566E-3</v>
      </c>
    </row>
    <row r="363" spans="1:2" x14ac:dyDescent="0.3">
      <c r="A363" s="1">
        <v>42608</v>
      </c>
      <c r="B363" s="130">
        <v>-4.5427145374715081E-3</v>
      </c>
    </row>
    <row r="364" spans="1:2" x14ac:dyDescent="0.3">
      <c r="A364" s="1">
        <v>42607</v>
      </c>
      <c r="B364" s="130">
        <v>-1.0995137382319253E-2</v>
      </c>
    </row>
    <row r="365" spans="1:2" x14ac:dyDescent="0.3">
      <c r="A365" s="1">
        <v>42606</v>
      </c>
      <c r="B365" s="130">
        <v>1.1955954854061012E-2</v>
      </c>
    </row>
    <row r="366" spans="1:2" x14ac:dyDescent="0.3">
      <c r="A366" s="1">
        <v>42605</v>
      </c>
      <c r="B366" s="130">
        <v>1.6777838421818813E-3</v>
      </c>
    </row>
    <row r="367" spans="1:2" x14ac:dyDescent="0.3">
      <c r="A367" s="1">
        <v>42604</v>
      </c>
      <c r="B367" s="130">
        <v>1.9062647508560213E-2</v>
      </c>
    </row>
    <row r="368" spans="1:2" x14ac:dyDescent="0.3">
      <c r="A368" s="1">
        <v>42601</v>
      </c>
      <c r="B368" s="130">
        <v>-2.7370589538539014E-3</v>
      </c>
    </row>
    <row r="369" spans="1:2" x14ac:dyDescent="0.3">
      <c r="A369" s="1">
        <v>42600</v>
      </c>
      <c r="B369" s="130">
        <v>5.7336929821595094E-3</v>
      </c>
    </row>
    <row r="370" spans="1:2" x14ac:dyDescent="0.3">
      <c r="A370" s="1">
        <v>42599</v>
      </c>
      <c r="B370" s="130">
        <v>1.2005234296562162E-4</v>
      </c>
    </row>
    <row r="371" spans="1:2" x14ac:dyDescent="0.3">
      <c r="A371" s="1">
        <v>42598</v>
      </c>
      <c r="B371" s="130">
        <v>9.7118009787515204E-3</v>
      </c>
    </row>
    <row r="372" spans="1:2" x14ac:dyDescent="0.3">
      <c r="A372" s="1">
        <v>42597</v>
      </c>
      <c r="B372" s="130">
        <v>-1.439514536771134E-2</v>
      </c>
    </row>
    <row r="373" spans="1:2" x14ac:dyDescent="0.3">
      <c r="A373" s="1">
        <v>42594</v>
      </c>
      <c r="B373" s="130">
        <v>4.4432541138634428E-3</v>
      </c>
    </row>
    <row r="374" spans="1:2" x14ac:dyDescent="0.3">
      <c r="A374" s="1">
        <v>42593</v>
      </c>
      <c r="B374" s="130">
        <v>-1.3851198287902083E-2</v>
      </c>
    </row>
    <row r="375" spans="1:2" x14ac:dyDescent="0.3">
      <c r="A375" s="1">
        <v>42592</v>
      </c>
      <c r="B375" s="130">
        <v>2.5009347087837116E-3</v>
      </c>
    </row>
    <row r="376" spans="1:2" x14ac:dyDescent="0.3">
      <c r="A376" s="1">
        <v>42591</v>
      </c>
      <c r="B376" s="130">
        <v>-5.9336264562142378E-5</v>
      </c>
    </row>
    <row r="377" spans="1:2" x14ac:dyDescent="0.3">
      <c r="A377" s="1">
        <v>42590</v>
      </c>
      <c r="B377" s="130">
        <v>-1.5250750448888925E-2</v>
      </c>
    </row>
    <row r="378" spans="1:2" x14ac:dyDescent="0.3">
      <c r="A378" s="1">
        <v>42587</v>
      </c>
      <c r="B378" s="130">
        <v>-9.3179756005548012E-3</v>
      </c>
    </row>
    <row r="379" spans="1:2" x14ac:dyDescent="0.3">
      <c r="A379" s="1">
        <v>42586</v>
      </c>
      <c r="B379" s="130">
        <v>-2.4759259639485005E-2</v>
      </c>
    </row>
    <row r="380" spans="1:2" x14ac:dyDescent="0.3">
      <c r="A380" s="1">
        <v>42585</v>
      </c>
      <c r="B380" s="130">
        <v>-5.5196481407705231E-3</v>
      </c>
    </row>
    <row r="381" spans="1:2" x14ac:dyDescent="0.3">
      <c r="A381" s="1">
        <v>42584</v>
      </c>
      <c r="B381" s="130">
        <v>8.2116529335537775E-3</v>
      </c>
    </row>
    <row r="382" spans="1:2" x14ac:dyDescent="0.3">
      <c r="A382" s="1">
        <v>42583</v>
      </c>
      <c r="B382" s="130">
        <v>1.1688711083569506E-2</v>
      </c>
    </row>
    <row r="383" spans="1:2" x14ac:dyDescent="0.3">
      <c r="A383" s="1">
        <v>42580</v>
      </c>
      <c r="B383" s="130">
        <v>-5.4284296612678862E-3</v>
      </c>
    </row>
    <row r="384" spans="1:2" x14ac:dyDescent="0.3">
      <c r="A384" s="1">
        <v>42579</v>
      </c>
      <c r="B384" s="130">
        <v>6.7356493685634027E-3</v>
      </c>
    </row>
    <row r="385" spans="1:2" x14ac:dyDescent="0.3">
      <c r="A385" s="1">
        <v>42578</v>
      </c>
      <c r="B385" s="130">
        <v>5.4306064545577813E-3</v>
      </c>
    </row>
    <row r="386" spans="1:2" x14ac:dyDescent="0.3">
      <c r="A386" s="1">
        <v>42577</v>
      </c>
      <c r="B386" s="130">
        <v>7.3877130817959786E-3</v>
      </c>
    </row>
    <row r="387" spans="1:2" x14ac:dyDescent="0.3">
      <c r="A387" s="1">
        <v>42576</v>
      </c>
      <c r="B387" s="130">
        <v>1.2631599163969841E-2</v>
      </c>
    </row>
    <row r="388" spans="1:2" x14ac:dyDescent="0.3">
      <c r="A388" s="1">
        <v>42573</v>
      </c>
      <c r="B388" s="130">
        <v>-1.8344529421540246E-3</v>
      </c>
    </row>
    <row r="389" spans="1:2" x14ac:dyDescent="0.3">
      <c r="A389" s="1">
        <v>42572</v>
      </c>
      <c r="B389" s="130">
        <v>9.4195554711508107E-3</v>
      </c>
    </row>
    <row r="390" spans="1:2" x14ac:dyDescent="0.3">
      <c r="A390" s="1">
        <v>42571</v>
      </c>
      <c r="B390" s="130">
        <v>1.2699038023104185E-2</v>
      </c>
    </row>
    <row r="391" spans="1:2" x14ac:dyDescent="0.3">
      <c r="A391" s="1">
        <v>42570</v>
      </c>
      <c r="B391" s="130">
        <v>-7.4442286654643195E-4</v>
      </c>
    </row>
    <row r="392" spans="1:2" x14ac:dyDescent="0.3">
      <c r="A392" s="1">
        <v>42569</v>
      </c>
      <c r="B392" s="130">
        <v>-5.5536414869457951E-3</v>
      </c>
    </row>
    <row r="393" spans="1:2" x14ac:dyDescent="0.3">
      <c r="A393" s="1">
        <v>42566</v>
      </c>
      <c r="B393" s="130">
        <v>-2.0508669713568506E-3</v>
      </c>
    </row>
    <row r="394" spans="1:2" x14ac:dyDescent="0.3">
      <c r="A394" s="1">
        <v>42565</v>
      </c>
      <c r="B394" s="130">
        <v>-1.5948587051088676E-3</v>
      </c>
    </row>
    <row r="395" spans="1:2" x14ac:dyDescent="0.3">
      <c r="A395" s="1">
        <v>42564</v>
      </c>
      <c r="B395" s="130">
        <v>-4.4734309342223614E-3</v>
      </c>
    </row>
    <row r="396" spans="1:2" x14ac:dyDescent="0.3">
      <c r="A396" s="1">
        <v>42563</v>
      </c>
      <c r="B396" s="130">
        <v>1.2557201827739999E-2</v>
      </c>
    </row>
    <row r="397" spans="1:2" x14ac:dyDescent="0.3">
      <c r="A397" s="1">
        <v>42562</v>
      </c>
      <c r="B397" s="130">
        <v>8.0771313459870962E-3</v>
      </c>
    </row>
    <row r="398" spans="1:2" x14ac:dyDescent="0.3">
      <c r="A398" s="1">
        <v>42559</v>
      </c>
      <c r="B398" s="130">
        <v>-5.2677697681357705E-3</v>
      </c>
    </row>
    <row r="399" spans="1:2" x14ac:dyDescent="0.3">
      <c r="A399" s="1">
        <v>42558</v>
      </c>
      <c r="B399" s="130">
        <v>-2.2217294186627481E-3</v>
      </c>
    </row>
    <row r="400" spans="1:2" x14ac:dyDescent="0.3">
      <c r="A400" s="1">
        <v>42557</v>
      </c>
      <c r="B400" s="130">
        <v>-6.0635601886603737E-3</v>
      </c>
    </row>
    <row r="401" spans="1:2" x14ac:dyDescent="0.3">
      <c r="A401" s="1">
        <v>42556</v>
      </c>
      <c r="B401" s="130">
        <v>-9.2219058062208738E-3</v>
      </c>
    </row>
    <row r="402" spans="1:2" x14ac:dyDescent="0.3">
      <c r="A402" s="1">
        <v>42552</v>
      </c>
      <c r="B402" s="130">
        <v>-5.1729637121911039E-3</v>
      </c>
    </row>
    <row r="403" spans="1:2" x14ac:dyDescent="0.3">
      <c r="A403" s="1">
        <v>42551</v>
      </c>
      <c r="B403" s="130">
        <v>-4.7370114140114009E-3</v>
      </c>
    </row>
    <row r="404" spans="1:2" x14ac:dyDescent="0.3">
      <c r="A404" s="1">
        <v>42550</v>
      </c>
      <c r="B404" s="130">
        <v>-2.5818223772838241E-3</v>
      </c>
    </row>
    <row r="405" spans="1:2" x14ac:dyDescent="0.3">
      <c r="A405" s="1">
        <v>42549</v>
      </c>
      <c r="B405" s="130">
        <v>-1.1034578719063897E-2</v>
      </c>
    </row>
    <row r="406" spans="1:2" x14ac:dyDescent="0.3">
      <c r="A406" s="1">
        <v>42548</v>
      </c>
      <c r="B406" s="130">
        <v>-2.6340536607633733E-2</v>
      </c>
    </row>
    <row r="407" spans="1:2" x14ac:dyDescent="0.3">
      <c r="A407" s="1">
        <v>42545</v>
      </c>
      <c r="B407" s="130">
        <v>-6.3098846615212395E-2</v>
      </c>
    </row>
    <row r="408" spans="1:2" x14ac:dyDescent="0.3">
      <c r="A408" s="1">
        <v>42544</v>
      </c>
      <c r="B408" s="130">
        <v>-2.971269399828739E-3</v>
      </c>
    </row>
    <row r="409" spans="1:2" x14ac:dyDescent="0.3">
      <c r="A409" s="1">
        <v>42543</v>
      </c>
      <c r="B409" s="130">
        <v>1.544747457231458E-2</v>
      </c>
    </row>
    <row r="410" spans="1:2" x14ac:dyDescent="0.3">
      <c r="A410" s="1">
        <v>42542</v>
      </c>
      <c r="B410" s="130">
        <v>-8.3418050354970609E-3</v>
      </c>
    </row>
    <row r="411" spans="1:2" x14ac:dyDescent="0.3">
      <c r="A411" s="1">
        <v>42541</v>
      </c>
      <c r="B411" s="130">
        <v>1.507432116559443E-2</v>
      </c>
    </row>
    <row r="412" spans="1:2" x14ac:dyDescent="0.3">
      <c r="A412" s="1">
        <v>42538</v>
      </c>
      <c r="B412" s="130">
        <v>-4.4541113107648654E-3</v>
      </c>
    </row>
    <row r="413" spans="1:2" x14ac:dyDescent="0.3">
      <c r="A413" s="1">
        <v>42537</v>
      </c>
      <c r="B413" s="130">
        <v>3.3145468020564501E-3</v>
      </c>
    </row>
    <row r="414" spans="1:2" x14ac:dyDescent="0.3">
      <c r="A414" s="1">
        <v>42536</v>
      </c>
      <c r="B414" s="130">
        <v>-1.964310305566719E-3</v>
      </c>
    </row>
    <row r="415" spans="1:2" x14ac:dyDescent="0.3">
      <c r="A415" s="1">
        <v>42535</v>
      </c>
      <c r="B415" s="130">
        <v>-4.0345721849609677E-3</v>
      </c>
    </row>
    <row r="416" spans="1:2" x14ac:dyDescent="0.3">
      <c r="A416" s="1">
        <v>42534</v>
      </c>
      <c r="B416" s="130">
        <v>6.1385705565585921E-3</v>
      </c>
    </row>
    <row r="417" spans="1:2" x14ac:dyDescent="0.3">
      <c r="A417" s="1">
        <v>42531</v>
      </c>
      <c r="B417" s="130">
        <v>6.9873317149140928E-4</v>
      </c>
    </row>
    <row r="418" spans="1:2" x14ac:dyDescent="0.3">
      <c r="A418" s="1">
        <v>42530</v>
      </c>
      <c r="B418" s="130">
        <v>7.6751152639015609E-3</v>
      </c>
    </row>
    <row r="419" spans="1:2" x14ac:dyDescent="0.3">
      <c r="A419" s="1">
        <v>42529</v>
      </c>
      <c r="B419" s="130">
        <v>-1.8732868829446681E-2</v>
      </c>
    </row>
    <row r="420" spans="1:2" x14ac:dyDescent="0.3">
      <c r="A420" s="1">
        <v>42528</v>
      </c>
      <c r="B420" s="130">
        <v>-2.5173813422824424E-3</v>
      </c>
    </row>
    <row r="421" spans="1:2" x14ac:dyDescent="0.3">
      <c r="A421" s="1">
        <v>42527</v>
      </c>
      <c r="B421" s="130">
        <v>-1.0647098262899932E-2</v>
      </c>
    </row>
    <row r="422" spans="1:2" x14ac:dyDescent="0.3">
      <c r="A422" s="1">
        <v>42524</v>
      </c>
      <c r="B422" s="130">
        <v>-1.3117745606664096E-2</v>
      </c>
    </row>
    <row r="423" spans="1:2" x14ac:dyDescent="0.3">
      <c r="A423" s="1">
        <v>42523</v>
      </c>
      <c r="B423" s="130">
        <v>-1.5537842446459004E-4</v>
      </c>
    </row>
    <row r="424" spans="1:2" x14ac:dyDescent="0.3">
      <c r="A424" s="1">
        <v>42522</v>
      </c>
      <c r="B424" s="130">
        <v>-1.1387046913172664E-3</v>
      </c>
    </row>
    <row r="425" spans="1:2" x14ac:dyDescent="0.3">
      <c r="A425" s="1">
        <v>42521</v>
      </c>
      <c r="B425" s="130">
        <v>4.0846426751388679E-3</v>
      </c>
    </row>
    <row r="426" spans="1:2" x14ac:dyDescent="0.3">
      <c r="A426" s="1">
        <v>42517</v>
      </c>
      <c r="B426" s="130">
        <v>-3.8259599893978886E-3</v>
      </c>
    </row>
    <row r="427" spans="1:2" x14ac:dyDescent="0.3">
      <c r="A427" s="1">
        <v>42516</v>
      </c>
      <c r="B427" s="130">
        <v>5.1773536896643551E-3</v>
      </c>
    </row>
    <row r="428" spans="1:2" x14ac:dyDescent="0.3">
      <c r="A428" s="1">
        <v>42515</v>
      </c>
      <c r="B428" s="130">
        <v>-4.4837539310159536E-3</v>
      </c>
    </row>
    <row r="429" spans="1:2" x14ac:dyDescent="0.3">
      <c r="A429" s="1">
        <v>42514</v>
      </c>
      <c r="B429" s="130">
        <v>-2.5546232380493036E-3</v>
      </c>
    </row>
    <row r="430" spans="1:2" x14ac:dyDescent="0.3">
      <c r="A430" s="1">
        <v>42513</v>
      </c>
      <c r="B430" s="130">
        <v>-1.0633631147814518E-3</v>
      </c>
    </row>
    <row r="431" spans="1:2" x14ac:dyDescent="0.3">
      <c r="A431" s="1">
        <v>42510</v>
      </c>
      <c r="B431" s="130">
        <v>-6.3873006420691681E-3</v>
      </c>
    </row>
    <row r="432" spans="1:2" x14ac:dyDescent="0.3">
      <c r="A432" s="1">
        <v>42509</v>
      </c>
      <c r="B432" s="130">
        <v>1.2379587614172393E-2</v>
      </c>
    </row>
    <row r="433" spans="1:2" x14ac:dyDescent="0.3">
      <c r="A433" s="1">
        <v>42508</v>
      </c>
      <c r="B433" s="130">
        <v>2.7637464473649499E-2</v>
      </c>
    </row>
    <row r="434" spans="1:2" x14ac:dyDescent="0.3">
      <c r="A434" s="1">
        <v>42507</v>
      </c>
      <c r="B434" s="130">
        <v>2.3183647223525886E-3</v>
      </c>
    </row>
    <row r="435" spans="1:2" x14ac:dyDescent="0.3">
      <c r="A435" s="1">
        <v>42506</v>
      </c>
      <c r="B435" s="130">
        <v>-6.6309422841344416E-3</v>
      </c>
    </row>
    <row r="436" spans="1:2" x14ac:dyDescent="0.3">
      <c r="A436" s="1">
        <v>42503</v>
      </c>
      <c r="B436" s="130">
        <v>6.3956557147038335E-3</v>
      </c>
    </row>
    <row r="437" spans="1:2" x14ac:dyDescent="0.3">
      <c r="A437" s="1">
        <v>42502</v>
      </c>
      <c r="B437" s="130">
        <v>-2.3604943430024484E-3</v>
      </c>
    </row>
    <row r="438" spans="1:2" x14ac:dyDescent="0.3">
      <c r="A438" s="1">
        <v>42501</v>
      </c>
      <c r="B438" s="130">
        <v>-1.9460553288742299E-2</v>
      </c>
    </row>
    <row r="439" spans="1:2" x14ac:dyDescent="0.3">
      <c r="A439" s="1">
        <v>42500</v>
      </c>
      <c r="B439" s="130">
        <v>-3.6657047392350795E-3</v>
      </c>
    </row>
    <row r="440" spans="1:2" x14ac:dyDescent="0.3">
      <c r="A440" s="1">
        <v>42499</v>
      </c>
      <c r="B440" s="130">
        <v>9.3947559165352829E-3</v>
      </c>
    </row>
    <row r="441" spans="1:2" x14ac:dyDescent="0.3">
      <c r="A441" s="1">
        <v>42496</v>
      </c>
      <c r="B441" s="130">
        <v>-4.2212764295843277E-3</v>
      </c>
    </row>
    <row r="442" spans="1:2" x14ac:dyDescent="0.3">
      <c r="A442" s="1">
        <v>42495</v>
      </c>
      <c r="B442" s="130">
        <v>-1.2040432508813452E-2</v>
      </c>
    </row>
    <row r="443" spans="1:2" x14ac:dyDescent="0.3">
      <c r="A443" s="1">
        <v>42494</v>
      </c>
      <c r="B443" s="130">
        <v>8.2828596620290471E-5</v>
      </c>
    </row>
    <row r="444" spans="1:2" x14ac:dyDescent="0.3">
      <c r="A444" s="1">
        <v>42493</v>
      </c>
      <c r="B444" s="130">
        <v>9.9477423556743726E-3</v>
      </c>
    </row>
    <row r="445" spans="1:2" x14ac:dyDescent="0.3">
      <c r="A445" s="1">
        <v>42492</v>
      </c>
      <c r="B445" s="130">
        <v>1.1390111938736383E-2</v>
      </c>
    </row>
    <row r="446" spans="1:2" x14ac:dyDescent="0.3">
      <c r="A446" s="1">
        <v>42489</v>
      </c>
      <c r="B446" s="130">
        <v>-7.7184564805013553E-4</v>
      </c>
    </row>
    <row r="447" spans="1:2" x14ac:dyDescent="0.3">
      <c r="A447" s="1">
        <v>42488</v>
      </c>
      <c r="B447" s="130">
        <v>-2.5544685398764008E-3</v>
      </c>
    </row>
    <row r="448" spans="1:2" x14ac:dyDescent="0.3">
      <c r="A448" s="1">
        <v>42487</v>
      </c>
      <c r="B448" s="130">
        <v>-3.05256968473681E-3</v>
      </c>
    </row>
    <row r="449" spans="1:2" x14ac:dyDescent="0.3">
      <c r="A449" s="1">
        <v>42486</v>
      </c>
      <c r="B449" s="130">
        <v>-1.3000146540348376E-2</v>
      </c>
    </row>
    <row r="450" spans="1:2" x14ac:dyDescent="0.3">
      <c r="A450" s="1">
        <v>42485</v>
      </c>
      <c r="B450" s="130">
        <v>8.2817718091439309E-3</v>
      </c>
    </row>
    <row r="451" spans="1:2" x14ac:dyDescent="0.3">
      <c r="A451" s="1">
        <v>42482</v>
      </c>
      <c r="B451" s="130">
        <v>-1.1186560567716182E-3</v>
      </c>
    </row>
    <row r="452" spans="1:2" x14ac:dyDescent="0.3">
      <c r="A452" s="1">
        <v>42481</v>
      </c>
      <c r="B452" s="130">
        <v>2.5043495424840828E-2</v>
      </c>
    </row>
    <row r="453" spans="1:2" x14ac:dyDescent="0.3">
      <c r="A453" s="1">
        <v>42480</v>
      </c>
      <c r="B453" s="130">
        <v>-1.5732118634941721E-2</v>
      </c>
    </row>
    <row r="454" spans="1:2" x14ac:dyDescent="0.3">
      <c r="A454" s="1">
        <v>42479</v>
      </c>
      <c r="B454" s="130">
        <v>3.3806301146686642E-3</v>
      </c>
    </row>
    <row r="455" spans="1:2" x14ac:dyDescent="0.3">
      <c r="A455" s="1">
        <v>42478</v>
      </c>
      <c r="B455" s="130">
        <v>1.4614311916113806E-3</v>
      </c>
    </row>
    <row r="456" spans="1:2" x14ac:dyDescent="0.3">
      <c r="A456" s="1">
        <v>42475</v>
      </c>
      <c r="B456" s="130">
        <v>1.048301331944233E-2</v>
      </c>
    </row>
    <row r="457" spans="1:2" x14ac:dyDescent="0.3">
      <c r="A457" s="1">
        <v>42474</v>
      </c>
      <c r="B457" s="130">
        <v>-7.2241773523783305E-3</v>
      </c>
    </row>
    <row r="458" spans="1:2" x14ac:dyDescent="0.3">
      <c r="A458" s="1">
        <v>42473</v>
      </c>
      <c r="B458" s="130">
        <v>3.5255371415970978E-3</v>
      </c>
    </row>
    <row r="459" spans="1:2" x14ac:dyDescent="0.3">
      <c r="A459" s="1">
        <v>42472</v>
      </c>
      <c r="B459" s="130">
        <v>-1.2670006265748397E-2</v>
      </c>
    </row>
    <row r="460" spans="1:2" x14ac:dyDescent="0.3">
      <c r="A460" s="1">
        <v>42471</v>
      </c>
      <c r="B460" s="130">
        <v>8.326614553063658E-4</v>
      </c>
    </row>
    <row r="461" spans="1:2" x14ac:dyDescent="0.3">
      <c r="A461" s="1">
        <v>42468</v>
      </c>
      <c r="B461" s="130">
        <v>-1.035354704790194E-2</v>
      </c>
    </row>
    <row r="462" spans="1:2" x14ac:dyDescent="0.3">
      <c r="A462" s="1">
        <v>42467</v>
      </c>
      <c r="B462" s="130">
        <v>1.8174796358446294E-3</v>
      </c>
    </row>
    <row r="463" spans="1:2" x14ac:dyDescent="0.3">
      <c r="A463" s="1">
        <v>42466</v>
      </c>
      <c r="B463" s="130">
        <v>-1.4726369940778536E-2</v>
      </c>
    </row>
    <row r="464" spans="1:2" x14ac:dyDescent="0.3">
      <c r="A464" s="1">
        <v>42465</v>
      </c>
      <c r="B464" s="130">
        <v>-7.6660970148484031E-3</v>
      </c>
    </row>
    <row r="465" spans="1:2" x14ac:dyDescent="0.3">
      <c r="A465" s="1">
        <v>42464</v>
      </c>
      <c r="B465" s="130">
        <v>1.5848322888931128E-2</v>
      </c>
    </row>
    <row r="466" spans="1:2" x14ac:dyDescent="0.3">
      <c r="A466" s="1">
        <v>42461</v>
      </c>
      <c r="B466" s="130">
        <v>5.9221088593605501E-4</v>
      </c>
    </row>
    <row r="467" spans="1:2" x14ac:dyDescent="0.3">
      <c r="A467" s="1">
        <v>42460</v>
      </c>
      <c r="B467" s="130">
        <v>-2.0511324119217886E-2</v>
      </c>
    </row>
    <row r="468" spans="1:2" x14ac:dyDescent="0.3">
      <c r="A468" s="1">
        <v>42459</v>
      </c>
      <c r="B468" s="130">
        <v>-9.3628201138586575E-4</v>
      </c>
    </row>
    <row r="469" spans="1:2" x14ac:dyDescent="0.3">
      <c r="A469" s="1">
        <v>42458</v>
      </c>
      <c r="B469" s="130">
        <v>3.0665339114003304E-3</v>
      </c>
    </row>
    <row r="470" spans="1:2" x14ac:dyDescent="0.3">
      <c r="A470" s="1">
        <v>42457</v>
      </c>
      <c r="B470" s="130">
        <v>4.6738854229032272E-3</v>
      </c>
    </row>
    <row r="471" spans="1:2" x14ac:dyDescent="0.3">
      <c r="A471" s="1">
        <v>42453</v>
      </c>
      <c r="B471" s="130">
        <v>6.3244813166258504E-3</v>
      </c>
    </row>
    <row r="472" spans="1:2" x14ac:dyDescent="0.3">
      <c r="A472" s="1">
        <v>42452</v>
      </c>
      <c r="B472" s="130">
        <v>1.38679747950956E-2</v>
      </c>
    </row>
    <row r="473" spans="1:2" x14ac:dyDescent="0.3">
      <c r="A473" s="1">
        <v>42451</v>
      </c>
      <c r="B473" s="130">
        <v>-1.9300198692684456E-2</v>
      </c>
    </row>
    <row r="474" spans="1:2" x14ac:dyDescent="0.3">
      <c r="A474" s="1">
        <v>42450</v>
      </c>
      <c r="B474" s="130">
        <v>-1.7584725924255341E-2</v>
      </c>
    </row>
    <row r="475" spans="1:2" x14ac:dyDescent="0.3">
      <c r="A475" s="1">
        <v>42447</v>
      </c>
      <c r="B475" s="130">
        <v>4.7495946031240023E-3</v>
      </c>
    </row>
    <row r="476" spans="1:2" x14ac:dyDescent="0.3">
      <c r="A476" s="1">
        <v>42446</v>
      </c>
      <c r="B476" s="130">
        <v>-7.0904385465888074E-5</v>
      </c>
    </row>
    <row r="477" spans="1:2" x14ac:dyDescent="0.3">
      <c r="A477" s="1">
        <v>42445</v>
      </c>
      <c r="B477" s="130">
        <v>-1.5886827599016613E-2</v>
      </c>
    </row>
    <row r="478" spans="1:2" x14ac:dyDescent="0.3">
      <c r="A478" s="1">
        <v>42444</v>
      </c>
      <c r="B478" s="130">
        <v>2.4054668570502886E-3</v>
      </c>
    </row>
    <row r="479" spans="1:2" x14ac:dyDescent="0.3">
      <c r="A479" s="1">
        <v>42443</v>
      </c>
      <c r="B479" s="130">
        <v>-5.3917619918709232E-3</v>
      </c>
    </row>
    <row r="480" spans="1:2" x14ac:dyDescent="0.3">
      <c r="A480" s="1">
        <v>42440</v>
      </c>
      <c r="B480" s="130">
        <v>-1.517123537202247E-2</v>
      </c>
    </row>
    <row r="481" spans="1:2" x14ac:dyDescent="0.3">
      <c r="A481" s="1">
        <v>42439</v>
      </c>
      <c r="B481" s="130">
        <v>1.0599606170170809E-2</v>
      </c>
    </row>
    <row r="482" spans="1:2" x14ac:dyDescent="0.3">
      <c r="A482" s="1">
        <v>42438</v>
      </c>
      <c r="B482" s="130">
        <v>-2.623828062776476E-2</v>
      </c>
    </row>
    <row r="483" spans="1:2" x14ac:dyDescent="0.3">
      <c r="A483" s="1">
        <v>42437</v>
      </c>
      <c r="B483" s="130">
        <v>1.7127834239408064E-2</v>
      </c>
    </row>
    <row r="484" spans="1:2" x14ac:dyDescent="0.3">
      <c r="A484" s="1">
        <v>42436</v>
      </c>
      <c r="B484" s="130">
        <v>-3.2888648812745063E-3</v>
      </c>
    </row>
    <row r="485" spans="1:2" x14ac:dyDescent="0.3">
      <c r="A485" s="1">
        <v>42433</v>
      </c>
      <c r="B485" s="130">
        <v>-1.0914412110071294E-2</v>
      </c>
    </row>
    <row r="486" spans="1:2" x14ac:dyDescent="0.3">
      <c r="A486" s="1">
        <v>42432</v>
      </c>
      <c r="B486" s="130">
        <v>1.1702864668458961E-3</v>
      </c>
    </row>
    <row r="487" spans="1:2" x14ac:dyDescent="0.3">
      <c r="A487" s="1">
        <v>42431</v>
      </c>
      <c r="B487" s="130">
        <v>9.1872647610118027E-3</v>
      </c>
    </row>
    <row r="488" spans="1:2" x14ac:dyDescent="0.3">
      <c r="A488" s="1">
        <v>42430</v>
      </c>
      <c r="B488" s="130">
        <v>-2.2568348594682642E-2</v>
      </c>
    </row>
    <row r="489" spans="1:2" x14ac:dyDescent="0.3">
      <c r="A489" s="1">
        <v>42429</v>
      </c>
      <c r="B489" s="130">
        <v>-9.9574215347126138E-3</v>
      </c>
    </row>
    <row r="490" spans="1:2" x14ac:dyDescent="0.3">
      <c r="A490" s="1">
        <v>42426</v>
      </c>
      <c r="B490" s="130">
        <v>6.126145285397953E-3</v>
      </c>
    </row>
    <row r="491" spans="1:2" x14ac:dyDescent="0.3">
      <c r="A491" s="1">
        <v>42425</v>
      </c>
      <c r="B491" s="130">
        <v>-4.1103685527102687E-3</v>
      </c>
    </row>
    <row r="492" spans="1:2" x14ac:dyDescent="0.3">
      <c r="A492" s="1">
        <v>42424</v>
      </c>
      <c r="B492" s="130">
        <v>-1.3025821337805188E-2</v>
      </c>
    </row>
    <row r="493" spans="1:2" x14ac:dyDescent="0.3">
      <c r="A493" s="1">
        <v>42423</v>
      </c>
      <c r="B493" s="130">
        <v>7.8573140344621924E-3</v>
      </c>
    </row>
    <row r="494" spans="1:2" x14ac:dyDescent="0.3">
      <c r="A494" s="1">
        <v>42422</v>
      </c>
      <c r="B494" s="130">
        <v>-4.49019859592888E-2</v>
      </c>
    </row>
    <row r="495" spans="1:2" x14ac:dyDescent="0.3">
      <c r="A495" s="1">
        <v>42419</v>
      </c>
      <c r="B495" s="130">
        <v>9.5516898308813936E-3</v>
      </c>
    </row>
    <row r="496" spans="1:2" x14ac:dyDescent="0.3">
      <c r="A496" s="1">
        <v>42418</v>
      </c>
      <c r="B496" s="130">
        <v>2.4309470169829404E-2</v>
      </c>
    </row>
    <row r="497" spans="1:2" x14ac:dyDescent="0.3">
      <c r="A497" s="1">
        <v>42417</v>
      </c>
      <c r="B497" s="130">
        <v>-3.7423019529266299E-2</v>
      </c>
    </row>
    <row r="498" spans="1:2" x14ac:dyDescent="0.3">
      <c r="A498" s="1">
        <v>42416</v>
      </c>
      <c r="B498" s="130">
        <v>-2.0326065604277663E-2</v>
      </c>
    </row>
    <row r="499" spans="1:2" x14ac:dyDescent="0.3">
      <c r="A499" s="1">
        <v>42412</v>
      </c>
      <c r="B499" s="130">
        <v>-2.094691182217719E-2</v>
      </c>
    </row>
    <row r="500" spans="1:2" x14ac:dyDescent="0.3">
      <c r="A500" s="1">
        <v>42411</v>
      </c>
      <c r="B500" s="130">
        <v>4.7498232554125646E-3</v>
      </c>
    </row>
    <row r="501" spans="1:2" x14ac:dyDescent="0.3">
      <c r="A501" s="1">
        <v>42410</v>
      </c>
      <c r="B501" s="130">
        <v>7.9672308562644782E-4</v>
      </c>
    </row>
    <row r="502" spans="1:2" x14ac:dyDescent="0.3">
      <c r="A502" s="1">
        <v>42409</v>
      </c>
      <c r="B502" s="130">
        <v>2.7241840555502921E-2</v>
      </c>
    </row>
    <row r="503" spans="1:2" x14ac:dyDescent="0.3">
      <c r="A503" s="1">
        <v>42408</v>
      </c>
      <c r="B503" s="130">
        <v>-7.7423837059298166E-4</v>
      </c>
    </row>
    <row r="504" spans="1:2" x14ac:dyDescent="0.3">
      <c r="A504" s="1">
        <v>42405</v>
      </c>
      <c r="B504" s="130">
        <v>4.7795782242596964E-3</v>
      </c>
    </row>
    <row r="505" spans="1:2" x14ac:dyDescent="0.3">
      <c r="A505" s="1">
        <v>42404</v>
      </c>
      <c r="B505" s="130">
        <v>-2.5263923094546461E-3</v>
      </c>
    </row>
    <row r="506" spans="1:2" x14ac:dyDescent="0.3">
      <c r="A506" s="1">
        <v>42403</v>
      </c>
      <c r="B506" s="130">
        <v>-2.4936357019131588E-2</v>
      </c>
    </row>
    <row r="507" spans="1:2" x14ac:dyDescent="0.3">
      <c r="A507" s="1">
        <v>42402</v>
      </c>
      <c r="B507" s="130">
        <v>3.1161167166592292E-2</v>
      </c>
    </row>
    <row r="508" spans="1:2" x14ac:dyDescent="0.3">
      <c r="A508" s="1">
        <v>42401</v>
      </c>
    </row>
  </sheetData>
  <autoFilter ref="A3:J508" xr:uid="{BD2C922E-9DF8-4063-9E4E-ADD4705C797B}">
    <sortState xmlns:xlrd2="http://schemas.microsoft.com/office/spreadsheetml/2017/richdata2" ref="A4:J508">
      <sortCondition descending="1" ref="A3:A508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2C6-1743-4148-B3D3-68A8FA9BC91A}">
  <dimension ref="B3:K11"/>
  <sheetViews>
    <sheetView workbookViewId="0">
      <selection activeCell="K16" sqref="K16"/>
    </sheetView>
  </sheetViews>
  <sheetFormatPr defaultColWidth="8.77734375" defaultRowHeight="14.4" x14ac:dyDescent="0.3"/>
  <cols>
    <col min="4" max="4" width="11.6640625" customWidth="1"/>
  </cols>
  <sheetData>
    <row r="3" spans="2:11" x14ac:dyDescent="0.3">
      <c r="B3" s="228" t="s">
        <v>67</v>
      </c>
      <c r="C3" s="228"/>
      <c r="D3" s="228"/>
      <c r="E3" s="228"/>
      <c r="F3" s="140">
        <v>252</v>
      </c>
      <c r="G3" s="141"/>
      <c r="H3" s="141"/>
    </row>
    <row r="4" spans="2:11" x14ac:dyDescent="0.3">
      <c r="B4" s="229" t="s">
        <v>68</v>
      </c>
      <c r="C4" s="229"/>
      <c r="D4" s="229"/>
      <c r="E4" s="229"/>
      <c r="F4" s="142">
        <v>252</v>
      </c>
      <c r="G4" s="141"/>
      <c r="H4" s="141"/>
    </row>
    <row r="5" spans="2:11" x14ac:dyDescent="0.3">
      <c r="B5" s="230" t="s">
        <v>69</v>
      </c>
      <c r="C5" s="230"/>
      <c r="D5" s="143">
        <v>0.01</v>
      </c>
      <c r="E5" s="141"/>
      <c r="F5" s="141"/>
      <c r="G5" s="141"/>
      <c r="H5" s="141"/>
    </row>
    <row r="6" spans="2:11" x14ac:dyDescent="0.3">
      <c r="B6" s="231" t="s">
        <v>70</v>
      </c>
      <c r="C6" s="231"/>
      <c r="D6" s="143">
        <v>0.05</v>
      </c>
      <c r="E6" s="141"/>
      <c r="F6" s="141"/>
      <c r="G6" s="141"/>
      <c r="H6" s="141"/>
    </row>
    <row r="7" spans="2:11" x14ac:dyDescent="0.3">
      <c r="B7" s="232" t="s">
        <v>71</v>
      </c>
      <c r="C7" s="232"/>
      <c r="D7" s="148">
        <v>42767</v>
      </c>
      <c r="E7" s="141"/>
      <c r="F7" s="141"/>
      <c r="G7" s="141"/>
      <c r="H7" s="141"/>
    </row>
    <row r="8" spans="2:11" x14ac:dyDescent="0.3">
      <c r="B8" s="146"/>
      <c r="C8" s="147"/>
      <c r="D8" s="141"/>
      <c r="E8" s="141"/>
      <c r="F8" s="141"/>
      <c r="G8" s="141"/>
      <c r="H8" s="141"/>
    </row>
    <row r="9" spans="2:11" x14ac:dyDescent="0.3">
      <c r="H9" s="141"/>
    </row>
    <row r="10" spans="2:11" ht="28.8" x14ac:dyDescent="0.3">
      <c r="B10" s="227" t="s">
        <v>72</v>
      </c>
      <c r="C10" s="223"/>
      <c r="D10" s="221"/>
      <c r="E10" s="144" t="s">
        <v>73</v>
      </c>
      <c r="F10" s="220" t="s">
        <v>74</v>
      </c>
      <c r="G10" s="221"/>
      <c r="I10" s="218"/>
      <c r="J10" s="218"/>
      <c r="K10" s="219"/>
    </row>
    <row r="11" spans="2:11" x14ac:dyDescent="0.3">
      <c r="B11" s="224" t="s">
        <v>88</v>
      </c>
      <c r="C11" s="223"/>
      <c r="D11" s="221"/>
      <c r="E11" s="145">
        <f>SUM('Currency + Graphs'!F4:F255)</f>
        <v>2</v>
      </c>
      <c r="F11" s="225">
        <f>_xlfn.BINOM.DIST(E11,$F$4,$D$6/2,TRUE())</f>
        <v>4.7890550286957621E-2</v>
      </c>
      <c r="G11" s="226"/>
      <c r="H11" s="141" t="s">
        <v>105</v>
      </c>
    </row>
  </sheetData>
  <mergeCells count="10">
    <mergeCell ref="F10:G10"/>
    <mergeCell ref="I10:K10"/>
    <mergeCell ref="B11:D11"/>
    <mergeCell ref="F11:G11"/>
    <mergeCell ref="B3:E3"/>
    <mergeCell ref="B4:E4"/>
    <mergeCell ref="B5:C5"/>
    <mergeCell ref="B6:C6"/>
    <mergeCell ref="B7:C7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9F1C-48CF-44C8-BE2C-B2531B9CA37D}">
  <dimension ref="A1:AD510"/>
  <sheetViews>
    <sheetView tabSelected="1" topLeftCell="B1" zoomScale="48" zoomScaleNormal="90" workbookViewId="0">
      <selection activeCell="AG27" sqref="AG27"/>
    </sheetView>
  </sheetViews>
  <sheetFormatPr defaultColWidth="8.77734375" defaultRowHeight="14.4" x14ac:dyDescent="0.3"/>
  <cols>
    <col min="1" max="1" width="14" customWidth="1"/>
    <col min="2" max="2" width="14.77734375" bestFit="1" customWidth="1"/>
    <col min="3" max="3" width="15.77734375" bestFit="1" customWidth="1"/>
    <col min="4" max="4" width="15.109375" bestFit="1" customWidth="1"/>
    <col min="5" max="5" width="14.6640625" bestFit="1" customWidth="1"/>
    <col min="6" max="6" width="12.6640625" bestFit="1" customWidth="1"/>
    <col min="7" max="7" width="8.6640625" bestFit="1" customWidth="1"/>
    <col min="8" max="8" width="14.77734375" bestFit="1" customWidth="1"/>
    <col min="9" max="9" width="15.77734375" bestFit="1" customWidth="1"/>
    <col min="10" max="10" width="15.109375" bestFit="1" customWidth="1"/>
    <col min="11" max="11" width="14.6640625" bestFit="1" customWidth="1"/>
    <col min="12" max="12" width="12.6640625" bestFit="1" customWidth="1"/>
    <col min="13" max="13" width="14.77734375" bestFit="1" customWidth="1"/>
    <col min="14" max="14" width="15.77734375" bestFit="1" customWidth="1"/>
    <col min="15" max="15" width="15.109375" bestFit="1" customWidth="1"/>
    <col min="16" max="16" width="14.6640625" bestFit="1" customWidth="1"/>
    <col min="17" max="17" width="12.6640625" bestFit="1" customWidth="1"/>
    <col min="18" max="18" width="14.77734375" bestFit="1" customWidth="1"/>
    <col min="19" max="19" width="15.77734375" bestFit="1" customWidth="1"/>
    <col min="20" max="20" width="15.109375" bestFit="1" customWidth="1"/>
    <col min="21" max="21" width="14.6640625" bestFit="1" customWidth="1"/>
    <col min="22" max="22" width="12.6640625" bestFit="1" customWidth="1"/>
    <col min="25" max="25" width="21.109375" bestFit="1" customWidth="1"/>
  </cols>
  <sheetData>
    <row r="1" spans="1:30" x14ac:dyDescent="0.3">
      <c r="A1" t="s">
        <v>94</v>
      </c>
    </row>
    <row r="2" spans="1:30" ht="15" thickBot="1" x14ac:dyDescent="0.35"/>
    <row r="3" spans="1:30" ht="15" thickBot="1" x14ac:dyDescent="0.35">
      <c r="A3" s="162" t="s">
        <v>92</v>
      </c>
      <c r="B3" s="233" t="s">
        <v>90</v>
      </c>
      <c r="C3" s="234"/>
      <c r="D3" s="234"/>
      <c r="E3" s="234"/>
      <c r="F3" s="235"/>
      <c r="G3" s="162"/>
      <c r="H3" s="236" t="s">
        <v>91</v>
      </c>
      <c r="I3" s="237"/>
      <c r="J3" s="237"/>
      <c r="K3" s="237"/>
      <c r="L3" s="238"/>
      <c r="M3" s="239" t="s">
        <v>95</v>
      </c>
      <c r="N3" s="240"/>
      <c r="O3" s="240"/>
      <c r="P3" s="240"/>
      <c r="Q3" s="241"/>
      <c r="R3" s="242" t="s">
        <v>15</v>
      </c>
      <c r="S3" s="243"/>
      <c r="T3" s="243"/>
      <c r="U3" s="243"/>
      <c r="V3" s="244"/>
      <c r="Y3" s="131" t="s">
        <v>44</v>
      </c>
    </row>
    <row r="4" spans="1:30" ht="15" thickBot="1" x14ac:dyDescent="0.35">
      <c r="A4" s="162"/>
      <c r="B4" s="163" t="s">
        <v>1</v>
      </c>
      <c r="C4" s="164" t="s">
        <v>2</v>
      </c>
      <c r="D4" s="164" t="s">
        <v>3</v>
      </c>
      <c r="E4" s="164" t="s">
        <v>4</v>
      </c>
      <c r="F4" s="170" t="s">
        <v>5</v>
      </c>
      <c r="G4" s="172" t="s">
        <v>89</v>
      </c>
      <c r="H4" s="165" t="s">
        <v>1</v>
      </c>
      <c r="I4" s="166" t="s">
        <v>2</v>
      </c>
      <c r="J4" s="166" t="s">
        <v>3</v>
      </c>
      <c r="K4" s="166" t="s">
        <v>4</v>
      </c>
      <c r="L4" s="166" t="s">
        <v>5</v>
      </c>
      <c r="M4" s="167" t="s">
        <v>1</v>
      </c>
      <c r="N4" s="168" t="s">
        <v>2</v>
      </c>
      <c r="O4" s="168" t="s">
        <v>3</v>
      </c>
      <c r="P4" s="168" t="s">
        <v>4</v>
      </c>
      <c r="Q4" s="169" t="s">
        <v>5</v>
      </c>
      <c r="R4" s="175" t="s">
        <v>1</v>
      </c>
      <c r="S4" s="176" t="s">
        <v>2</v>
      </c>
      <c r="T4" s="176" t="s">
        <v>3</v>
      </c>
      <c r="U4" s="176" t="s">
        <v>4</v>
      </c>
      <c r="V4" s="177" t="s">
        <v>5</v>
      </c>
      <c r="Y4" s="132">
        <v>0.2</v>
      </c>
    </row>
    <row r="5" spans="1:30" ht="15" thickBot="1" x14ac:dyDescent="0.35">
      <c r="A5" s="184" t="s">
        <v>7</v>
      </c>
      <c r="B5" s="183" t="s">
        <v>8</v>
      </c>
      <c r="C5" s="159" t="s">
        <v>9</v>
      </c>
      <c r="D5" s="159" t="s">
        <v>10</v>
      </c>
      <c r="E5" s="159" t="s">
        <v>11</v>
      </c>
      <c r="F5" s="171" t="s">
        <v>12</v>
      </c>
      <c r="G5" s="173" t="s">
        <v>93</v>
      </c>
      <c r="H5" s="160" t="s">
        <v>8</v>
      </c>
      <c r="I5" s="161" t="s">
        <v>9</v>
      </c>
      <c r="J5" s="161" t="s">
        <v>10</v>
      </c>
      <c r="K5" s="161" t="s">
        <v>11</v>
      </c>
      <c r="L5" s="161" t="s">
        <v>12</v>
      </c>
      <c r="M5" s="38" t="s">
        <v>8</v>
      </c>
      <c r="N5" s="39" t="s">
        <v>9</v>
      </c>
      <c r="O5" s="39" t="s">
        <v>10</v>
      </c>
      <c r="P5" s="39" t="s">
        <v>11</v>
      </c>
      <c r="Q5" s="40" t="s">
        <v>12</v>
      </c>
      <c r="R5" s="30" t="s">
        <v>8</v>
      </c>
      <c r="S5" s="31" t="s">
        <v>9</v>
      </c>
      <c r="T5" s="31" t="s">
        <v>10</v>
      </c>
      <c r="U5" s="31" t="s">
        <v>11</v>
      </c>
      <c r="V5" s="32" t="s">
        <v>12</v>
      </c>
      <c r="W5" s="174" t="s">
        <v>45</v>
      </c>
      <c r="Y5" s="133">
        <v>0.2</v>
      </c>
    </row>
    <row r="6" spans="1:30" x14ac:dyDescent="0.3">
      <c r="A6" s="185">
        <v>42401</v>
      </c>
      <c r="B6">
        <v>89.897827000000007</v>
      </c>
      <c r="C6">
        <v>574.80999799999995</v>
      </c>
      <c r="D6">
        <v>50.316063</v>
      </c>
      <c r="E6">
        <v>94.089995999999999</v>
      </c>
      <c r="F6">
        <v>71.751609999999999</v>
      </c>
      <c r="G6" s="85">
        <v>111.46299999999999</v>
      </c>
      <c r="H6">
        <f>B6*$G6</f>
        <v>10020.281490900999</v>
      </c>
      <c r="I6">
        <f t="shared" ref="I6:L6" si="0">C6*$G6</f>
        <v>64070.046807073988</v>
      </c>
      <c r="J6">
        <f t="shared" si="0"/>
        <v>5608.3793301689993</v>
      </c>
      <c r="K6">
        <f t="shared" si="0"/>
        <v>10487.553224148</v>
      </c>
      <c r="L6">
        <f t="shared" si="0"/>
        <v>7997.6497054299998</v>
      </c>
      <c r="M6" s="181"/>
      <c r="N6" s="182"/>
      <c r="O6" s="182"/>
      <c r="P6" s="182"/>
      <c r="Q6" s="84"/>
      <c r="W6" s="181"/>
      <c r="Y6" s="133">
        <v>0.2</v>
      </c>
    </row>
    <row r="7" spans="1:30" x14ac:dyDescent="0.3">
      <c r="A7" s="185">
        <v>42402</v>
      </c>
      <c r="B7">
        <v>88.079926</v>
      </c>
      <c r="C7">
        <v>552.09997599999997</v>
      </c>
      <c r="D7">
        <v>48.743403999999998</v>
      </c>
      <c r="E7">
        <v>91.489998</v>
      </c>
      <c r="F7">
        <v>70.955566000000005</v>
      </c>
      <c r="G7" s="86">
        <v>114.991</v>
      </c>
      <c r="H7">
        <f t="shared" ref="H7:H70" si="1">B7*$G7</f>
        <v>10128.398770665999</v>
      </c>
      <c r="I7">
        <f t="shared" ref="I7:I70" si="2">C7*$G7</f>
        <v>63486.528340215998</v>
      </c>
      <c r="J7">
        <f t="shared" ref="J7:J70" si="3">D7*$G7</f>
        <v>5605.0527693639997</v>
      </c>
      <c r="K7">
        <f t="shared" ref="K7:K70" si="4">E7*$G7</f>
        <v>10520.526360018001</v>
      </c>
      <c r="L7">
        <f t="shared" ref="L7:L70" si="5">F7*$G7</f>
        <v>8159.2514899060006</v>
      </c>
      <c r="M7" s="180">
        <f>LN(H7/H6)</f>
        <v>1.0732049551343294E-2</v>
      </c>
      <c r="N7" s="178">
        <f t="shared" ref="N7:Q7" si="6">LN(I7/I6)</f>
        <v>-9.149234943524447E-3</v>
      </c>
      <c r="O7" s="178">
        <f t="shared" si="6"/>
        <v>-5.9331717052518718E-4</v>
      </c>
      <c r="P7" s="178">
        <f t="shared" si="6"/>
        <v>3.1390934915380376E-3</v>
      </c>
      <c r="Q7" s="179">
        <f t="shared" si="6"/>
        <v>2.0004723895667428E-2</v>
      </c>
      <c r="R7" s="187">
        <f>(H7-H6)/H6</f>
        <v>1.0789844563067065E-2</v>
      </c>
      <c r="S7" s="187">
        <f t="shared" ref="S7:V7" si="7">(I7-I6)/I6</f>
        <v>-9.1075080468579137E-3</v>
      </c>
      <c r="T7" s="187">
        <f t="shared" si="7"/>
        <v>-5.9314119269807022E-4</v>
      </c>
      <c r="U7" s="187">
        <f t="shared" si="7"/>
        <v>3.1440256049503575E-3</v>
      </c>
      <c r="V7" s="187">
        <f t="shared" si="7"/>
        <v>2.020615936282898E-2</v>
      </c>
      <c r="W7" s="188">
        <f>MMULT(R7:V7,$Y$4:$Y$8)</f>
        <v>4.8878760582580835E-3</v>
      </c>
      <c r="Y7" s="133">
        <v>0.2</v>
      </c>
    </row>
    <row r="8" spans="1:30" ht="15" thickBot="1" x14ac:dyDescent="0.35">
      <c r="A8" s="185">
        <v>42403</v>
      </c>
      <c r="B8">
        <v>89.823241999999993</v>
      </c>
      <c r="C8">
        <v>531.07000700000003</v>
      </c>
      <c r="D8">
        <v>47.970860000000002</v>
      </c>
      <c r="E8">
        <v>90.739998</v>
      </c>
      <c r="F8">
        <v>71.733909999999995</v>
      </c>
      <c r="G8" s="86">
        <v>112.15900000000001</v>
      </c>
      <c r="H8">
        <f t="shared" si="1"/>
        <v>10074.484999478</v>
      </c>
      <c r="I8">
        <f t="shared" si="2"/>
        <v>59564.280915113006</v>
      </c>
      <c r="J8">
        <f t="shared" si="3"/>
        <v>5380.36368674</v>
      </c>
      <c r="K8">
        <f t="shared" si="4"/>
        <v>10177.307435682</v>
      </c>
      <c r="L8">
        <f t="shared" si="5"/>
        <v>8045.6036116899995</v>
      </c>
      <c r="M8" s="180">
        <f t="shared" ref="M8:M71" si="8">LN(H8/H7)</f>
        <v>-5.3372478686320047E-3</v>
      </c>
      <c r="N8" s="178">
        <f t="shared" ref="N8:N71" si="9">LN(I8/I7)</f>
        <v>-6.377165036225356E-2</v>
      </c>
      <c r="O8" s="178">
        <f t="shared" ref="O8:O71" si="10">LN(J8/J7)</f>
        <v>-4.0912499519811005E-2</v>
      </c>
      <c r="P8" s="178">
        <f t="shared" ref="P8:P71" si="11">LN(K8/K7)</f>
        <v>-3.3167759655441387E-2</v>
      </c>
      <c r="Q8" s="179">
        <f t="shared" ref="Q8:Q71" si="12">LN(L8/L7)</f>
        <v>-1.4026628539912531E-2</v>
      </c>
      <c r="R8" s="187">
        <f t="shared" ref="R8:R71" si="13">(H8-H7)/H7</f>
        <v>-5.3230300671163484E-3</v>
      </c>
      <c r="S8" s="187">
        <f t="shared" ref="S8:S71" si="14">(I8-I7)/I7</f>
        <v>-6.1780782910103096E-2</v>
      </c>
      <c r="T8" s="187">
        <f t="shared" ref="T8:T71" si="15">(J8-J7)/J7</f>
        <v>-4.0086880867937824E-2</v>
      </c>
      <c r="U8" s="187">
        <f t="shared" ref="U8:U71" si="16">(K8-K7)/K7</f>
        <v>-3.262374073224731E-2</v>
      </c>
      <c r="V8" s="187">
        <f t="shared" ref="V8:V71" si="17">(L8-L7)/L7</f>
        <v>-1.3928713725345706E-2</v>
      </c>
      <c r="W8" s="188">
        <f t="shared" ref="W8:W71" si="18">MMULT(R8:V8,$Y$4:$Y$8)</f>
        <v>-3.0748629660550062E-2</v>
      </c>
      <c r="Y8" s="134">
        <v>0.2</v>
      </c>
    </row>
    <row r="9" spans="1:30" x14ac:dyDescent="0.3">
      <c r="A9" s="185">
        <v>42404</v>
      </c>
      <c r="B9">
        <v>90.544990999999996</v>
      </c>
      <c r="C9">
        <v>536.26000999999997</v>
      </c>
      <c r="D9">
        <v>47.823718999999997</v>
      </c>
      <c r="E9">
        <v>89.709998999999996</v>
      </c>
      <c r="F9">
        <v>71.380104000000003</v>
      </c>
      <c r="G9" s="86">
        <v>111.876</v>
      </c>
      <c r="H9">
        <f t="shared" si="1"/>
        <v>10129.811413116</v>
      </c>
      <c r="I9">
        <f t="shared" si="2"/>
        <v>59994.624878759998</v>
      </c>
      <c r="J9">
        <f t="shared" si="3"/>
        <v>5350.3263868439999</v>
      </c>
      <c r="K9">
        <f t="shared" si="4"/>
        <v>10036.395848124001</v>
      </c>
      <c r="L9">
        <f t="shared" si="5"/>
        <v>7985.7205151040007</v>
      </c>
      <c r="M9" s="180">
        <f t="shared" si="8"/>
        <v>5.4767115665082201E-3</v>
      </c>
      <c r="N9" s="178">
        <f t="shared" si="9"/>
        <v>7.1988919487284099E-3</v>
      </c>
      <c r="O9" s="178">
        <f t="shared" si="10"/>
        <v>-5.5984057209313692E-3</v>
      </c>
      <c r="P9" s="178">
        <f t="shared" si="11"/>
        <v>-1.3942410080113139E-2</v>
      </c>
      <c r="Q9" s="179">
        <f t="shared" si="12"/>
        <v>-7.4707958784119349E-3</v>
      </c>
      <c r="R9" s="187">
        <f t="shared" si="13"/>
        <v>5.4917361672449753E-3</v>
      </c>
      <c r="S9" s="187">
        <f t="shared" si="14"/>
        <v>7.2248662627236154E-3</v>
      </c>
      <c r="T9" s="187">
        <f t="shared" si="15"/>
        <v>-5.5827638510808474E-3</v>
      </c>
      <c r="U9" s="187">
        <f t="shared" si="16"/>
        <v>-1.3845664823286967E-2</v>
      </c>
      <c r="V9" s="187">
        <f t="shared" si="17"/>
        <v>-7.4429588476109662E-3</v>
      </c>
      <c r="W9" s="188">
        <f t="shared" si="18"/>
        <v>-2.830957018402038E-3</v>
      </c>
    </row>
    <row r="10" spans="1:30" ht="15" thickBot="1" x14ac:dyDescent="0.35">
      <c r="A10" s="185">
        <v>42405</v>
      </c>
      <c r="B10">
        <v>88.126694000000001</v>
      </c>
      <c r="C10">
        <v>502.13000499999998</v>
      </c>
      <c r="D10">
        <v>46.131495999999999</v>
      </c>
      <c r="E10">
        <v>82.790001000000004</v>
      </c>
      <c r="F10">
        <v>71.822379999999995</v>
      </c>
      <c r="G10" s="86">
        <v>112.41200000000001</v>
      </c>
      <c r="H10">
        <f t="shared" si="1"/>
        <v>9906.4979259280008</v>
      </c>
      <c r="I10">
        <f t="shared" si="2"/>
        <v>56445.438122060004</v>
      </c>
      <c r="J10">
        <f t="shared" si="3"/>
        <v>5185.7337283520001</v>
      </c>
      <c r="K10">
        <f t="shared" si="4"/>
        <v>9306.5895924120014</v>
      </c>
      <c r="L10">
        <f t="shared" si="5"/>
        <v>8073.6973805600001</v>
      </c>
      <c r="M10" s="180">
        <f t="shared" si="8"/>
        <v>-2.2291803428237087E-2</v>
      </c>
      <c r="N10" s="178">
        <f t="shared" si="9"/>
        <v>-6.098049824310333E-2</v>
      </c>
      <c r="O10" s="178">
        <f t="shared" si="10"/>
        <v>-3.124622445635564E-2</v>
      </c>
      <c r="P10" s="178">
        <f t="shared" si="11"/>
        <v>-7.5495362970435048E-2</v>
      </c>
      <c r="Q10" s="179">
        <f t="shared" si="12"/>
        <v>1.0956529822984555E-2</v>
      </c>
      <c r="R10" s="187">
        <f t="shared" si="13"/>
        <v>-2.2045177158861489E-2</v>
      </c>
      <c r="S10" s="187">
        <f t="shared" si="14"/>
        <v>-5.9158412338978027E-2</v>
      </c>
      <c r="T10" s="187">
        <f t="shared" si="15"/>
        <v>-3.0763106134369531E-2</v>
      </c>
      <c r="U10" s="187">
        <f t="shared" si="16"/>
        <v>-7.2715969632506511E-2</v>
      </c>
      <c r="V10" s="187">
        <f t="shared" si="17"/>
        <v>1.1016772411406337E-2</v>
      </c>
      <c r="W10" s="188">
        <f t="shared" si="18"/>
        <v>-3.4733178570661848E-2</v>
      </c>
    </row>
    <row r="11" spans="1:30" x14ac:dyDescent="0.3">
      <c r="A11" s="185">
        <v>42408</v>
      </c>
      <c r="B11">
        <v>89.054657000000006</v>
      </c>
      <c r="C11">
        <v>488.10000600000001</v>
      </c>
      <c r="D11">
        <v>45.441710999999998</v>
      </c>
      <c r="E11">
        <v>83.32</v>
      </c>
      <c r="F11">
        <v>73.078377000000003</v>
      </c>
      <c r="G11" s="86">
        <v>112.325</v>
      </c>
      <c r="H11">
        <f t="shared" si="1"/>
        <v>10003.064347525002</v>
      </c>
      <c r="I11">
        <f t="shared" si="2"/>
        <v>54825.833173949999</v>
      </c>
      <c r="J11">
        <f t="shared" si="3"/>
        <v>5104.2401880750003</v>
      </c>
      <c r="K11">
        <f t="shared" si="4"/>
        <v>9358.9189999999999</v>
      </c>
      <c r="L11">
        <f t="shared" si="5"/>
        <v>8208.5286965249998</v>
      </c>
      <c r="M11" s="180">
        <f t="shared" si="8"/>
        <v>9.7005828176123226E-3</v>
      </c>
      <c r="N11" s="178">
        <f t="shared" si="9"/>
        <v>-2.9112983452238499E-2</v>
      </c>
      <c r="O11" s="178">
        <f t="shared" si="10"/>
        <v>-1.5839737750061558E-2</v>
      </c>
      <c r="P11" s="178">
        <f t="shared" si="11"/>
        <v>5.6070847927102083E-3</v>
      </c>
      <c r="Q11" s="179">
        <f t="shared" si="12"/>
        <v>1.6562157703580285E-2</v>
      </c>
      <c r="R11" s="187">
        <f t="shared" si="13"/>
        <v>9.7477859803776212E-3</v>
      </c>
      <c r="S11" s="187">
        <f t="shared" si="14"/>
        <v>-2.8693283319153322E-2</v>
      </c>
      <c r="T11" s="187">
        <f t="shared" si="15"/>
        <v>-1.5714948847344302E-2</v>
      </c>
      <c r="U11" s="187">
        <f t="shared" si="16"/>
        <v>5.6228339144410704E-3</v>
      </c>
      <c r="V11" s="187">
        <f t="shared" si="17"/>
        <v>1.6700070563661337E-2</v>
      </c>
      <c r="W11" s="188">
        <f t="shared" si="18"/>
        <v>-2.46750834160352E-3</v>
      </c>
      <c r="Y11" s="3" t="s">
        <v>43</v>
      </c>
      <c r="Z11" s="43">
        <f>AVERAGE(M7:M510)</f>
        <v>5.0589887608890017E-4</v>
      </c>
      <c r="AA11" s="43">
        <f>AVERAGE(N7:N510)</f>
        <v>1.1729357956205136E-3</v>
      </c>
      <c r="AB11" s="43">
        <f>AVERAGE(O7:O510)</f>
        <v>5.284839047593157E-4</v>
      </c>
      <c r="AC11" s="43">
        <f>AVERAGE(P7:P510)</f>
        <v>1.4296575768669849E-3</v>
      </c>
      <c r="AD11" s="43">
        <f>AVERAGE(Q7:Q510)</f>
        <v>-4.1737957852690607E-4</v>
      </c>
    </row>
    <row r="12" spans="1:30" x14ac:dyDescent="0.3">
      <c r="A12" s="185">
        <v>42409</v>
      </c>
      <c r="B12">
        <v>89.035904000000002</v>
      </c>
      <c r="C12">
        <v>482.07000699999998</v>
      </c>
      <c r="D12">
        <v>45.322163000000003</v>
      </c>
      <c r="E12">
        <v>86.129997000000003</v>
      </c>
      <c r="F12">
        <v>73.096062000000003</v>
      </c>
      <c r="G12" s="86">
        <v>115.42700000000001</v>
      </c>
      <c r="H12">
        <f t="shared" si="1"/>
        <v>10277.147291008001</v>
      </c>
      <c r="I12">
        <f t="shared" si="2"/>
        <v>55643.894697989002</v>
      </c>
      <c r="J12">
        <f t="shared" si="3"/>
        <v>5231.4013086010009</v>
      </c>
      <c r="K12">
        <f t="shared" si="4"/>
        <v>9941.7271637190006</v>
      </c>
      <c r="L12">
        <f t="shared" si="5"/>
        <v>8437.2591484740005</v>
      </c>
      <c r="M12" s="180">
        <f t="shared" si="8"/>
        <v>2.7031239836812083E-2</v>
      </c>
      <c r="N12" s="178">
        <f t="shared" si="9"/>
        <v>1.4810871612322328E-2</v>
      </c>
      <c r="O12" s="178">
        <f t="shared" si="10"/>
        <v>2.460757509583008E-2</v>
      </c>
      <c r="P12" s="178">
        <f t="shared" si="11"/>
        <v>6.0410972132744059E-2</v>
      </c>
      <c r="Q12" s="179">
        <f t="shared" si="12"/>
        <v>2.7483811726485684E-2</v>
      </c>
      <c r="R12" s="187">
        <f t="shared" si="13"/>
        <v>2.7399898067317144E-2</v>
      </c>
      <c r="S12" s="187">
        <f t="shared" si="14"/>
        <v>1.4921096072420436E-2</v>
      </c>
      <c r="T12" s="187">
        <f t="shared" si="15"/>
        <v>2.4912840274069814E-2</v>
      </c>
      <c r="U12" s="187">
        <f t="shared" si="16"/>
        <v>6.2273021458888654E-2</v>
      </c>
      <c r="V12" s="187">
        <f t="shared" si="17"/>
        <v>2.7864975613209657E-2</v>
      </c>
      <c r="W12" s="188">
        <f t="shared" si="18"/>
        <v>3.1474366297181144E-2</v>
      </c>
      <c r="Y12" s="4" t="s">
        <v>22</v>
      </c>
      <c r="Z12" s="44">
        <f>_xlfn.STDEV.S(M7:M510)</f>
        <v>1.4821878700828106E-2</v>
      </c>
      <c r="AA12" s="44">
        <f>_xlfn.STDEV.S(N7:N510)</f>
        <v>1.6467132683319528E-2</v>
      </c>
      <c r="AB12" s="44">
        <f>_xlfn.STDEV.S(O7:O510)</f>
        <v>1.4033611365693524E-2</v>
      </c>
      <c r="AC12" s="44">
        <f>_xlfn.STDEV.S(P7:P510)</f>
        <v>2.3807836025058322E-2</v>
      </c>
      <c r="AD12" s="44">
        <f>_xlfn.STDEV.S(Q7:Q510)</f>
        <v>1.2058807666916858E-2</v>
      </c>
    </row>
    <row r="13" spans="1:30" x14ac:dyDescent="0.3">
      <c r="A13" s="185">
        <v>42410</v>
      </c>
      <c r="B13">
        <v>88.361023000000003</v>
      </c>
      <c r="C13">
        <v>490.48001099999999</v>
      </c>
      <c r="D13">
        <v>45.717632000000002</v>
      </c>
      <c r="E13">
        <v>88.449996999999996</v>
      </c>
      <c r="F13">
        <v>72.193862999999993</v>
      </c>
      <c r="G13" s="86">
        <v>115.51900000000001</v>
      </c>
      <c r="H13">
        <f t="shared" si="1"/>
        <v>10207.377015937001</v>
      </c>
      <c r="I13">
        <f t="shared" si="2"/>
        <v>56659.760390709002</v>
      </c>
      <c r="J13">
        <f t="shared" si="3"/>
        <v>5281.2551310080007</v>
      </c>
      <c r="K13">
        <f t="shared" si="4"/>
        <v>10217.655203443001</v>
      </c>
      <c r="L13">
        <f t="shared" si="5"/>
        <v>8339.7628598970005</v>
      </c>
      <c r="M13" s="180">
        <f t="shared" si="8"/>
        <v>-6.8120249047666443E-3</v>
      </c>
      <c r="N13" s="178">
        <f t="shared" si="9"/>
        <v>1.809190272458475E-2</v>
      </c>
      <c r="O13" s="178">
        <f t="shared" si="10"/>
        <v>9.4846048514733786E-3</v>
      </c>
      <c r="P13" s="178">
        <f t="shared" si="11"/>
        <v>2.7376361803940315E-2</v>
      </c>
      <c r="Q13" s="179">
        <f t="shared" si="12"/>
        <v>-1.1622728523885255E-2</v>
      </c>
      <c r="R13" s="187">
        <f t="shared" si="13"/>
        <v>-6.788875657357283E-3</v>
      </c>
      <c r="S13" s="187">
        <f t="shared" si="14"/>
        <v>1.8256552641285784E-2</v>
      </c>
      <c r="T13" s="187">
        <f t="shared" si="15"/>
        <v>9.5297262561437682E-3</v>
      </c>
      <c r="U13" s="187">
        <f t="shared" si="16"/>
        <v>2.7754537534580744E-2</v>
      </c>
      <c r="V13" s="187">
        <f t="shared" si="17"/>
        <v>-1.1555445537622687E-2</v>
      </c>
      <c r="W13" s="188">
        <f t="shared" si="18"/>
        <v>7.4392990474060642E-3</v>
      </c>
      <c r="Y13" s="4" t="s">
        <v>23</v>
      </c>
      <c r="Z13" s="45">
        <f>_xlfn.T.INV(97.5%,503)</f>
        <v>1.9646914053628484</v>
      </c>
      <c r="AA13" s="45">
        <f>_xlfn.T.INV(97.5%,503)</f>
        <v>1.9646914053628484</v>
      </c>
      <c r="AB13" s="45">
        <f>_xlfn.T.INV(97.5%,503)</f>
        <v>1.9646914053628484</v>
      </c>
      <c r="AC13" s="45">
        <f>_xlfn.T.INV(97.5%,503)</f>
        <v>1.9646914053628484</v>
      </c>
      <c r="AD13" s="56">
        <f>_xlfn.T.INV(97.5%,503)</f>
        <v>1.9646914053628484</v>
      </c>
    </row>
    <row r="14" spans="1:30" x14ac:dyDescent="0.3">
      <c r="A14" s="185">
        <v>42411</v>
      </c>
      <c r="B14">
        <v>87.826744000000005</v>
      </c>
      <c r="C14">
        <v>503.82000699999998</v>
      </c>
      <c r="D14">
        <v>45.699233999999997</v>
      </c>
      <c r="E14">
        <v>86.349997999999999</v>
      </c>
      <c r="F14">
        <v>70.672493000000003</v>
      </c>
      <c r="G14" s="86">
        <v>116.069</v>
      </c>
      <c r="H14">
        <f t="shared" si="1"/>
        <v>10193.962349336001</v>
      </c>
      <c r="I14">
        <f t="shared" si="2"/>
        <v>58477.884392483</v>
      </c>
      <c r="J14">
        <f t="shared" si="3"/>
        <v>5304.264391146</v>
      </c>
      <c r="K14">
        <f t="shared" si="4"/>
        <v>10022.557917862001</v>
      </c>
      <c r="L14">
        <f t="shared" si="5"/>
        <v>8202.8855900170001</v>
      </c>
      <c r="M14" s="180">
        <f t="shared" si="8"/>
        <v>-1.3150772401877846E-3</v>
      </c>
      <c r="N14" s="178">
        <f t="shared" si="9"/>
        <v>3.1584372691347763E-2</v>
      </c>
      <c r="O14" s="178">
        <f t="shared" si="10"/>
        <v>4.3473154676614929E-3</v>
      </c>
      <c r="P14" s="178">
        <f t="shared" si="11"/>
        <v>-1.9278782001778145E-2</v>
      </c>
      <c r="Q14" s="179">
        <f t="shared" si="12"/>
        <v>-1.6548788312211956E-2</v>
      </c>
      <c r="R14" s="187">
        <f t="shared" si="13"/>
        <v>-1.3142129050446086E-3</v>
      </c>
      <c r="S14" s="187">
        <f t="shared" si="14"/>
        <v>3.2088452002563217E-2</v>
      </c>
      <c r="T14" s="187">
        <f t="shared" si="15"/>
        <v>4.3567787518736341E-3</v>
      </c>
      <c r="U14" s="187">
        <f t="shared" si="16"/>
        <v>-1.9094134779108467E-2</v>
      </c>
      <c r="V14" s="187">
        <f t="shared" si="17"/>
        <v>-1.6412609348665678E-2</v>
      </c>
      <c r="W14" s="188">
        <f t="shared" si="18"/>
        <v>-7.5145255676380227E-5</v>
      </c>
      <c r="Y14" s="4" t="s">
        <v>24</v>
      </c>
      <c r="Z14" s="45">
        <f>CORREL(M7:M509,M8:M510)</f>
        <v>5.6463732027254278E-2</v>
      </c>
      <c r="AA14" s="45">
        <f t="shared" ref="AA14:AD14" si="19">CORREL(N7:N509,N8:N510)</f>
        <v>5.5700467817687963E-2</v>
      </c>
      <c r="AB14" s="45">
        <f t="shared" si="19"/>
        <v>-2.4213246401887711E-2</v>
      </c>
      <c r="AC14" s="45">
        <f t="shared" si="19"/>
        <v>3.1321125043639278E-2</v>
      </c>
      <c r="AD14" s="45">
        <f t="shared" si="19"/>
        <v>1.4872085325585266E-3</v>
      </c>
    </row>
    <row r="15" spans="1:30" x14ac:dyDescent="0.3">
      <c r="A15" s="185">
        <v>42412</v>
      </c>
      <c r="B15">
        <v>88.098572000000004</v>
      </c>
      <c r="C15">
        <v>507.07998700000002</v>
      </c>
      <c r="D15">
        <v>46.444186999999999</v>
      </c>
      <c r="E15">
        <v>87.400002000000001</v>
      </c>
      <c r="F15">
        <v>71.636619999999994</v>
      </c>
      <c r="G15" s="86">
        <v>113.663</v>
      </c>
      <c r="H15">
        <f t="shared" si="1"/>
        <v>10013.547989236</v>
      </c>
      <c r="I15">
        <f t="shared" si="2"/>
        <v>57636.232562381003</v>
      </c>
      <c r="J15">
        <f t="shared" si="3"/>
        <v>5278.9856269809998</v>
      </c>
      <c r="K15">
        <f t="shared" si="4"/>
        <v>9934.146427325999</v>
      </c>
      <c r="L15">
        <f t="shared" si="5"/>
        <v>8142.4331390599991</v>
      </c>
      <c r="M15" s="180">
        <f t="shared" si="8"/>
        <v>-1.7856643491219421E-2</v>
      </c>
      <c r="N15" s="178">
        <f t="shared" si="9"/>
        <v>-1.4497230706009528E-2</v>
      </c>
      <c r="O15" s="178">
        <f t="shared" si="10"/>
        <v>-4.7771359829227537E-3</v>
      </c>
      <c r="P15" s="178">
        <f t="shared" si="11"/>
        <v>-8.8603877085281762E-3</v>
      </c>
      <c r="Q15" s="179">
        <f t="shared" si="12"/>
        <v>-7.3969468073204897E-3</v>
      </c>
      <c r="R15" s="187">
        <f t="shared" si="13"/>
        <v>-1.7698158372318591E-2</v>
      </c>
      <c r="S15" s="187">
        <f t="shared" si="14"/>
        <v>-1.4392651834890705E-2</v>
      </c>
      <c r="T15" s="187">
        <f t="shared" si="15"/>
        <v>-4.7657436170029733E-3</v>
      </c>
      <c r="U15" s="187">
        <f t="shared" si="16"/>
        <v>-8.821250149967888E-3</v>
      </c>
      <c r="V15" s="187">
        <f t="shared" si="17"/>
        <v>-7.3696567255030722E-3</v>
      </c>
      <c r="W15" s="188">
        <f t="shared" si="18"/>
        <v>-1.0609492139936647E-2</v>
      </c>
      <c r="Y15" s="4" t="s">
        <v>25</v>
      </c>
      <c r="Z15" s="44">
        <f>0+Z12*_xlfn.NORM.S.INV(1%)</f>
        <v>-3.4480846004962686E-2</v>
      </c>
      <c r="AA15" s="44">
        <f t="shared" ref="AA15:AD15" si="20">0+AA12*_xlfn.NORM.S.INV(1%)</f>
        <v>-3.8308279109388832E-2</v>
      </c>
      <c r="AB15" s="44">
        <f t="shared" si="20"/>
        <v>-3.2647061965696507E-2</v>
      </c>
      <c r="AC15" s="44">
        <f t="shared" si="20"/>
        <v>-5.5385308722407371E-2</v>
      </c>
      <c r="AD15" s="44">
        <f t="shared" si="20"/>
        <v>-2.8052981579399425E-2</v>
      </c>
    </row>
    <row r="16" spans="1:30" x14ac:dyDescent="0.3">
      <c r="A16" s="185">
        <v>42416</v>
      </c>
      <c r="B16">
        <v>90.582465999999997</v>
      </c>
      <c r="C16">
        <v>521.09997599999997</v>
      </c>
      <c r="D16">
        <v>47.324162000000001</v>
      </c>
      <c r="E16">
        <v>89.050003000000004</v>
      </c>
      <c r="F16">
        <v>72.061171999999999</v>
      </c>
      <c r="G16" s="86">
        <v>111.376</v>
      </c>
      <c r="H16">
        <f t="shared" si="1"/>
        <v>10088.712733216</v>
      </c>
      <c r="I16">
        <f t="shared" si="2"/>
        <v>58038.030926975996</v>
      </c>
      <c r="J16">
        <f t="shared" si="3"/>
        <v>5270.7758669120003</v>
      </c>
      <c r="K16">
        <f t="shared" si="4"/>
        <v>9918.0331341280016</v>
      </c>
      <c r="L16">
        <f t="shared" si="5"/>
        <v>8025.8850926720006</v>
      </c>
      <c r="M16" s="180">
        <f t="shared" si="8"/>
        <v>7.4782727488965474E-3</v>
      </c>
      <c r="N16" s="178">
        <f t="shared" si="9"/>
        <v>6.9470938209256084E-3</v>
      </c>
      <c r="O16" s="178">
        <f t="shared" si="10"/>
        <v>-1.5563881194831685E-3</v>
      </c>
      <c r="P16" s="178">
        <f t="shared" si="11"/>
        <v>-1.623327724453269E-3</v>
      </c>
      <c r="Q16" s="179">
        <f t="shared" si="12"/>
        <v>-1.4417091925642049E-2</v>
      </c>
      <c r="R16" s="187">
        <f t="shared" si="13"/>
        <v>7.5063048642496927E-3</v>
      </c>
      <c r="S16" s="187">
        <f t="shared" si="14"/>
        <v>6.9712808546276506E-3</v>
      </c>
      <c r="T16" s="187">
        <f t="shared" si="15"/>
        <v>-1.555177575600739E-3</v>
      </c>
      <c r="U16" s="187">
        <f t="shared" si="16"/>
        <v>-1.622010840677189E-3</v>
      </c>
      <c r="V16" s="187">
        <f t="shared" si="17"/>
        <v>-1.4313663299107344E-2</v>
      </c>
      <c r="W16" s="188">
        <f t="shared" si="18"/>
        <v>-6.0265319930158595E-4</v>
      </c>
      <c r="Y16" s="4" t="s">
        <v>26</v>
      </c>
      <c r="Z16" s="44">
        <f>Z15*SQRT(10)</f>
        <v>-0.10903800902519961</v>
      </c>
      <c r="AA16" s="44">
        <f>AA15*SQRT(10)</f>
        <v>-0.12114141522711533</v>
      </c>
      <c r="AB16" s="44">
        <f>AB15*SQRT(10)</f>
        <v>-0.10323907472425485</v>
      </c>
      <c r="AC16" s="44">
        <f>AC15*SQRT(10)</f>
        <v>-0.17514372447439772</v>
      </c>
      <c r="AD16" s="189">
        <f>AD15*SQRT(10)</f>
        <v>-8.8711316949649871E-2</v>
      </c>
    </row>
    <row r="17" spans="1:30" x14ac:dyDescent="0.3">
      <c r="A17" s="185">
        <v>42417</v>
      </c>
      <c r="B17">
        <v>91.969711000000004</v>
      </c>
      <c r="C17">
        <v>534.09997599999997</v>
      </c>
      <c r="D17">
        <v>48.556125999999999</v>
      </c>
      <c r="E17">
        <v>94.760002</v>
      </c>
      <c r="F17">
        <v>72.928000999999995</v>
      </c>
      <c r="G17" s="86">
        <v>107.285</v>
      </c>
      <c r="H17">
        <f t="shared" si="1"/>
        <v>9866.9704446350006</v>
      </c>
      <c r="I17">
        <f t="shared" si="2"/>
        <v>57300.915925159992</v>
      </c>
      <c r="J17">
        <f t="shared" si="3"/>
        <v>5209.3439779099999</v>
      </c>
      <c r="K17">
        <f t="shared" si="4"/>
        <v>10166.32681457</v>
      </c>
      <c r="L17">
        <f t="shared" si="5"/>
        <v>7824.0805872849996</v>
      </c>
      <c r="M17" s="180">
        <f t="shared" si="8"/>
        <v>-2.2224387258985265E-2</v>
      </c>
      <c r="N17" s="178">
        <f t="shared" si="9"/>
        <v>-1.2781892977696874E-2</v>
      </c>
      <c r="O17" s="178">
        <f t="shared" si="10"/>
        <v>-1.1723643150920837E-2</v>
      </c>
      <c r="P17" s="178">
        <f t="shared" si="11"/>
        <v>2.472633744266102E-2</v>
      </c>
      <c r="Q17" s="179">
        <f t="shared" si="12"/>
        <v>-2.5465722165781947E-2</v>
      </c>
      <c r="R17" s="187">
        <f t="shared" si="13"/>
        <v>-2.1979244968581238E-2</v>
      </c>
      <c r="S17" s="187">
        <f t="shared" si="14"/>
        <v>-1.2700551518425036E-2</v>
      </c>
      <c r="T17" s="187">
        <f t="shared" si="15"/>
        <v>-1.1655189018308913E-2</v>
      </c>
      <c r="U17" s="187">
        <f t="shared" si="16"/>
        <v>2.5034568556503298E-2</v>
      </c>
      <c r="V17" s="187">
        <f t="shared" si="17"/>
        <v>-2.5144205661660632E-2</v>
      </c>
      <c r="W17" s="188">
        <f t="shared" si="18"/>
        <v>-9.288924522094507E-3</v>
      </c>
      <c r="Y17" s="4" t="s">
        <v>41</v>
      </c>
      <c r="Z17" s="44">
        <f>-1*Z12/SQRT(2*PI())*EXP(-1*(NORMSINV(1%))^2/2)/1%</f>
        <v>-3.9503481885687718E-2</v>
      </c>
      <c r="AA17" s="44">
        <f>-1*AA12/SQRT(2*PI())*EXP(-1*(NORMSINV(1%))^2/2)/1%</f>
        <v>-4.3888436195904428E-2</v>
      </c>
      <c r="AB17" s="44">
        <f>-1*AB12/SQRT(2*PI())*EXP(-1*(NORMSINV(1%))^2/2)/1%</f>
        <v>-3.7402580574652934E-2</v>
      </c>
      <c r="AC17" s="44">
        <f>-1*AC12/SQRT(2*PI())*EXP(-1*(NORMSINV(1%))^2/2)/1%</f>
        <v>-6.3452983129646659E-2</v>
      </c>
      <c r="AD17" s="189">
        <f>-1*AD12/SQRT(2*PI())*EXP(-1*(NORMSINV(1%))^2/2)/1%</f>
        <v>-3.2139305674281859E-2</v>
      </c>
    </row>
    <row r="18" spans="1:30" x14ac:dyDescent="0.3">
      <c r="A18" s="185">
        <v>42418</v>
      </c>
      <c r="B18">
        <v>90.226287999999997</v>
      </c>
      <c r="C18">
        <v>525</v>
      </c>
      <c r="D18">
        <v>48.343074999999999</v>
      </c>
      <c r="E18">
        <v>90.489998</v>
      </c>
      <c r="F18">
        <v>72.512282999999996</v>
      </c>
      <c r="G18" s="86">
        <v>109.925</v>
      </c>
      <c r="H18">
        <f t="shared" si="1"/>
        <v>9918.1247083999988</v>
      </c>
      <c r="I18">
        <f t="shared" si="2"/>
        <v>57710.625</v>
      </c>
      <c r="J18">
        <f t="shared" si="3"/>
        <v>5314.1125193749995</v>
      </c>
      <c r="K18">
        <f t="shared" si="4"/>
        <v>9947.1130301499998</v>
      </c>
      <c r="L18">
        <f t="shared" si="5"/>
        <v>7970.9127087749994</v>
      </c>
      <c r="M18" s="180">
        <f t="shared" si="8"/>
        <v>5.1710014386944642E-3</v>
      </c>
      <c r="N18" s="178">
        <f t="shared" si="9"/>
        <v>7.1246903511349938E-3</v>
      </c>
      <c r="O18" s="178">
        <f t="shared" si="10"/>
        <v>1.9912089363498843E-2</v>
      </c>
      <c r="P18" s="178">
        <f t="shared" si="11"/>
        <v>-2.1798604965555052E-2</v>
      </c>
      <c r="Q18" s="179">
        <f t="shared" si="12"/>
        <v>1.8592771594621277E-2</v>
      </c>
      <c r="R18" s="187">
        <f t="shared" si="13"/>
        <v>5.1843941412444841E-3</v>
      </c>
      <c r="S18" s="187">
        <f t="shared" si="14"/>
        <v>7.15013134127077E-3</v>
      </c>
      <c r="T18" s="187">
        <f t="shared" si="15"/>
        <v>2.0111657419680108E-2</v>
      </c>
      <c r="U18" s="187">
        <f t="shared" si="16"/>
        <v>-2.1562732382932208E-2</v>
      </c>
      <c r="V18" s="187">
        <f t="shared" si="17"/>
        <v>1.8766693396361261E-2</v>
      </c>
      <c r="W18" s="188">
        <f t="shared" si="18"/>
        <v>5.9300287831248839E-3</v>
      </c>
      <c r="Y18" s="4" t="s">
        <v>42</v>
      </c>
      <c r="Z18" s="44">
        <f>Z17*SQRT(10)</f>
        <v>-0.12492097826597652</v>
      </c>
      <c r="AA18" s="44">
        <f t="shared" ref="AA18:AD18" si="21">AA17*SQRT(10)</f>
        <v>-0.13878742132203387</v>
      </c>
      <c r="AB18" s="44">
        <f t="shared" si="21"/>
        <v>-0.11827734498387277</v>
      </c>
      <c r="AC18" s="44">
        <f t="shared" si="21"/>
        <v>-0.20065595102192268</v>
      </c>
      <c r="AD18" s="189">
        <f t="shared" si="21"/>
        <v>-0.10163340834710437</v>
      </c>
    </row>
    <row r="19" spans="1:30" x14ac:dyDescent="0.3">
      <c r="A19" s="185">
        <v>42419</v>
      </c>
      <c r="B19">
        <v>90.020072999999996</v>
      </c>
      <c r="C19">
        <v>534.90002400000003</v>
      </c>
      <c r="D19">
        <v>48.000340000000001</v>
      </c>
      <c r="E19">
        <v>89.230002999999996</v>
      </c>
      <c r="F19">
        <v>72.344238000000004</v>
      </c>
      <c r="G19" s="86">
        <v>110.98</v>
      </c>
      <c r="H19">
        <f t="shared" si="1"/>
        <v>9990.4277015400003</v>
      </c>
      <c r="I19">
        <f t="shared" si="2"/>
        <v>59363.204663520002</v>
      </c>
      <c r="J19">
        <f t="shared" si="3"/>
        <v>5327.0777332000007</v>
      </c>
      <c r="K19">
        <f t="shared" si="4"/>
        <v>9902.7457329400004</v>
      </c>
      <c r="L19">
        <f t="shared" si="5"/>
        <v>8028.7635332400005</v>
      </c>
      <c r="M19" s="180">
        <f t="shared" si="8"/>
        <v>7.2635427767293896E-3</v>
      </c>
      <c r="N19" s="178">
        <f t="shared" si="9"/>
        <v>2.8233285644660662E-2</v>
      </c>
      <c r="O19" s="178">
        <f t="shared" si="10"/>
        <v>2.4367988792365247E-3</v>
      </c>
      <c r="P19" s="178">
        <f t="shared" si="11"/>
        <v>-4.4702958972315235E-3</v>
      </c>
      <c r="Q19" s="179">
        <f t="shared" si="12"/>
        <v>7.2315309008722812E-3</v>
      </c>
      <c r="R19" s="187">
        <f t="shared" si="13"/>
        <v>7.2899862893199569E-3</v>
      </c>
      <c r="S19" s="187">
        <f t="shared" si="14"/>
        <v>2.8635622357581506E-2</v>
      </c>
      <c r="T19" s="187">
        <f t="shared" si="15"/>
        <v>2.4397702867093385E-3</v>
      </c>
      <c r="U19" s="187">
        <f t="shared" si="16"/>
        <v>-4.460318996629551E-3</v>
      </c>
      <c r="V19" s="187">
        <f t="shared" si="17"/>
        <v>7.2577415634365707E-3</v>
      </c>
      <c r="W19" s="188">
        <f t="shared" si="18"/>
        <v>8.2325603000835655E-3</v>
      </c>
      <c r="Y19" s="4" t="s">
        <v>27</v>
      </c>
      <c r="Z19" s="44">
        <f>MIN(M7:M510)</f>
        <v>-9.1596697217509015E-2</v>
      </c>
      <c r="AA19" s="44">
        <f t="shared" ref="AA19:AD19" si="22">MIN(N7:N510)</f>
        <v>-9.5641258771827484E-2</v>
      </c>
      <c r="AB19" s="44">
        <f t="shared" si="22"/>
        <v>-0.1039930779648395</v>
      </c>
      <c r="AC19" s="44">
        <f t="shared" si="22"/>
        <v>-0.14145816510843184</v>
      </c>
      <c r="AD19" s="44">
        <f t="shared" si="22"/>
        <v>-8.6527740651830748E-2</v>
      </c>
    </row>
    <row r="20" spans="1:30" x14ac:dyDescent="0.3">
      <c r="A20" s="185">
        <v>42422</v>
      </c>
      <c r="B20">
        <v>90.807411000000002</v>
      </c>
      <c r="C20">
        <v>559.5</v>
      </c>
      <c r="D20">
        <v>48.769173000000002</v>
      </c>
      <c r="E20">
        <v>91.93</v>
      </c>
      <c r="F20">
        <v>72.644965999999997</v>
      </c>
      <c r="G20" s="86">
        <v>106.107</v>
      </c>
      <c r="H20">
        <f t="shared" si="1"/>
        <v>9635.3019589769992</v>
      </c>
      <c r="I20">
        <f t="shared" si="2"/>
        <v>59366.866499999996</v>
      </c>
      <c r="J20">
        <f t="shared" si="3"/>
        <v>5174.7506395110004</v>
      </c>
      <c r="K20">
        <f t="shared" si="4"/>
        <v>9754.4165100000009</v>
      </c>
      <c r="L20">
        <f t="shared" si="5"/>
        <v>7708.1394073619995</v>
      </c>
      <c r="M20" s="180">
        <f t="shared" si="8"/>
        <v>-3.6193763535316704E-2</v>
      </c>
      <c r="N20" s="178">
        <f t="shared" si="9"/>
        <v>6.1683387288009563E-5</v>
      </c>
      <c r="O20" s="178">
        <f t="shared" si="10"/>
        <v>-2.9011667743025483E-2</v>
      </c>
      <c r="P20" s="178">
        <f t="shared" si="11"/>
        <v>-1.5091907616664369E-2</v>
      </c>
      <c r="Q20" s="179">
        <f t="shared" si="12"/>
        <v>-4.0753698735765446E-2</v>
      </c>
      <c r="R20" s="187">
        <f t="shared" si="13"/>
        <v>-3.5546600523244792E-2</v>
      </c>
      <c r="S20" s="187">
        <f t="shared" si="14"/>
        <v>6.1685289747244972E-5</v>
      </c>
      <c r="T20" s="187">
        <f t="shared" si="15"/>
        <v>-2.8594869704951106E-2</v>
      </c>
      <c r="U20" s="187">
        <f t="shared" si="16"/>
        <v>-1.4978595526956177E-2</v>
      </c>
      <c r="V20" s="187">
        <f t="shared" si="17"/>
        <v>-3.9934433807968114E-2</v>
      </c>
      <c r="W20" s="188">
        <f t="shared" si="18"/>
        <v>-2.379856285467459E-2</v>
      </c>
      <c r="Y20" s="4" t="s">
        <v>28</v>
      </c>
      <c r="Z20" s="44">
        <f>MAX(M7:M510)</f>
        <v>6.8370637003702966E-2</v>
      </c>
      <c r="AA20" s="44">
        <f t="shared" ref="AA20:AD20" si="23">MAX(N7:N510)</f>
        <v>0.12594173461322611</v>
      </c>
      <c r="AB20" s="44">
        <f t="shared" si="23"/>
        <v>6.4453661282456498E-2</v>
      </c>
      <c r="AC20" s="44">
        <f t="shared" si="23"/>
        <v>0.17404600181714394</v>
      </c>
      <c r="AD20" s="44">
        <f t="shared" si="23"/>
        <v>3.738756924007855E-2</v>
      </c>
    </row>
    <row r="21" spans="1:30" x14ac:dyDescent="0.3">
      <c r="A21" s="185">
        <v>42423</v>
      </c>
      <c r="B21">
        <v>88.754677000000001</v>
      </c>
      <c r="C21">
        <v>552.94000200000005</v>
      </c>
      <c r="D21">
        <v>47.407524000000002</v>
      </c>
      <c r="E21">
        <v>89.120002999999997</v>
      </c>
      <c r="F21">
        <v>72.361915999999994</v>
      </c>
      <c r="G21" s="86">
        <v>106.944</v>
      </c>
      <c r="H21">
        <f t="shared" si="1"/>
        <v>9491.7801770879996</v>
      </c>
      <c r="I21">
        <f t="shared" si="2"/>
        <v>59133.615573888004</v>
      </c>
      <c r="J21">
        <f t="shared" si="3"/>
        <v>5069.9502466560007</v>
      </c>
      <c r="K21">
        <f t="shared" si="4"/>
        <v>9530.8496008319999</v>
      </c>
      <c r="L21">
        <f t="shared" si="5"/>
        <v>7738.6727447039993</v>
      </c>
      <c r="M21" s="180">
        <f t="shared" si="8"/>
        <v>-1.50074616263196E-2</v>
      </c>
      <c r="N21" s="178">
        <f t="shared" si="9"/>
        <v>-3.9367135604474858E-3</v>
      </c>
      <c r="O21" s="178">
        <f t="shared" si="10"/>
        <v>-2.0460148116629238E-2</v>
      </c>
      <c r="P21" s="178">
        <f t="shared" si="11"/>
        <v>-2.3186293999750432E-2</v>
      </c>
      <c r="Q21" s="179">
        <f t="shared" si="12"/>
        <v>3.9533564347905715E-3</v>
      </c>
      <c r="R21" s="187">
        <f t="shared" si="13"/>
        <v>-1.4895410906690217E-2</v>
      </c>
      <c r="S21" s="187">
        <f t="shared" si="14"/>
        <v>-3.9289748619626436E-3</v>
      </c>
      <c r="T21" s="187">
        <f t="shared" si="15"/>
        <v>-2.0252259510789305E-2</v>
      </c>
      <c r="U21" s="187">
        <f t="shared" si="16"/>
        <v>-2.2919557406514832E-2</v>
      </c>
      <c r="V21" s="187">
        <f t="shared" si="17"/>
        <v>3.9611812563791534E-3</v>
      </c>
      <c r="W21" s="188">
        <f t="shared" si="18"/>
        <v>-1.1607004285915571E-2</v>
      </c>
      <c r="Y21" s="4" t="s">
        <v>29</v>
      </c>
      <c r="Z21" s="45">
        <f>_xlfn.PERCENTILE.EXC(M7:M510,5%)</f>
        <v>-2.2274949385924132E-2</v>
      </c>
      <c r="AA21" s="45">
        <f t="shared" ref="AA21:AD21" si="24">_xlfn.PERCENTILE.EXC(N7:N510,5%)</f>
        <v>-2.2394399670808411E-2</v>
      </c>
      <c r="AB21" s="45">
        <f t="shared" si="24"/>
        <v>-1.9580771108680162E-2</v>
      </c>
      <c r="AC21" s="45">
        <f t="shared" si="24"/>
        <v>-3.0549214703846923E-2</v>
      </c>
      <c r="AD21" s="45">
        <f t="shared" si="24"/>
        <v>-1.9264171552599817E-2</v>
      </c>
    </row>
    <row r="22" spans="1:30" x14ac:dyDescent="0.3">
      <c r="A22" s="185">
        <v>42424</v>
      </c>
      <c r="B22">
        <v>90.076308999999995</v>
      </c>
      <c r="C22">
        <v>554.03997800000002</v>
      </c>
      <c r="D22">
        <v>47.574257000000003</v>
      </c>
      <c r="E22">
        <v>91.610000999999997</v>
      </c>
      <c r="F22">
        <v>72.140793000000002</v>
      </c>
      <c r="G22" s="86">
        <v>105.56</v>
      </c>
      <c r="H22">
        <f t="shared" si="1"/>
        <v>9508.4551780399997</v>
      </c>
      <c r="I22">
        <f t="shared" si="2"/>
        <v>58484.46007768</v>
      </c>
      <c r="J22">
        <f t="shared" si="3"/>
        <v>5021.9385689200008</v>
      </c>
      <c r="K22">
        <f t="shared" si="4"/>
        <v>9670.3517055600005</v>
      </c>
      <c r="L22">
        <f t="shared" si="5"/>
        <v>7615.1821090800004</v>
      </c>
      <c r="M22" s="180">
        <f t="shared" si="8"/>
        <v>1.7552419663720007E-3</v>
      </c>
      <c r="N22" s="178">
        <f t="shared" si="9"/>
        <v>-1.1038474896302674E-2</v>
      </c>
      <c r="O22" s="178">
        <f t="shared" si="10"/>
        <v>-9.5149760049927472E-3</v>
      </c>
      <c r="P22" s="178">
        <f t="shared" si="11"/>
        <v>1.4530815763700111E-2</v>
      </c>
      <c r="Q22" s="179">
        <f t="shared" si="12"/>
        <v>-1.6086292302337154E-2</v>
      </c>
      <c r="R22" s="187">
        <f t="shared" si="13"/>
        <v>1.7567833052277737E-3</v>
      </c>
      <c r="S22" s="187">
        <f t="shared" si="14"/>
        <v>-1.0977774484242024E-2</v>
      </c>
      <c r="T22" s="187">
        <f t="shared" si="15"/>
        <v>-9.4698518526226353E-3</v>
      </c>
      <c r="U22" s="187">
        <f t="shared" si="16"/>
        <v>1.4636901280639528E-2</v>
      </c>
      <c r="V22" s="187">
        <f t="shared" si="17"/>
        <v>-1.595759889297689E-2</v>
      </c>
      <c r="W22" s="188">
        <f t="shared" si="18"/>
        <v>-4.0023081287948493E-3</v>
      </c>
      <c r="Y22" s="4" t="s">
        <v>30</v>
      </c>
      <c r="Z22" s="45">
        <f>_xlfn.PERCENTILE.EXC(M7:M510,95%)</f>
        <v>2.4876888417104621E-2</v>
      </c>
      <c r="AA22" s="45">
        <f t="shared" ref="AA22:AD22" si="25">_xlfn.PERCENTILE.EXC(N7:N510,95%)</f>
        <v>2.4758723637726968E-2</v>
      </c>
      <c r="AB22" s="45">
        <f t="shared" si="25"/>
        <v>1.9925539726310344E-2</v>
      </c>
      <c r="AC22" s="45">
        <f t="shared" si="25"/>
        <v>3.3939592326058643E-2</v>
      </c>
      <c r="AD22" s="45">
        <f t="shared" si="25"/>
        <v>1.7301395336472486E-2</v>
      </c>
    </row>
    <row r="23" spans="1:30" x14ac:dyDescent="0.3">
      <c r="A23" s="185">
        <v>42425</v>
      </c>
      <c r="B23">
        <v>90.694946000000002</v>
      </c>
      <c r="C23">
        <v>555.15002400000003</v>
      </c>
      <c r="D23">
        <v>48.259720000000002</v>
      </c>
      <c r="E23">
        <v>94.529999000000004</v>
      </c>
      <c r="F23">
        <v>72.830710999999994</v>
      </c>
      <c r="G23" s="86">
        <v>105.127</v>
      </c>
      <c r="H23">
        <f t="shared" si="1"/>
        <v>9534.4875881419994</v>
      </c>
      <c r="I23">
        <f t="shared" si="2"/>
        <v>58361.256573047998</v>
      </c>
      <c r="J23">
        <f t="shared" si="3"/>
        <v>5073.3995844399997</v>
      </c>
      <c r="K23">
        <f t="shared" si="4"/>
        <v>9937.6552048729991</v>
      </c>
      <c r="L23">
        <f t="shared" si="5"/>
        <v>7656.474155296999</v>
      </c>
      <c r="M23" s="180">
        <f t="shared" si="8"/>
        <v>2.7340759921436492E-3</v>
      </c>
      <c r="N23" s="178">
        <f t="shared" si="9"/>
        <v>-2.108824419450117E-3</v>
      </c>
      <c r="O23" s="178">
        <f t="shared" si="10"/>
        <v>1.019509410688163E-2</v>
      </c>
      <c r="P23" s="178">
        <f t="shared" si="11"/>
        <v>2.7266418362974186E-2</v>
      </c>
      <c r="Q23" s="179">
        <f t="shared" si="12"/>
        <v>5.4076841604546915E-3</v>
      </c>
      <c r="R23" s="187">
        <f t="shared" si="13"/>
        <v>2.7378169865197549E-3</v>
      </c>
      <c r="S23" s="187">
        <f t="shared" si="14"/>
        <v>-2.1066024114501647E-3</v>
      </c>
      <c r="T23" s="187">
        <f t="shared" si="15"/>
        <v>1.024724114278959E-2</v>
      </c>
      <c r="U23" s="187">
        <f t="shared" si="16"/>
        <v>2.7641548875550367E-2</v>
      </c>
      <c r="V23" s="187">
        <f t="shared" si="17"/>
        <v>5.4223320763089654E-3</v>
      </c>
      <c r="W23" s="188">
        <f t="shared" si="18"/>
        <v>8.788467333943702E-3</v>
      </c>
      <c r="Y23" s="4" t="s">
        <v>31</v>
      </c>
      <c r="Z23" s="45">
        <f>SKEW(M7:M510)</f>
        <v>-0.33438722506091079</v>
      </c>
      <c r="AA23" s="45">
        <f t="shared" ref="AA23:AD23" si="26">SKEW(N7:N510)</f>
        <v>0.47762947321945115</v>
      </c>
      <c r="AB23" s="45">
        <f t="shared" si="26"/>
        <v>-0.90840201618621397</v>
      </c>
      <c r="AC23" s="45">
        <f t="shared" si="26"/>
        <v>0.10686752683544727</v>
      </c>
      <c r="AD23" s="45">
        <f t="shared" si="26"/>
        <v>-0.83079668630062653</v>
      </c>
    </row>
    <row r="24" spans="1:30" ht="15" thickBot="1" x14ac:dyDescent="0.35">
      <c r="A24" s="185">
        <v>42426</v>
      </c>
      <c r="B24">
        <v>90.835548000000003</v>
      </c>
      <c r="C24">
        <v>555.22997999999995</v>
      </c>
      <c r="D24">
        <v>47.518673</v>
      </c>
      <c r="E24">
        <v>94.790001000000004</v>
      </c>
      <c r="F24">
        <v>71.733909999999995</v>
      </c>
      <c r="G24" s="86">
        <v>105.773</v>
      </c>
      <c r="H24">
        <f t="shared" si="1"/>
        <v>9607.9484186040008</v>
      </c>
      <c r="I24">
        <f t="shared" si="2"/>
        <v>58728.340674539992</v>
      </c>
      <c r="J24">
        <f t="shared" si="3"/>
        <v>5026.1925992289998</v>
      </c>
      <c r="K24">
        <f t="shared" si="4"/>
        <v>10026.222775773</v>
      </c>
      <c r="L24">
        <f t="shared" si="5"/>
        <v>7587.5108624299992</v>
      </c>
      <c r="M24" s="180">
        <f t="shared" si="8"/>
        <v>7.6752186671524541E-3</v>
      </c>
      <c r="N24" s="178">
        <f t="shared" si="9"/>
        <v>6.2701608473679686E-3</v>
      </c>
      <c r="O24" s="178">
        <f t="shared" si="10"/>
        <v>-9.3483634080138347E-3</v>
      </c>
      <c r="P24" s="178">
        <f t="shared" si="11"/>
        <v>8.8728404413437566E-3</v>
      </c>
      <c r="Q24" s="179">
        <f t="shared" si="12"/>
        <v>-9.0479967366336699E-3</v>
      </c>
      <c r="R24" s="187">
        <f t="shared" si="13"/>
        <v>7.7047486593159326E-3</v>
      </c>
      <c r="S24" s="187">
        <f t="shared" si="14"/>
        <v>6.2898594555196342E-3</v>
      </c>
      <c r="T24" s="187">
        <f t="shared" si="15"/>
        <v>-9.3048033030519797E-3</v>
      </c>
      <c r="U24" s="187">
        <f t="shared" si="16"/>
        <v>8.9123207712590909E-3</v>
      </c>
      <c r="V24" s="187">
        <f t="shared" si="17"/>
        <v>-9.0071867896646361E-3</v>
      </c>
      <c r="W24" s="188">
        <f t="shared" si="18"/>
        <v>9.1898775867560825E-4</v>
      </c>
      <c r="Y24" s="5" t="s">
        <v>32</v>
      </c>
      <c r="Z24" s="46">
        <f>KURT(M7:M510)</f>
        <v>5.2205764208528622</v>
      </c>
      <c r="AA24" s="46">
        <f t="shared" ref="AA24:AD24" si="27">KURT(N7:N510)</f>
        <v>10.391075440211875</v>
      </c>
      <c r="AB24" s="46">
        <f t="shared" si="27"/>
        <v>8.9556533905522997</v>
      </c>
      <c r="AC24" s="46">
        <f t="shared" si="27"/>
        <v>11.606212513426794</v>
      </c>
      <c r="AD24" s="46">
        <f t="shared" si="27"/>
        <v>5.2844721887208541</v>
      </c>
    </row>
    <row r="25" spans="1:30" ht="15" thickBot="1" x14ac:dyDescent="0.35">
      <c r="A25" s="185">
        <v>42429</v>
      </c>
      <c r="B25">
        <v>90.629340999999997</v>
      </c>
      <c r="C25">
        <v>552.52002000000005</v>
      </c>
      <c r="D25">
        <v>47.129641999999997</v>
      </c>
      <c r="E25">
        <v>93.410004000000001</v>
      </c>
      <c r="F25">
        <v>71.017464000000004</v>
      </c>
      <c r="G25" s="86">
        <v>104.72499999999999</v>
      </c>
      <c r="H25">
        <f t="shared" si="1"/>
        <v>9491.1577362249991</v>
      </c>
      <c r="I25">
        <f t="shared" si="2"/>
        <v>57862.659094499999</v>
      </c>
      <c r="J25">
        <f t="shared" si="3"/>
        <v>4935.6517584499998</v>
      </c>
      <c r="K25">
        <f t="shared" si="4"/>
        <v>9782.3626688999993</v>
      </c>
      <c r="L25">
        <f t="shared" si="5"/>
        <v>7437.3039173999996</v>
      </c>
      <c r="M25" s="180">
        <f t="shared" si="8"/>
        <v>-1.2230115606757767E-2</v>
      </c>
      <c r="N25" s="178">
        <f t="shared" si="9"/>
        <v>-1.4850159798972222E-2</v>
      </c>
      <c r="O25" s="178">
        <f t="shared" si="10"/>
        <v>-1.8178026219258316E-2</v>
      </c>
      <c r="P25" s="178">
        <f t="shared" si="11"/>
        <v>-2.4622901842574769E-2</v>
      </c>
      <c r="Q25" s="179">
        <f t="shared" si="12"/>
        <v>-1.9995181529186359E-2</v>
      </c>
      <c r="R25" s="187">
        <f t="shared" si="13"/>
        <v>-1.2155631701025616E-2</v>
      </c>
      <c r="S25" s="187">
        <f t="shared" si="14"/>
        <v>-1.4740439966411046E-2</v>
      </c>
      <c r="T25" s="187">
        <f t="shared" si="15"/>
        <v>-1.8013802493937203E-2</v>
      </c>
      <c r="U25" s="187">
        <f t="shared" si="16"/>
        <v>-2.4322231046197688E-2</v>
      </c>
      <c r="V25" s="187">
        <f t="shared" si="17"/>
        <v>-1.9796603623166854E-2</v>
      </c>
      <c r="W25" s="188">
        <f t="shared" si="18"/>
        <v>-1.780574176614768E-2</v>
      </c>
      <c r="Y25" s="6"/>
      <c r="Z25" s="7"/>
      <c r="AA25" s="7"/>
      <c r="AB25" s="7"/>
      <c r="AC25" s="7"/>
      <c r="AD25" s="7"/>
    </row>
    <row r="26" spans="1:30" ht="15" thickBot="1" x14ac:dyDescent="0.35">
      <c r="A26" s="185">
        <v>42430</v>
      </c>
      <c r="B26">
        <v>94.228645</v>
      </c>
      <c r="C26">
        <v>579.03997800000002</v>
      </c>
      <c r="D26">
        <v>48.704338</v>
      </c>
      <c r="E26">
        <v>98.300003000000004</v>
      </c>
      <c r="F26">
        <v>71.848906999999997</v>
      </c>
      <c r="G26" s="86">
        <v>102.38800000000001</v>
      </c>
      <c r="H26">
        <f t="shared" si="1"/>
        <v>9647.8825042600001</v>
      </c>
      <c r="I26">
        <f t="shared" si="2"/>
        <v>59286.745267464008</v>
      </c>
      <c r="J26">
        <f t="shared" si="3"/>
        <v>4986.7397591440003</v>
      </c>
      <c r="K26">
        <f t="shared" si="4"/>
        <v>10064.740707164001</v>
      </c>
      <c r="L26">
        <f t="shared" si="5"/>
        <v>7356.4658899160004</v>
      </c>
      <c r="M26" s="180">
        <f t="shared" si="8"/>
        <v>1.6377861094078457E-2</v>
      </c>
      <c r="N26" s="178">
        <f t="shared" si="9"/>
        <v>2.4313505197285E-2</v>
      </c>
      <c r="O26" s="178">
        <f t="shared" si="10"/>
        <v>1.0297608606435419E-2</v>
      </c>
      <c r="P26" s="178">
        <f t="shared" si="11"/>
        <v>2.8457260370533626E-2</v>
      </c>
      <c r="Q26" s="179">
        <f t="shared" si="12"/>
        <v>-1.09287670592846E-2</v>
      </c>
      <c r="R26" s="187">
        <f t="shared" si="13"/>
        <v>1.651271345294663E-2</v>
      </c>
      <c r="S26" s="187">
        <f t="shared" si="14"/>
        <v>2.4611488570517016E-2</v>
      </c>
      <c r="T26" s="187">
        <f t="shared" si="15"/>
        <v>1.0350811441778936E-2</v>
      </c>
      <c r="U26" s="187">
        <f t="shared" si="16"/>
        <v>2.8866036541635831E-2</v>
      </c>
      <c r="V26" s="187">
        <f t="shared" si="17"/>
        <v>-1.0869265043058683E-2</v>
      </c>
      <c r="W26" s="188">
        <f t="shared" si="18"/>
        <v>1.3894356992763948E-2</v>
      </c>
      <c r="Y26" s="9" t="s">
        <v>33</v>
      </c>
      <c r="Z26" s="10" t="s">
        <v>34</v>
      </c>
      <c r="AA26" s="10" t="s">
        <v>35</v>
      </c>
      <c r="AB26" s="10" t="s">
        <v>36</v>
      </c>
      <c r="AC26" s="10" t="s">
        <v>37</v>
      </c>
      <c r="AD26" s="20" t="s">
        <v>38</v>
      </c>
    </row>
    <row r="27" spans="1:30" x14ac:dyDescent="0.3">
      <c r="A27" s="185">
        <v>42431</v>
      </c>
      <c r="B27">
        <v>94.434853000000004</v>
      </c>
      <c r="C27">
        <v>580.21002199999998</v>
      </c>
      <c r="D27">
        <v>49.047066000000001</v>
      </c>
      <c r="E27">
        <v>97.610000999999997</v>
      </c>
      <c r="F27">
        <v>73.016448999999994</v>
      </c>
      <c r="G27" s="86">
        <v>103.333</v>
      </c>
      <c r="H27">
        <f t="shared" si="1"/>
        <v>9758.2366650490003</v>
      </c>
      <c r="I27">
        <f t="shared" si="2"/>
        <v>59954.842203325999</v>
      </c>
      <c r="J27">
        <f t="shared" si="3"/>
        <v>5068.1804709779999</v>
      </c>
      <c r="K27">
        <f t="shared" si="4"/>
        <v>10086.334233333</v>
      </c>
      <c r="L27">
        <f t="shared" si="5"/>
        <v>7545.0087245169989</v>
      </c>
      <c r="M27" s="180">
        <f t="shared" si="8"/>
        <v>1.1373252875305086E-2</v>
      </c>
      <c r="N27" s="178">
        <f t="shared" si="9"/>
        <v>1.1205887831637978E-2</v>
      </c>
      <c r="O27" s="178">
        <f t="shared" si="10"/>
        <v>1.6199530372669052E-2</v>
      </c>
      <c r="P27" s="178">
        <f t="shared" si="11"/>
        <v>2.143164520796994E-3</v>
      </c>
      <c r="Q27" s="179">
        <f t="shared" si="12"/>
        <v>2.5306609132224215E-2</v>
      </c>
      <c r="R27" s="187">
        <f t="shared" si="13"/>
        <v>1.1438174204575309E-2</v>
      </c>
      <c r="S27" s="187">
        <f t="shared" si="14"/>
        <v>1.1268908975319252E-2</v>
      </c>
      <c r="T27" s="187">
        <f t="shared" si="15"/>
        <v>1.6331454169964402E-2</v>
      </c>
      <c r="U27" s="187">
        <f t="shared" si="16"/>
        <v>2.14546273940561E-3</v>
      </c>
      <c r="V27" s="187">
        <f t="shared" si="17"/>
        <v>2.5629539703221731E-2</v>
      </c>
      <c r="W27" s="188">
        <f t="shared" si="18"/>
        <v>1.336270795849726E-2</v>
      </c>
      <c r="Y27" s="11" t="s">
        <v>34</v>
      </c>
      <c r="Z27" s="60" cm="1">
        <f t="array" ref="Z27:AD31">MMULT(TRANSPOSE(M7:Q510),M7:Q510)/(COUNT(A7:A510)-1)</f>
        <v>2.1994453070934875E-4</v>
      </c>
      <c r="AA27" s="61">
        <v>1.3998539270465693E-4</v>
      </c>
      <c r="AB27" s="61">
        <v>1.2830537220296211E-4</v>
      </c>
      <c r="AC27" s="61">
        <v>1.4741433924716449E-4</v>
      </c>
      <c r="AD27" s="62">
        <v>9.5528672350695041E-5</v>
      </c>
    </row>
    <row r="28" spans="1:30" x14ac:dyDescent="0.3">
      <c r="A28" s="185">
        <v>42432</v>
      </c>
      <c r="B28">
        <v>95.137848000000005</v>
      </c>
      <c r="C28">
        <v>577.48999000000003</v>
      </c>
      <c r="D28">
        <v>48.491283000000003</v>
      </c>
      <c r="E28">
        <v>97.93</v>
      </c>
      <c r="F28">
        <v>73.272964000000002</v>
      </c>
      <c r="G28" s="86">
        <v>103.45399999999999</v>
      </c>
      <c r="H28">
        <f t="shared" si="1"/>
        <v>9842.3909269920005</v>
      </c>
      <c r="I28">
        <f t="shared" si="2"/>
        <v>59743.649425459997</v>
      </c>
      <c r="J28">
        <f t="shared" si="3"/>
        <v>5016.6171914819997</v>
      </c>
      <c r="K28">
        <f t="shared" si="4"/>
        <v>10131.25022</v>
      </c>
      <c r="L28">
        <f t="shared" si="5"/>
        <v>7580.3812176559995</v>
      </c>
      <c r="M28" s="180">
        <f t="shared" si="8"/>
        <v>8.5869473969374319E-3</v>
      </c>
      <c r="N28" s="178">
        <f t="shared" si="9"/>
        <v>-3.528749512899638E-3</v>
      </c>
      <c r="O28" s="178">
        <f t="shared" si="10"/>
        <v>-1.0226031410735203E-2</v>
      </c>
      <c r="P28" s="178">
        <f t="shared" si="11"/>
        <v>4.4432667678234224E-3</v>
      </c>
      <c r="Q28" s="179">
        <f t="shared" si="12"/>
        <v>4.6772424063148774E-3</v>
      </c>
      <c r="R28" s="187">
        <f t="shared" si="13"/>
        <v>8.6239209840456958E-3</v>
      </c>
      <c r="S28" s="187">
        <f t="shared" si="14"/>
        <v>-3.5225307932557101E-3</v>
      </c>
      <c r="T28" s="187">
        <f t="shared" si="15"/>
        <v>-1.017392332243648E-2</v>
      </c>
      <c r="U28" s="187">
        <f t="shared" si="16"/>
        <v>4.4531527141508757E-3</v>
      </c>
      <c r="V28" s="187">
        <f t="shared" si="17"/>
        <v>4.688197778229217E-3</v>
      </c>
      <c r="W28" s="188">
        <f t="shared" si="18"/>
        <v>8.1376347214672006E-4</v>
      </c>
      <c r="Y28" s="12" t="s">
        <v>35</v>
      </c>
      <c r="Z28" s="60">
        <v>1.3998539270465693E-4</v>
      </c>
      <c r="AA28" s="61">
        <v>2.7254497233658408E-4</v>
      </c>
      <c r="AB28" s="61">
        <v>1.623279867734412E-4</v>
      </c>
      <c r="AC28" s="61">
        <v>1.8269131946554944E-4</v>
      </c>
      <c r="AD28" s="62">
        <v>8.9567865848049107E-5</v>
      </c>
    </row>
    <row r="29" spans="1:30" x14ac:dyDescent="0.3">
      <c r="A29" s="185">
        <v>42433</v>
      </c>
      <c r="B29">
        <v>96.553184999999999</v>
      </c>
      <c r="C29">
        <v>575.14001499999995</v>
      </c>
      <c r="D29">
        <v>48.194870000000002</v>
      </c>
      <c r="E29">
        <v>101.58000199999999</v>
      </c>
      <c r="F29">
        <v>73.847892999999999</v>
      </c>
      <c r="G29" s="86">
        <v>102.331</v>
      </c>
      <c r="H29">
        <f t="shared" si="1"/>
        <v>9880.383974235001</v>
      </c>
      <c r="I29">
        <f t="shared" si="2"/>
        <v>58854.652874964995</v>
      </c>
      <c r="J29">
        <f t="shared" si="3"/>
        <v>4931.8292419700001</v>
      </c>
      <c r="K29">
        <f t="shared" si="4"/>
        <v>10394.783184661999</v>
      </c>
      <c r="L29">
        <f t="shared" si="5"/>
        <v>7556.9287385830003</v>
      </c>
      <c r="M29" s="180">
        <f t="shared" si="8"/>
        <v>3.8527128589915562E-3</v>
      </c>
      <c r="N29" s="178">
        <f t="shared" si="9"/>
        <v>-1.4992005519658048E-2</v>
      </c>
      <c r="O29" s="178">
        <f t="shared" si="10"/>
        <v>-1.7045878083974716E-2</v>
      </c>
      <c r="P29" s="178">
        <f t="shared" si="11"/>
        <v>2.5679335219239385E-2</v>
      </c>
      <c r="Q29" s="179">
        <f t="shared" si="12"/>
        <v>-3.0986348176504407E-3</v>
      </c>
      <c r="R29" s="187">
        <f t="shared" si="13"/>
        <v>3.8601440975898991E-3</v>
      </c>
      <c r="S29" s="187">
        <f t="shared" si="14"/>
        <v>-1.4880184907421339E-2</v>
      </c>
      <c r="T29" s="187">
        <f t="shared" si="15"/>
        <v>-1.690141907896937E-2</v>
      </c>
      <c r="U29" s="187">
        <f t="shared" si="16"/>
        <v>2.6011889839791101E-2</v>
      </c>
      <c r="V29" s="187">
        <f t="shared" si="17"/>
        <v>-3.09383900355492E-3</v>
      </c>
      <c r="W29" s="188">
        <f t="shared" si="18"/>
        <v>-1.0006818105129261E-3</v>
      </c>
      <c r="Y29" s="12" t="s">
        <v>36</v>
      </c>
      <c r="Z29" s="60">
        <v>1.2830537220296211E-4</v>
      </c>
      <c r="AA29" s="61">
        <v>1.623279867734412E-4</v>
      </c>
      <c r="AB29" s="61">
        <v>1.9722209845983378E-4</v>
      </c>
      <c r="AC29" s="61">
        <v>1.589087076130497E-4</v>
      </c>
      <c r="AD29" s="62">
        <v>9.6404799520154882E-5</v>
      </c>
    </row>
    <row r="30" spans="1:30" x14ac:dyDescent="0.3">
      <c r="A30" s="185">
        <v>42436</v>
      </c>
      <c r="B30">
        <v>95.484656999999999</v>
      </c>
      <c r="C30">
        <v>562.79998799999998</v>
      </c>
      <c r="D30">
        <v>47.268580999999998</v>
      </c>
      <c r="E30">
        <v>95.489998</v>
      </c>
      <c r="F30">
        <v>73.502930000000006</v>
      </c>
      <c r="G30" s="86">
        <v>101.995</v>
      </c>
      <c r="H30">
        <f t="shared" si="1"/>
        <v>9738.9575907150011</v>
      </c>
      <c r="I30">
        <f t="shared" si="2"/>
        <v>57402.784776059998</v>
      </c>
      <c r="J30">
        <f t="shared" si="3"/>
        <v>4821.1589190949999</v>
      </c>
      <c r="K30">
        <f t="shared" si="4"/>
        <v>9739.5023460100001</v>
      </c>
      <c r="L30">
        <f t="shared" si="5"/>
        <v>7496.9313453500008</v>
      </c>
      <c r="M30" s="180">
        <f t="shared" si="8"/>
        <v>-1.4417286407105026E-2</v>
      </c>
      <c r="N30" s="178">
        <f t="shared" si="9"/>
        <v>-2.4978076465807096E-2</v>
      </c>
      <c r="O30" s="178">
        <f t="shared" si="10"/>
        <v>-2.2695623423317084E-2</v>
      </c>
      <c r="P30" s="178">
        <f t="shared" si="11"/>
        <v>-6.5114040925778896E-2</v>
      </c>
      <c r="Q30" s="179">
        <f t="shared" si="12"/>
        <v>-7.9710732761416134E-3</v>
      </c>
      <c r="R30" s="187">
        <f t="shared" si="13"/>
        <v>-1.4313854996809476E-2</v>
      </c>
      <c r="S30" s="187">
        <f t="shared" si="14"/>
        <v>-2.4668705497073423E-2</v>
      </c>
      <c r="T30" s="187">
        <f t="shared" si="15"/>
        <v>-2.2440015143507564E-2</v>
      </c>
      <c r="U30" s="187">
        <f t="shared" si="16"/>
        <v>-6.3039394570431964E-2</v>
      </c>
      <c r="V30" s="187">
        <f t="shared" si="17"/>
        <v>-7.9393885146321445E-3</v>
      </c>
      <c r="W30" s="188">
        <f t="shared" si="18"/>
        <v>-2.6480271744490917E-2</v>
      </c>
      <c r="Y30" s="12" t="s">
        <v>37</v>
      </c>
      <c r="Z30" s="60">
        <v>1.4741433924716449E-4</v>
      </c>
      <c r="AA30" s="61">
        <v>1.8269131946554944E-4</v>
      </c>
      <c r="AB30" s="61">
        <v>1.589087076130497E-4</v>
      </c>
      <c r="AC30" s="61">
        <v>5.6886104044396734E-4</v>
      </c>
      <c r="AD30" s="62">
        <v>8.7637426071706523E-5</v>
      </c>
    </row>
    <row r="31" spans="1:30" ht="15" thickBot="1" x14ac:dyDescent="0.35">
      <c r="A31" s="185">
        <v>42437</v>
      </c>
      <c r="B31">
        <v>94.697304000000003</v>
      </c>
      <c r="C31">
        <v>560.26000999999997</v>
      </c>
      <c r="D31">
        <v>47.842880000000001</v>
      </c>
      <c r="E31">
        <v>96.230002999999996</v>
      </c>
      <c r="F31">
        <v>73.467567000000003</v>
      </c>
      <c r="G31" s="86">
        <v>103.75700000000001</v>
      </c>
      <c r="H31">
        <f t="shared" si="1"/>
        <v>9825.508171128</v>
      </c>
      <c r="I31">
        <f t="shared" si="2"/>
        <v>58130.897857570002</v>
      </c>
      <c r="J31">
        <f t="shared" si="3"/>
        <v>4964.0337001600001</v>
      </c>
      <c r="K31">
        <f t="shared" si="4"/>
        <v>9984.536421271001</v>
      </c>
      <c r="L31">
        <f t="shared" si="5"/>
        <v>7622.7743492190002</v>
      </c>
      <c r="M31" s="180">
        <f t="shared" si="8"/>
        <v>8.8477902835274527E-3</v>
      </c>
      <c r="N31" s="178">
        <f t="shared" si="9"/>
        <v>1.2604509866209172E-2</v>
      </c>
      <c r="O31" s="178">
        <f t="shared" si="10"/>
        <v>2.9204317423688501E-2</v>
      </c>
      <c r="P31" s="178">
        <f t="shared" si="11"/>
        <v>2.4847515765517029E-2</v>
      </c>
      <c r="Q31" s="179">
        <f t="shared" si="12"/>
        <v>1.6646608396068227E-2</v>
      </c>
      <c r="R31" s="187">
        <f t="shared" si="13"/>
        <v>8.8870476749498446E-3</v>
      </c>
      <c r="S31" s="187">
        <f t="shared" si="14"/>
        <v>1.2684281509172807E-2</v>
      </c>
      <c r="T31" s="187">
        <f t="shared" si="15"/>
        <v>2.9634945344597732E-2</v>
      </c>
      <c r="U31" s="187">
        <f t="shared" si="16"/>
        <v>2.515878805259331E-2</v>
      </c>
      <c r="V31" s="187">
        <f t="shared" si="17"/>
        <v>1.6785935214286573E-2</v>
      </c>
      <c r="W31" s="188">
        <f t="shared" si="18"/>
        <v>1.8630199559120056E-2</v>
      </c>
      <c r="Y31" s="13" t="s">
        <v>38</v>
      </c>
      <c r="Z31" s="63">
        <v>9.5528672350695041E-5</v>
      </c>
      <c r="AA31" s="64">
        <v>8.9567865848049107E-5</v>
      </c>
      <c r="AB31" s="64">
        <v>9.6404799520154882E-5</v>
      </c>
      <c r="AC31" s="64">
        <v>8.7637426071706523E-5</v>
      </c>
      <c r="AD31" s="65">
        <v>1.4558939439368867E-4</v>
      </c>
    </row>
    <row r="32" spans="1:30" x14ac:dyDescent="0.3">
      <c r="A32" s="185">
        <v>42438</v>
      </c>
      <c r="B32">
        <v>94.781654000000003</v>
      </c>
      <c r="C32">
        <v>559.46997099999999</v>
      </c>
      <c r="D32">
        <v>48.945174999999999</v>
      </c>
      <c r="E32">
        <v>98</v>
      </c>
      <c r="F32">
        <v>73.379112000000006</v>
      </c>
      <c r="G32" s="86">
        <v>101.07</v>
      </c>
      <c r="H32">
        <f t="shared" si="1"/>
        <v>9579.5817697799994</v>
      </c>
      <c r="I32">
        <f t="shared" si="2"/>
        <v>56545.629968969995</v>
      </c>
      <c r="J32">
        <f t="shared" si="3"/>
        <v>4946.8888372499996</v>
      </c>
      <c r="K32">
        <f t="shared" si="4"/>
        <v>9904.8599999999988</v>
      </c>
      <c r="L32">
        <f t="shared" si="5"/>
        <v>7416.4268498399997</v>
      </c>
      <c r="M32" s="180">
        <f t="shared" si="8"/>
        <v>-2.5347944239361944E-2</v>
      </c>
      <c r="N32" s="178">
        <f t="shared" si="9"/>
        <v>-2.7649404996146831E-2</v>
      </c>
      <c r="O32" s="178">
        <f t="shared" si="10"/>
        <v>-3.4597949782256029E-3</v>
      </c>
      <c r="P32" s="178">
        <f t="shared" si="11"/>
        <v>-8.0119925008110045E-3</v>
      </c>
      <c r="Q32" s="179">
        <f t="shared" si="12"/>
        <v>-2.7443006690359126E-2</v>
      </c>
      <c r="R32" s="187">
        <f t="shared" si="13"/>
        <v>-2.5029382405955238E-2</v>
      </c>
      <c r="S32" s="187">
        <f t="shared" si="14"/>
        <v>-2.7270658927102186E-2</v>
      </c>
      <c r="T32" s="187">
        <f t="shared" si="15"/>
        <v>-3.4538167840093173E-3</v>
      </c>
      <c r="U32" s="187">
        <f t="shared" si="16"/>
        <v>-7.9799820351458724E-3</v>
      </c>
      <c r="V32" s="187">
        <f t="shared" si="17"/>
        <v>-2.7069868518427555E-2</v>
      </c>
      <c r="W32" s="188">
        <f t="shared" si="18"/>
        <v>-1.8160741734128037E-2</v>
      </c>
      <c r="Y32" s="191"/>
      <c r="Z32" s="192"/>
      <c r="AA32" s="192"/>
      <c r="AB32" s="192"/>
      <c r="AC32" s="192"/>
      <c r="AD32" s="192"/>
    </row>
    <row r="33" spans="1:30" ht="15" thickBot="1" x14ac:dyDescent="0.35">
      <c r="A33" s="185">
        <v>42439</v>
      </c>
      <c r="B33">
        <v>94.828529000000003</v>
      </c>
      <c r="C33">
        <v>558.92999299999997</v>
      </c>
      <c r="D33">
        <v>48.213405999999999</v>
      </c>
      <c r="E33">
        <v>97.360000999999997</v>
      </c>
      <c r="F33">
        <v>72.777634000000006</v>
      </c>
      <c r="G33" s="86">
        <v>102.14700000000001</v>
      </c>
      <c r="H33">
        <f t="shared" si="1"/>
        <v>9686.4497517630007</v>
      </c>
      <c r="I33">
        <f t="shared" si="2"/>
        <v>57093.021994971001</v>
      </c>
      <c r="J33">
        <f t="shared" si="3"/>
        <v>4924.8547826820004</v>
      </c>
      <c r="K33">
        <f t="shared" si="4"/>
        <v>9945.032022147001</v>
      </c>
      <c r="L33">
        <f t="shared" si="5"/>
        <v>7434.016980198001</v>
      </c>
      <c r="M33" s="180">
        <f t="shared" si="8"/>
        <v>1.1094041650515696E-2</v>
      </c>
      <c r="N33" s="178">
        <f t="shared" si="9"/>
        <v>9.6339801699221218E-3</v>
      </c>
      <c r="O33" s="178">
        <f t="shared" si="10"/>
        <v>-4.4640728137669257E-3</v>
      </c>
      <c r="P33" s="178">
        <f t="shared" si="11"/>
        <v>4.0475864500292592E-3</v>
      </c>
      <c r="Q33" s="179">
        <f t="shared" si="12"/>
        <v>2.3689714308439088E-3</v>
      </c>
      <c r="R33" s="187">
        <f t="shared" si="13"/>
        <v>1.1155808734795693E-2</v>
      </c>
      <c r="S33" s="187">
        <f t="shared" si="14"/>
        <v>9.6805363438588008E-3</v>
      </c>
      <c r="T33" s="187">
        <f t="shared" si="15"/>
        <v>-4.4541236508253606E-3</v>
      </c>
      <c r="U33" s="187">
        <f t="shared" si="16"/>
        <v>4.0557889911621448E-3</v>
      </c>
      <c r="V33" s="187">
        <f t="shared" si="17"/>
        <v>2.3717796607649068E-3</v>
      </c>
      <c r="W33" s="188">
        <f t="shared" si="18"/>
        <v>4.5619580159512374E-3</v>
      </c>
      <c r="Y33" s="191"/>
      <c r="Z33" s="192"/>
      <c r="AA33" s="192"/>
      <c r="AB33" s="192"/>
      <c r="AC33" s="192"/>
      <c r="AD33" s="192"/>
    </row>
    <row r="34" spans="1:30" ht="15" thickBot="1" x14ac:dyDescent="0.35">
      <c r="A34" s="185">
        <v>42440</v>
      </c>
      <c r="B34">
        <v>95.850196999999994</v>
      </c>
      <c r="C34">
        <v>569.60998500000005</v>
      </c>
      <c r="D34">
        <v>49.158211000000001</v>
      </c>
      <c r="E34">
        <v>97.660004000000001</v>
      </c>
      <c r="F34">
        <v>72.308852999999999</v>
      </c>
      <c r="G34" s="86">
        <v>100.60899999999999</v>
      </c>
      <c r="H34">
        <f t="shared" si="1"/>
        <v>9643.3924699729996</v>
      </c>
      <c r="I34">
        <f t="shared" si="2"/>
        <v>57307.890980864999</v>
      </c>
      <c r="J34">
        <f t="shared" si="3"/>
        <v>4945.758450499</v>
      </c>
      <c r="K34">
        <f t="shared" si="4"/>
        <v>9825.4753424359988</v>
      </c>
      <c r="L34">
        <f t="shared" si="5"/>
        <v>7274.9213914769998</v>
      </c>
      <c r="M34" s="180">
        <f t="shared" si="8"/>
        <v>-4.4550133942878037E-3</v>
      </c>
      <c r="N34" s="178">
        <f t="shared" si="9"/>
        <v>3.7564252411607635E-3</v>
      </c>
      <c r="O34" s="178">
        <f t="shared" si="10"/>
        <v>4.235542123641264E-3</v>
      </c>
      <c r="P34" s="178">
        <f t="shared" si="11"/>
        <v>-1.2094594730512345E-2</v>
      </c>
      <c r="Q34" s="179">
        <f t="shared" si="12"/>
        <v>-2.1633348295246164E-2</v>
      </c>
      <c r="R34" s="187">
        <f t="shared" si="13"/>
        <v>-4.4451045422668244E-3</v>
      </c>
      <c r="S34" s="187">
        <f t="shared" si="14"/>
        <v>3.7634894490770603E-3</v>
      </c>
      <c r="T34" s="187">
        <f t="shared" si="15"/>
        <v>4.2445247097449984E-3</v>
      </c>
      <c r="U34" s="187">
        <f t="shared" si="16"/>
        <v>-1.2021749094900509E-2</v>
      </c>
      <c r="V34" s="187">
        <f t="shared" si="17"/>
        <v>-2.1401025736796708E-2</v>
      </c>
      <c r="W34" s="188">
        <f t="shared" si="18"/>
        <v>-5.971973043028397E-3</v>
      </c>
      <c r="Y34" s="18" t="s">
        <v>40</v>
      </c>
      <c r="Z34" s="19" t="s">
        <v>34</v>
      </c>
      <c r="AA34" s="10" t="s">
        <v>35</v>
      </c>
      <c r="AB34" s="10" t="s">
        <v>36</v>
      </c>
      <c r="AC34" s="10" t="s">
        <v>37</v>
      </c>
      <c r="AD34" s="20" t="s">
        <v>38</v>
      </c>
    </row>
    <row r="35" spans="1:30" x14ac:dyDescent="0.3">
      <c r="A35" s="185">
        <v>42443</v>
      </c>
      <c r="B35">
        <v>96.093909999999994</v>
      </c>
      <c r="C35">
        <v>573.36999500000002</v>
      </c>
      <c r="D35">
        <v>49.250838999999999</v>
      </c>
      <c r="E35">
        <v>98.129997000000003</v>
      </c>
      <c r="F35">
        <v>71.795829999999995</v>
      </c>
      <c r="G35" s="86">
        <v>100.068</v>
      </c>
      <c r="H35">
        <f t="shared" si="1"/>
        <v>9615.9253858799984</v>
      </c>
      <c r="I35">
        <f t="shared" si="2"/>
        <v>57375.988659659997</v>
      </c>
      <c r="J35">
        <f t="shared" si="3"/>
        <v>4928.4329570519994</v>
      </c>
      <c r="K35">
        <f t="shared" si="4"/>
        <v>9819.6725397959999</v>
      </c>
      <c r="L35">
        <f t="shared" si="5"/>
        <v>7184.4651164399993</v>
      </c>
      <c r="M35" s="180">
        <f t="shared" si="8"/>
        <v>-2.8523442959878091E-3</v>
      </c>
      <c r="N35" s="178">
        <f t="shared" si="9"/>
        <v>1.1875720809547234E-3</v>
      </c>
      <c r="O35" s="178">
        <f t="shared" si="10"/>
        <v>-3.5092516464314593E-3</v>
      </c>
      <c r="P35" s="178">
        <f t="shared" si="11"/>
        <v>-5.9076193710016632E-4</v>
      </c>
      <c r="Q35" s="179">
        <f t="shared" si="12"/>
        <v>-1.2511935420051835E-2</v>
      </c>
      <c r="R35" s="187">
        <f t="shared" si="13"/>
        <v>-2.8482802269560723E-3</v>
      </c>
      <c r="S35" s="187">
        <f t="shared" si="14"/>
        <v>1.1882775239056729E-3</v>
      </c>
      <c r="T35" s="187">
        <f t="shared" si="15"/>
        <v>-3.503101419207504E-3</v>
      </c>
      <c r="U35" s="187">
        <f t="shared" si="16"/>
        <v>-5.9058747162457127E-4</v>
      </c>
      <c r="V35" s="187">
        <f t="shared" si="17"/>
        <v>-1.2433986591659313E-2</v>
      </c>
      <c r="W35" s="188">
        <f t="shared" si="18"/>
        <v>-3.6375356371083582E-3</v>
      </c>
      <c r="Y35" s="190" t="s">
        <v>34</v>
      </c>
      <c r="Z35" s="50">
        <v>1</v>
      </c>
      <c r="AA35" s="53"/>
      <c r="AB35" s="53"/>
      <c r="AC35" s="53"/>
      <c r="AD35" s="53"/>
    </row>
    <row r="36" spans="1:30" x14ac:dyDescent="0.3">
      <c r="A36" s="185">
        <v>42444</v>
      </c>
      <c r="B36">
        <v>98.024780000000007</v>
      </c>
      <c r="C36">
        <v>577.02002000000005</v>
      </c>
      <c r="D36">
        <v>49.639876999999998</v>
      </c>
      <c r="E36">
        <v>97.860000999999997</v>
      </c>
      <c r="F36">
        <v>71.919662000000002</v>
      </c>
      <c r="G36" s="86">
        <v>100.309</v>
      </c>
      <c r="H36">
        <f t="shared" si="1"/>
        <v>9832.7676570200001</v>
      </c>
      <c r="I36">
        <f t="shared" si="2"/>
        <v>57880.301186180004</v>
      </c>
      <c r="J36">
        <f t="shared" si="3"/>
        <v>4979.3264219929997</v>
      </c>
      <c r="K36">
        <f t="shared" si="4"/>
        <v>9816.238840308999</v>
      </c>
      <c r="L36">
        <f t="shared" si="5"/>
        <v>7214.1893755580004</v>
      </c>
      <c r="M36" s="180">
        <f t="shared" si="8"/>
        <v>2.2299828227344252E-2</v>
      </c>
      <c r="N36" s="178">
        <f t="shared" si="9"/>
        <v>8.7512056078875421E-3</v>
      </c>
      <c r="O36" s="178">
        <f t="shared" si="10"/>
        <v>1.0273546343946047E-2</v>
      </c>
      <c r="P36" s="178">
        <f t="shared" si="11"/>
        <v>-3.4973671000365132E-4</v>
      </c>
      <c r="Q36" s="179">
        <f t="shared" si="12"/>
        <v>4.1287609699185253E-3</v>
      </c>
      <c r="R36" s="187">
        <f t="shared" si="13"/>
        <v>2.2550327965149601E-2</v>
      </c>
      <c r="S36" s="187">
        <f t="shared" si="14"/>
        <v>8.7896093522930405E-3</v>
      </c>
      <c r="T36" s="187">
        <f t="shared" si="15"/>
        <v>1.0326500407838115E-2</v>
      </c>
      <c r="U36" s="187">
        <f t="shared" si="16"/>
        <v>-3.4967555924958124E-4</v>
      </c>
      <c r="V36" s="187">
        <f t="shared" si="17"/>
        <v>4.1372960458787612E-3</v>
      </c>
      <c r="W36" s="188">
        <f t="shared" si="18"/>
        <v>9.0908116423819869E-3</v>
      </c>
      <c r="Y36" s="22" t="s">
        <v>35</v>
      </c>
      <c r="Z36" s="51">
        <f>CORREL(M7:M510, N7:N510)</f>
        <v>0.57110104176142618</v>
      </c>
      <c r="AA36" s="54">
        <v>1</v>
      </c>
      <c r="AB36" s="45"/>
      <c r="AC36" s="45"/>
      <c r="AD36" s="45"/>
    </row>
    <row r="37" spans="1:30" x14ac:dyDescent="0.3">
      <c r="A37" s="185">
        <v>42445</v>
      </c>
      <c r="B37">
        <v>99.327659999999995</v>
      </c>
      <c r="C37">
        <v>574.27002000000005</v>
      </c>
      <c r="D37">
        <v>50.343864000000004</v>
      </c>
      <c r="E37">
        <v>99.349997999999999</v>
      </c>
      <c r="F37">
        <v>71.946197999999995</v>
      </c>
      <c r="G37" s="86">
        <v>98.727999999999994</v>
      </c>
      <c r="H37">
        <f t="shared" si="1"/>
        <v>9806.4212164799992</v>
      </c>
      <c r="I37">
        <f t="shared" si="2"/>
        <v>56696.530534559999</v>
      </c>
      <c r="J37">
        <f t="shared" si="3"/>
        <v>4970.3490049920001</v>
      </c>
      <c r="K37">
        <f t="shared" si="4"/>
        <v>9808.626602544</v>
      </c>
      <c r="L37">
        <f t="shared" si="5"/>
        <v>7103.1042361439995</v>
      </c>
      <c r="M37" s="180">
        <f t="shared" si="8"/>
        <v>-2.6830493372032548E-3</v>
      </c>
      <c r="N37" s="178">
        <f t="shared" si="9"/>
        <v>-2.0664086386187077E-2</v>
      </c>
      <c r="O37" s="178">
        <f t="shared" si="10"/>
        <v>-1.8045652851880769E-3</v>
      </c>
      <c r="P37" s="178">
        <f t="shared" si="11"/>
        <v>-7.7577481169858542E-4</v>
      </c>
      <c r="Q37" s="179">
        <f t="shared" si="12"/>
        <v>-1.5517928399429943E-2</v>
      </c>
      <c r="R37" s="187">
        <f t="shared" si="13"/>
        <v>-2.6794531772741676E-3</v>
      </c>
      <c r="S37" s="187">
        <f t="shared" si="14"/>
        <v>-2.045204719671798E-2</v>
      </c>
      <c r="T37" s="187">
        <f t="shared" si="15"/>
        <v>-1.8029380362266628E-3</v>
      </c>
      <c r="U37" s="187">
        <f t="shared" si="16"/>
        <v>-7.7547397621790018E-4</v>
      </c>
      <c r="V37" s="187">
        <f t="shared" si="17"/>
        <v>-1.5398145741829615E-2</v>
      </c>
      <c r="W37" s="188">
        <f t="shared" si="18"/>
        <v>-8.2216116256532655E-3</v>
      </c>
      <c r="Y37" s="22" t="s">
        <v>36</v>
      </c>
      <c r="Z37" s="51">
        <f>CORREL(M7:M510, O7:O510)</f>
        <v>0.61555153974477428</v>
      </c>
      <c r="AA37" s="51">
        <f>CORREL(N7:N510, O7:O510)</f>
        <v>0.69974702193284577</v>
      </c>
      <c r="AB37" s="54">
        <v>1</v>
      </c>
      <c r="AC37" s="45"/>
      <c r="AD37" s="45"/>
    </row>
    <row r="38" spans="1:30" x14ac:dyDescent="0.3">
      <c r="A38" s="185">
        <v>42446</v>
      </c>
      <c r="B38">
        <v>99.168296999999995</v>
      </c>
      <c r="C38">
        <v>559.44000200000005</v>
      </c>
      <c r="D38">
        <v>50.631011999999998</v>
      </c>
      <c r="E38">
        <v>99.720000999999996</v>
      </c>
      <c r="F38">
        <v>73.193366999999995</v>
      </c>
      <c r="G38" s="86">
        <v>98.721000000000004</v>
      </c>
      <c r="H38">
        <f t="shared" si="1"/>
        <v>9789.9934481370001</v>
      </c>
      <c r="I38">
        <f t="shared" si="2"/>
        <v>55228.476437442005</v>
      </c>
      <c r="J38">
        <f t="shared" si="3"/>
        <v>4998.3441356519997</v>
      </c>
      <c r="K38">
        <f t="shared" si="4"/>
        <v>9844.4582187209999</v>
      </c>
      <c r="L38">
        <f t="shared" si="5"/>
        <v>7225.7223836069998</v>
      </c>
      <c r="M38" s="180">
        <f t="shared" si="8"/>
        <v>-1.6766099791605178E-3</v>
      </c>
      <c r="N38" s="178">
        <f t="shared" si="9"/>
        <v>-2.6234321240968968E-2</v>
      </c>
      <c r="O38" s="178">
        <f t="shared" si="10"/>
        <v>5.6166247391960964E-3</v>
      </c>
      <c r="P38" s="178">
        <f t="shared" si="11"/>
        <v>3.6464154309946355E-3</v>
      </c>
      <c r="Q38" s="179">
        <f t="shared" si="12"/>
        <v>1.7115308036324481E-2</v>
      </c>
      <c r="R38" s="187">
        <f t="shared" si="13"/>
        <v>-1.675205253817951E-3</v>
      </c>
      <c r="S38" s="187">
        <f t="shared" si="14"/>
        <v>-2.5893191052019059E-2</v>
      </c>
      <c r="T38" s="187">
        <f t="shared" si="15"/>
        <v>5.6324275482229824E-3</v>
      </c>
      <c r="U38" s="187">
        <f t="shared" si="16"/>
        <v>3.6530716917806284E-3</v>
      </c>
      <c r="V38" s="187">
        <f t="shared" si="17"/>
        <v>1.7262614117227834E-2</v>
      </c>
      <c r="W38" s="188">
        <f t="shared" si="18"/>
        <v>-2.0405658972111242E-4</v>
      </c>
      <c r="Y38" s="22" t="s">
        <v>37</v>
      </c>
      <c r="Z38" s="51">
        <f>CORREL(M7:M510, P7:P510)</f>
        <v>0.41569639944105152</v>
      </c>
      <c r="AA38" s="51">
        <f>CORREL(N7:N510, P7:P510)</f>
        <v>0.46170786641348271</v>
      </c>
      <c r="AB38" s="51">
        <f>CORREL(O7:O510, P7:P510)</f>
        <v>0.47335216907322109</v>
      </c>
      <c r="AC38" s="54">
        <v>1</v>
      </c>
      <c r="AD38" s="45"/>
    </row>
    <row r="39" spans="1:30" ht="15" thickBot="1" x14ac:dyDescent="0.35">
      <c r="A39" s="185">
        <v>42447</v>
      </c>
      <c r="B39">
        <v>99.280777</v>
      </c>
      <c r="C39">
        <v>552.080017</v>
      </c>
      <c r="D39">
        <v>49.547252999999998</v>
      </c>
      <c r="E39">
        <v>101.120003</v>
      </c>
      <c r="F39">
        <v>73.547165000000007</v>
      </c>
      <c r="G39" s="86">
        <v>99.191000000000003</v>
      </c>
      <c r="H39">
        <f t="shared" si="1"/>
        <v>9847.7595514069999</v>
      </c>
      <c r="I39">
        <f t="shared" si="2"/>
        <v>54761.368966246999</v>
      </c>
      <c r="J39">
        <f t="shared" si="3"/>
        <v>4914.6415723230002</v>
      </c>
      <c r="K39">
        <f t="shared" si="4"/>
        <v>10030.194217573</v>
      </c>
      <c r="L39">
        <f t="shared" si="5"/>
        <v>7295.2168435150006</v>
      </c>
      <c r="M39" s="180">
        <f t="shared" si="8"/>
        <v>5.8831852999997967E-3</v>
      </c>
      <c r="N39" s="178">
        <f t="shared" si="9"/>
        <v>-8.4936982625063093E-3</v>
      </c>
      <c r="O39" s="178">
        <f t="shared" si="10"/>
        <v>-1.6887859039605182E-2</v>
      </c>
      <c r="P39" s="178">
        <f t="shared" si="11"/>
        <v>1.8691285985956776E-2</v>
      </c>
      <c r="Q39" s="179">
        <f t="shared" si="12"/>
        <v>9.5716935929405413E-3</v>
      </c>
      <c r="R39" s="187">
        <f t="shared" si="13"/>
        <v>5.9005252226182522E-3</v>
      </c>
      <c r="S39" s="187">
        <f t="shared" si="14"/>
        <v>-8.4577287176137196E-3</v>
      </c>
      <c r="T39" s="187">
        <f t="shared" si="15"/>
        <v>-1.6746058506049846E-2</v>
      </c>
      <c r="U39" s="187">
        <f t="shared" si="16"/>
        <v>1.8867061520845295E-2</v>
      </c>
      <c r="V39" s="187">
        <f t="shared" si="17"/>
        <v>9.6176487579515899E-3</v>
      </c>
      <c r="W39" s="188">
        <f t="shared" si="18"/>
        <v>1.8362896555503142E-3</v>
      </c>
      <c r="Y39" s="23" t="s">
        <v>38</v>
      </c>
      <c r="Z39" s="52">
        <f>CORREL(M7:M510, Q7:Q510)</f>
        <v>0.5356571506162896</v>
      </c>
      <c r="AA39" s="52">
        <f>CORREL(N7:N510, Q7:Q510)</f>
        <v>0.45352566293156155</v>
      </c>
      <c r="AB39" s="52">
        <f>CORREL(O7:O510, Q7:Q510)</f>
        <v>0.57097798378385189</v>
      </c>
      <c r="AC39" s="52">
        <f>CORREL(P7:P510, Q7:Q510)</f>
        <v>0.30733936175833759</v>
      </c>
      <c r="AD39" s="57">
        <v>1</v>
      </c>
    </row>
    <row r="40" spans="1:30" x14ac:dyDescent="0.3">
      <c r="A40" s="185">
        <v>42450</v>
      </c>
      <c r="B40">
        <v>99.271407999999994</v>
      </c>
      <c r="C40">
        <v>553.97997999999995</v>
      </c>
      <c r="D40">
        <v>49.889980000000001</v>
      </c>
      <c r="E40">
        <v>101.05999799999999</v>
      </c>
      <c r="F40">
        <v>73.697533000000007</v>
      </c>
      <c r="G40" s="86">
        <v>97.462000000000003</v>
      </c>
      <c r="H40">
        <f t="shared" si="1"/>
        <v>9675.1899664960001</v>
      </c>
      <c r="I40">
        <f t="shared" si="2"/>
        <v>53991.99681076</v>
      </c>
      <c r="J40">
        <f t="shared" si="3"/>
        <v>4862.3772307600002</v>
      </c>
      <c r="K40">
        <f t="shared" si="4"/>
        <v>9849.5095250760005</v>
      </c>
      <c r="L40">
        <f t="shared" si="5"/>
        <v>7182.7089612460013</v>
      </c>
      <c r="M40" s="180">
        <f t="shared" si="8"/>
        <v>-1.7679099098813468E-2</v>
      </c>
      <c r="N40" s="178">
        <f t="shared" si="9"/>
        <v>-1.4149171119035436E-2</v>
      </c>
      <c r="O40" s="178">
        <f t="shared" si="10"/>
        <v>-1.0691365221976589E-2</v>
      </c>
      <c r="P40" s="178">
        <f t="shared" si="11"/>
        <v>-1.8178305916984997E-2</v>
      </c>
      <c r="Q40" s="179">
        <f t="shared" si="12"/>
        <v>-1.5542301927818759E-2</v>
      </c>
      <c r="R40" s="187">
        <f t="shared" si="13"/>
        <v>-1.7523740705706392E-2</v>
      </c>
      <c r="S40" s="187">
        <f t="shared" si="14"/>
        <v>-1.4049542040506935E-2</v>
      </c>
      <c r="T40" s="187">
        <f t="shared" si="15"/>
        <v>-1.0634415713513827E-2</v>
      </c>
      <c r="U40" s="187">
        <f t="shared" si="16"/>
        <v>-1.8014077153205885E-2</v>
      </c>
      <c r="V40" s="187">
        <f t="shared" si="17"/>
        <v>-1.5422143670617811E-2</v>
      </c>
      <c r="W40" s="188">
        <f t="shared" si="18"/>
        <v>-1.5128783856710171E-2</v>
      </c>
    </row>
    <row r="41" spans="1:30" x14ac:dyDescent="0.3">
      <c r="A41" s="185">
        <v>42451</v>
      </c>
      <c r="B41">
        <v>100.030655</v>
      </c>
      <c r="C41">
        <v>560.47997999999995</v>
      </c>
      <c r="D41">
        <v>50.084502999999998</v>
      </c>
      <c r="E41">
        <v>99.839995999999999</v>
      </c>
      <c r="F41">
        <v>73.184509000000006</v>
      </c>
      <c r="G41" s="86">
        <v>95.599000000000004</v>
      </c>
      <c r="H41">
        <f t="shared" si="1"/>
        <v>9562.8305873450008</v>
      </c>
      <c r="I41">
        <f t="shared" si="2"/>
        <v>53581.325608020001</v>
      </c>
      <c r="J41">
        <f t="shared" si="3"/>
        <v>4788.028402297</v>
      </c>
      <c r="K41">
        <f t="shared" si="4"/>
        <v>9544.6037776040012</v>
      </c>
      <c r="L41">
        <f t="shared" si="5"/>
        <v>6996.3658758910005</v>
      </c>
      <c r="M41" s="180">
        <f t="shared" si="8"/>
        <v>-1.1681103722329857E-2</v>
      </c>
      <c r="N41" s="178">
        <f t="shared" si="9"/>
        <v>-7.6352238374125785E-3</v>
      </c>
      <c r="O41" s="178">
        <f t="shared" si="10"/>
        <v>-1.5408740799794787E-2</v>
      </c>
      <c r="P41" s="178">
        <f t="shared" si="11"/>
        <v>-3.1445714209208935E-2</v>
      </c>
      <c r="Q41" s="179">
        <f t="shared" si="12"/>
        <v>-2.6285750898008827E-2</v>
      </c>
      <c r="R41" s="187">
        <f t="shared" si="13"/>
        <v>-1.1613144500530335E-2</v>
      </c>
      <c r="S41" s="187">
        <f t="shared" si="14"/>
        <v>-7.6061495591538634E-3</v>
      </c>
      <c r="T41" s="187">
        <f t="shared" si="15"/>
        <v>-1.5290633559375105E-2</v>
      </c>
      <c r="U41" s="187">
        <f t="shared" si="16"/>
        <v>-3.0956439678111448E-2</v>
      </c>
      <c r="V41" s="187">
        <f t="shared" si="17"/>
        <v>-2.59432877428846E-2</v>
      </c>
      <c r="W41" s="188">
        <f t="shared" si="18"/>
        <v>-1.8281931008011072E-2</v>
      </c>
    </row>
    <row r="42" spans="1:30" x14ac:dyDescent="0.3">
      <c r="A42" s="185">
        <v>42452</v>
      </c>
      <c r="B42">
        <v>99.477622999999994</v>
      </c>
      <c r="C42">
        <v>569.63000499999998</v>
      </c>
      <c r="D42">
        <v>49.991878999999997</v>
      </c>
      <c r="E42">
        <v>99.589995999999999</v>
      </c>
      <c r="F42">
        <v>73.255279999999999</v>
      </c>
      <c r="G42" s="86">
        <v>96.933999999999997</v>
      </c>
      <c r="H42">
        <f t="shared" si="1"/>
        <v>9642.7639078819993</v>
      </c>
      <c r="I42">
        <f t="shared" si="2"/>
        <v>55216.514904669995</v>
      </c>
      <c r="J42">
        <f t="shared" si="3"/>
        <v>4845.9127989859999</v>
      </c>
      <c r="K42">
        <f t="shared" si="4"/>
        <v>9653.656672264</v>
      </c>
      <c r="L42">
        <f t="shared" si="5"/>
        <v>7100.9273115199994</v>
      </c>
      <c r="M42" s="180">
        <f t="shared" si="8"/>
        <v>8.3240101834863786E-3</v>
      </c>
      <c r="N42" s="178">
        <f t="shared" si="9"/>
        <v>3.0061487057399635E-2</v>
      </c>
      <c r="O42" s="178">
        <f t="shared" si="10"/>
        <v>1.2016908147869871E-2</v>
      </c>
      <c r="P42" s="178">
        <f t="shared" si="11"/>
        <v>1.1360828016953565E-2</v>
      </c>
      <c r="Q42" s="179">
        <f t="shared" si="12"/>
        <v>1.4834529117427532E-2</v>
      </c>
      <c r="R42" s="187">
        <f t="shared" si="13"/>
        <v>8.3587510838870754E-3</v>
      </c>
      <c r="S42" s="187">
        <f t="shared" si="14"/>
        <v>3.0517895518531946E-2</v>
      </c>
      <c r="T42" s="187">
        <f t="shared" si="15"/>
        <v>1.2089401278662123E-2</v>
      </c>
      <c r="U42" s="187">
        <f t="shared" si="16"/>
        <v>1.1425607306600484E-2</v>
      </c>
      <c r="V42" s="187">
        <f t="shared" si="17"/>
        <v>1.494510685744873E-2</v>
      </c>
      <c r="W42" s="188">
        <f t="shared" si="18"/>
        <v>1.5467352409026074E-2</v>
      </c>
    </row>
    <row r="43" spans="1:30" x14ac:dyDescent="0.3">
      <c r="A43" s="185">
        <v>42453</v>
      </c>
      <c r="B43">
        <v>99.046454999999995</v>
      </c>
      <c r="C43">
        <v>582.95001200000002</v>
      </c>
      <c r="D43">
        <v>50.214188</v>
      </c>
      <c r="E43">
        <v>98.360000999999997</v>
      </c>
      <c r="F43">
        <v>73.317183999999997</v>
      </c>
      <c r="G43" s="86">
        <v>97.549000000000007</v>
      </c>
      <c r="H43">
        <f t="shared" si="1"/>
        <v>9661.8826387949994</v>
      </c>
      <c r="I43">
        <f t="shared" si="2"/>
        <v>56866.190720588005</v>
      </c>
      <c r="J43">
        <f t="shared" si="3"/>
        <v>4898.3438252120004</v>
      </c>
      <c r="K43">
        <f t="shared" si="4"/>
        <v>9594.9197375490003</v>
      </c>
      <c r="L43">
        <f t="shared" si="5"/>
        <v>7152.0179820160001</v>
      </c>
      <c r="M43" s="180">
        <f t="shared" si="8"/>
        <v>1.9807394160289396E-3</v>
      </c>
      <c r="N43" s="178">
        <f t="shared" si="9"/>
        <v>2.943888525310134E-2</v>
      </c>
      <c r="O43" s="178">
        <f t="shared" si="10"/>
        <v>1.0761525327603364E-2</v>
      </c>
      <c r="P43" s="178">
        <f t="shared" si="11"/>
        <v>-6.1030089475202125E-3</v>
      </c>
      <c r="Q43" s="179">
        <f t="shared" si="12"/>
        <v>7.1691693568117516E-3</v>
      </c>
      <c r="R43" s="187">
        <f t="shared" si="13"/>
        <v>1.9827023761695936E-3</v>
      </c>
      <c r="S43" s="187">
        <f t="shared" si="14"/>
        <v>2.9876492907350928E-2</v>
      </c>
      <c r="T43" s="187">
        <f t="shared" si="15"/>
        <v>1.0819638817473491E-2</v>
      </c>
      <c r="U43" s="187">
        <f t="shared" si="16"/>
        <v>-6.084423416854807E-3</v>
      </c>
      <c r="V43" s="187">
        <f t="shared" si="17"/>
        <v>7.1949293739586844E-3</v>
      </c>
      <c r="W43" s="188">
        <f t="shared" si="18"/>
        <v>8.7578680116195788E-3</v>
      </c>
    </row>
    <row r="44" spans="1:30" x14ac:dyDescent="0.3">
      <c r="A44" s="185">
        <v>42457</v>
      </c>
      <c r="B44">
        <v>98.596549999999993</v>
      </c>
      <c r="C44">
        <v>579.86999500000002</v>
      </c>
      <c r="D44">
        <v>49.593563000000003</v>
      </c>
      <c r="E44">
        <v>101.209999</v>
      </c>
      <c r="F44">
        <v>73.078377000000003</v>
      </c>
      <c r="G44" s="86">
        <v>98.006</v>
      </c>
      <c r="H44">
        <f t="shared" si="1"/>
        <v>9663.0534792999988</v>
      </c>
      <c r="I44">
        <f t="shared" si="2"/>
        <v>56830.738729969999</v>
      </c>
      <c r="J44">
        <f t="shared" si="3"/>
        <v>4860.4667353780005</v>
      </c>
      <c r="K44">
        <f t="shared" si="4"/>
        <v>9919.1871619939993</v>
      </c>
      <c r="L44">
        <f t="shared" si="5"/>
        <v>7162.1194162620004</v>
      </c>
      <c r="M44" s="180">
        <f t="shared" si="8"/>
        <v>1.2117406228694477E-4</v>
      </c>
      <c r="N44" s="178">
        <f t="shared" si="9"/>
        <v>-6.2362267720476861E-4</v>
      </c>
      <c r="O44" s="178">
        <f t="shared" si="10"/>
        <v>-7.7626837415110126E-3</v>
      </c>
      <c r="P44" s="178">
        <f t="shared" si="11"/>
        <v>3.3237214228540007E-2</v>
      </c>
      <c r="Q44" s="179">
        <f t="shared" si="12"/>
        <v>1.4113928966586835E-3</v>
      </c>
      <c r="R44" s="187">
        <f t="shared" si="13"/>
        <v>1.211814041601168E-4</v>
      </c>
      <c r="S44" s="187">
        <f t="shared" si="14"/>
        <v>-6.234282649984419E-4</v>
      </c>
      <c r="T44" s="187">
        <f t="shared" si="15"/>
        <v>-7.7326319232726721E-3</v>
      </c>
      <c r="U44" s="187">
        <f t="shared" si="16"/>
        <v>3.3795741216677694E-2</v>
      </c>
      <c r="V44" s="187">
        <f t="shared" si="17"/>
        <v>1.4123893803679873E-3</v>
      </c>
      <c r="W44" s="188">
        <f t="shared" si="18"/>
        <v>5.3946503625869361E-3</v>
      </c>
    </row>
    <row r="45" spans="1:30" x14ac:dyDescent="0.3">
      <c r="A45" s="185">
        <v>42458</v>
      </c>
      <c r="B45">
        <v>100.930466</v>
      </c>
      <c r="C45">
        <v>593.85998500000005</v>
      </c>
      <c r="D45">
        <v>50.677326000000001</v>
      </c>
      <c r="E45">
        <v>104.129997</v>
      </c>
      <c r="F45">
        <v>73.237594999999999</v>
      </c>
      <c r="G45" s="86">
        <v>98.307000000000002</v>
      </c>
      <c r="H45">
        <f t="shared" si="1"/>
        <v>9922.1713210620001</v>
      </c>
      <c r="I45">
        <f t="shared" si="2"/>
        <v>58380.593545395008</v>
      </c>
      <c r="J45">
        <f t="shared" si="3"/>
        <v>4981.9358870820006</v>
      </c>
      <c r="K45">
        <f t="shared" si="4"/>
        <v>10236.707615079</v>
      </c>
      <c r="L45">
        <f t="shared" si="5"/>
        <v>7199.7682516650002</v>
      </c>
      <c r="M45" s="180">
        <f t="shared" si="8"/>
        <v>2.6462087074421332E-2</v>
      </c>
      <c r="N45" s="178">
        <f t="shared" si="9"/>
        <v>2.6906178136419719E-2</v>
      </c>
      <c r="O45" s="178">
        <f t="shared" si="10"/>
        <v>2.4684078458260542E-2</v>
      </c>
      <c r="P45" s="178">
        <f t="shared" si="11"/>
        <v>3.150906732270007E-2</v>
      </c>
      <c r="Q45" s="179">
        <f t="shared" si="12"/>
        <v>5.2428932065452264E-3</v>
      </c>
      <c r="R45" s="187">
        <f t="shared" si="13"/>
        <v>2.6815316951011227E-2</v>
      </c>
      <c r="S45" s="187">
        <f t="shared" si="14"/>
        <v>2.7271417723234433E-2</v>
      </c>
      <c r="T45" s="187">
        <f t="shared" si="15"/>
        <v>2.4991252551912251E-2</v>
      </c>
      <c r="U45" s="187">
        <f t="shared" si="16"/>
        <v>3.2010733127569212E-2</v>
      </c>
      <c r="V45" s="187">
        <f t="shared" si="17"/>
        <v>5.2566612220282119E-3</v>
      </c>
      <c r="W45" s="188">
        <f t="shared" si="18"/>
        <v>2.3269076315151072E-2</v>
      </c>
    </row>
    <row r="46" spans="1:30" x14ac:dyDescent="0.3">
      <c r="A46" s="185">
        <v>42459</v>
      </c>
      <c r="B46">
        <v>102.69261899999999</v>
      </c>
      <c r="C46">
        <v>598.69000200000005</v>
      </c>
      <c r="D46">
        <v>50.992271000000002</v>
      </c>
      <c r="E46">
        <v>102.19000200000001</v>
      </c>
      <c r="F46">
        <v>73.131454000000005</v>
      </c>
      <c r="G46" s="86">
        <v>98.215000000000003</v>
      </c>
      <c r="H46">
        <f t="shared" si="1"/>
        <v>10085.955575085</v>
      </c>
      <c r="I46">
        <f t="shared" si="2"/>
        <v>58800.338546430008</v>
      </c>
      <c r="J46">
        <f t="shared" si="3"/>
        <v>5008.2058962650008</v>
      </c>
      <c r="K46">
        <f t="shared" si="4"/>
        <v>10036.591046430001</v>
      </c>
      <c r="L46">
        <f t="shared" si="5"/>
        <v>7182.605754610001</v>
      </c>
      <c r="M46" s="180">
        <f t="shared" si="8"/>
        <v>1.6372138516067374E-2</v>
      </c>
      <c r="N46" s="178">
        <f t="shared" si="9"/>
        <v>7.1640801756975639E-3</v>
      </c>
      <c r="O46" s="178">
        <f t="shared" si="10"/>
        <v>5.2591985786060759E-3</v>
      </c>
      <c r="P46" s="178">
        <f t="shared" si="11"/>
        <v>-1.9742526547544555E-2</v>
      </c>
      <c r="Q46" s="179">
        <f t="shared" si="12"/>
        <v>-2.3866025447248033E-3</v>
      </c>
      <c r="R46" s="187">
        <f t="shared" si="13"/>
        <v>1.6506896396288905E-2</v>
      </c>
      <c r="S46" s="187">
        <f t="shared" si="14"/>
        <v>7.1898035895887067E-3</v>
      </c>
      <c r="T46" s="187">
        <f t="shared" si="15"/>
        <v>5.2730524395381067E-3</v>
      </c>
      <c r="U46" s="187">
        <f t="shared" si="16"/>
        <v>-1.9548919063998697E-2</v>
      </c>
      <c r="V46" s="187">
        <f t="shared" si="17"/>
        <v>-2.3837568731507803E-3</v>
      </c>
      <c r="W46" s="188">
        <f t="shared" si="18"/>
        <v>1.4074152976532479E-3</v>
      </c>
    </row>
    <row r="47" spans="1:30" x14ac:dyDescent="0.3">
      <c r="A47" s="185">
        <v>42460</v>
      </c>
      <c r="B47">
        <v>102.158356</v>
      </c>
      <c r="C47">
        <v>593.64001499999995</v>
      </c>
      <c r="D47">
        <v>51.158993000000002</v>
      </c>
      <c r="E47">
        <v>102.230003</v>
      </c>
      <c r="F47">
        <v>72.804175999999998</v>
      </c>
      <c r="G47" s="86">
        <v>96.221000000000004</v>
      </c>
      <c r="H47">
        <f t="shared" si="1"/>
        <v>9829.7791726760006</v>
      </c>
      <c r="I47">
        <f t="shared" si="2"/>
        <v>57120.635883315001</v>
      </c>
      <c r="J47">
        <f t="shared" si="3"/>
        <v>4922.5694654530007</v>
      </c>
      <c r="K47">
        <f t="shared" si="4"/>
        <v>9836.6731186630004</v>
      </c>
      <c r="L47">
        <f t="shared" si="5"/>
        <v>7005.2906188960005</v>
      </c>
      <c r="M47" s="180">
        <f t="shared" si="8"/>
        <v>-2.5727449757382594E-2</v>
      </c>
      <c r="N47" s="178">
        <f t="shared" si="9"/>
        <v>-2.8982162100012414E-2</v>
      </c>
      <c r="O47" s="178">
        <f t="shared" si="10"/>
        <v>-1.7247103168664797E-2</v>
      </c>
      <c r="P47" s="178">
        <f t="shared" si="11"/>
        <v>-2.0119963200206571E-2</v>
      </c>
      <c r="Q47" s="179">
        <f t="shared" si="12"/>
        <v>-2.4996569410799061E-2</v>
      </c>
      <c r="R47" s="187">
        <f t="shared" si="13"/>
        <v>-2.5399318934323185E-2</v>
      </c>
      <c r="S47" s="187">
        <f t="shared" si="14"/>
        <v>-2.8566207349106983E-2</v>
      </c>
      <c r="T47" s="187">
        <f t="shared" si="15"/>
        <v>-1.7099223271923716E-2</v>
      </c>
      <c r="U47" s="187">
        <f t="shared" si="16"/>
        <v>-1.9918907410112263E-2</v>
      </c>
      <c r="V47" s="187">
        <f t="shared" si="17"/>
        <v>-2.4686742078276334E-2</v>
      </c>
      <c r="W47" s="188">
        <f t="shared" si="18"/>
        <v>-2.3134079808748497E-2</v>
      </c>
    </row>
    <row r="48" spans="1:30" x14ac:dyDescent="0.3">
      <c r="A48" s="185">
        <v>42461</v>
      </c>
      <c r="B48">
        <v>103.095665</v>
      </c>
      <c r="C48">
        <v>598.5</v>
      </c>
      <c r="D48">
        <v>51.473945999999998</v>
      </c>
      <c r="E48">
        <v>105.699997</v>
      </c>
      <c r="F48">
        <v>73.883278000000004</v>
      </c>
      <c r="G48" s="86">
        <v>96.278000000000006</v>
      </c>
      <c r="H48">
        <f t="shared" si="1"/>
        <v>9925.8444348699995</v>
      </c>
      <c r="I48">
        <f t="shared" si="2"/>
        <v>57622.383000000002</v>
      </c>
      <c r="J48">
        <f t="shared" si="3"/>
        <v>4955.8085729880004</v>
      </c>
      <c r="K48">
        <f t="shared" si="4"/>
        <v>10176.584311166</v>
      </c>
      <c r="L48">
        <f t="shared" si="5"/>
        <v>7113.3342392840004</v>
      </c>
      <c r="M48" s="180">
        <f t="shared" si="8"/>
        <v>9.7254352774001629E-3</v>
      </c>
      <c r="N48" s="178">
        <f t="shared" si="9"/>
        <v>8.7456355885074319E-3</v>
      </c>
      <c r="O48" s="178">
        <f t="shared" si="10"/>
        <v>6.7296944603922673E-3</v>
      </c>
      <c r="P48" s="178">
        <f t="shared" si="11"/>
        <v>3.3971869265398004E-2</v>
      </c>
      <c r="Q48" s="179">
        <f t="shared" si="12"/>
        <v>1.5305418285287626E-2</v>
      </c>
      <c r="R48" s="187">
        <f t="shared" si="13"/>
        <v>9.772881008459796E-3</v>
      </c>
      <c r="S48" s="187">
        <f t="shared" si="14"/>
        <v>8.7839903902673776E-3</v>
      </c>
      <c r="T48" s="187">
        <f t="shared" si="15"/>
        <v>6.7523897363510011E-3</v>
      </c>
      <c r="U48" s="187">
        <f t="shared" si="16"/>
        <v>3.4555503512472108E-2</v>
      </c>
      <c r="V48" s="187">
        <f t="shared" si="17"/>
        <v>1.542314605714774E-2</v>
      </c>
      <c r="W48" s="188">
        <f t="shared" si="18"/>
        <v>1.5057582140939605E-2</v>
      </c>
    </row>
    <row r="49" spans="1:23" x14ac:dyDescent="0.3">
      <c r="A49" s="185">
        <v>42464</v>
      </c>
      <c r="B49">
        <v>104.154839</v>
      </c>
      <c r="C49">
        <v>593.19000200000005</v>
      </c>
      <c r="D49">
        <v>51.344265</v>
      </c>
      <c r="E49">
        <v>104.349998</v>
      </c>
      <c r="F49">
        <v>73.600243000000006</v>
      </c>
      <c r="G49" s="86">
        <v>97.816000000000003</v>
      </c>
      <c r="H49">
        <f t="shared" si="1"/>
        <v>10188.009731623999</v>
      </c>
      <c r="I49">
        <f t="shared" si="2"/>
        <v>58023.473235632009</v>
      </c>
      <c r="J49">
        <f t="shared" si="3"/>
        <v>5022.2906252399998</v>
      </c>
      <c r="K49">
        <f t="shared" si="4"/>
        <v>10207.099404368</v>
      </c>
      <c r="L49">
        <f t="shared" si="5"/>
        <v>7199.2813692880009</v>
      </c>
      <c r="M49" s="180">
        <f t="shared" si="8"/>
        <v>2.6069607768296057E-2</v>
      </c>
      <c r="N49" s="178">
        <f t="shared" si="9"/>
        <v>6.9365536633525125E-3</v>
      </c>
      <c r="O49" s="178">
        <f t="shared" si="10"/>
        <v>1.3325791763290342E-2</v>
      </c>
      <c r="P49" s="178">
        <f t="shared" si="11"/>
        <v>2.9940727518958763E-3</v>
      </c>
      <c r="Q49" s="179">
        <f t="shared" si="12"/>
        <v>1.2010126654564707E-2</v>
      </c>
      <c r="R49" s="187">
        <f t="shared" si="13"/>
        <v>2.6412392262868772E-2</v>
      </c>
      <c r="S49" s="187">
        <f t="shared" si="14"/>
        <v>6.9606672745902839E-3</v>
      </c>
      <c r="T49" s="187">
        <f t="shared" si="15"/>
        <v>1.341497583550034E-2</v>
      </c>
      <c r="U49" s="187">
        <f t="shared" si="16"/>
        <v>2.998559464448072E-3</v>
      </c>
      <c r="V49" s="187">
        <f t="shared" si="17"/>
        <v>1.2082537824435411E-2</v>
      </c>
      <c r="W49" s="188">
        <f t="shared" si="18"/>
        <v>1.2373826532368577E-2</v>
      </c>
    </row>
    <row r="50" spans="1:23" x14ac:dyDescent="0.3">
      <c r="A50" s="185">
        <v>42465</v>
      </c>
      <c r="B50">
        <v>102.926964</v>
      </c>
      <c r="C50">
        <v>586.14001499999995</v>
      </c>
      <c r="D50">
        <v>50.538390999999997</v>
      </c>
      <c r="E50">
        <v>104.94000200000001</v>
      </c>
      <c r="F50">
        <v>73.555999999999997</v>
      </c>
      <c r="G50" s="86">
        <v>97.069000000000003</v>
      </c>
      <c r="H50">
        <f t="shared" si="1"/>
        <v>9991.017468516</v>
      </c>
      <c r="I50">
        <f t="shared" si="2"/>
        <v>56896.025116034994</v>
      </c>
      <c r="J50">
        <f t="shared" si="3"/>
        <v>4905.7110759790003</v>
      </c>
      <c r="K50">
        <f t="shared" si="4"/>
        <v>10186.421054138002</v>
      </c>
      <c r="L50">
        <f t="shared" si="5"/>
        <v>7140.0073640000001</v>
      </c>
      <c r="M50" s="180">
        <f t="shared" si="8"/>
        <v>-1.9525076146772902E-2</v>
      </c>
      <c r="N50" s="178">
        <f t="shared" si="9"/>
        <v>-1.9622158303236027E-2</v>
      </c>
      <c r="O50" s="178">
        <f t="shared" si="10"/>
        <v>-2.348607735032596E-2</v>
      </c>
      <c r="P50" s="178">
        <f t="shared" si="11"/>
        <v>-2.0279340547153251E-3</v>
      </c>
      <c r="Q50" s="179">
        <f t="shared" si="12"/>
        <v>-8.2674034960567629E-3</v>
      </c>
      <c r="R50" s="187">
        <f t="shared" si="13"/>
        <v>-1.9335696401675678E-2</v>
      </c>
      <c r="S50" s="187">
        <f t="shared" si="14"/>
        <v>-1.9430896785831375E-2</v>
      </c>
      <c r="T50" s="187">
        <f t="shared" si="15"/>
        <v>-2.3212425954626744E-2</v>
      </c>
      <c r="U50" s="187">
        <f t="shared" si="16"/>
        <v>-2.0258791857312151E-3</v>
      </c>
      <c r="V50" s="187">
        <f t="shared" si="17"/>
        <v>-8.2333225008905195E-3</v>
      </c>
      <c r="W50" s="188">
        <f t="shared" si="18"/>
        <v>-1.444764416575111E-2</v>
      </c>
    </row>
    <row r="51" spans="1:23" x14ac:dyDescent="0.3">
      <c r="A51" s="185">
        <v>42466</v>
      </c>
      <c r="B51">
        <v>104.00485999999999</v>
      </c>
      <c r="C51">
        <v>602.080017</v>
      </c>
      <c r="D51">
        <v>51.057102</v>
      </c>
      <c r="E51">
        <v>104.83000199999999</v>
      </c>
      <c r="F51">
        <v>74.130943000000002</v>
      </c>
      <c r="G51" s="86">
        <v>95.65</v>
      </c>
      <c r="H51">
        <f t="shared" si="1"/>
        <v>9948.0648590000001</v>
      </c>
      <c r="I51">
        <f t="shared" si="2"/>
        <v>57588.953626050003</v>
      </c>
      <c r="J51">
        <f t="shared" si="3"/>
        <v>4883.6118063000004</v>
      </c>
      <c r="K51">
        <f t="shared" si="4"/>
        <v>10026.989691299999</v>
      </c>
      <c r="L51">
        <f t="shared" si="5"/>
        <v>7090.6246979500011</v>
      </c>
      <c r="M51" s="180">
        <f t="shared" si="8"/>
        <v>-4.3083904516558243E-3</v>
      </c>
      <c r="N51" s="178">
        <f t="shared" si="9"/>
        <v>1.2105290655737158E-2</v>
      </c>
      <c r="O51" s="178">
        <f t="shared" si="10"/>
        <v>-4.5149817788189975E-3</v>
      </c>
      <c r="P51" s="178">
        <f t="shared" si="11"/>
        <v>-1.5775137714864794E-2</v>
      </c>
      <c r="Q51" s="179">
        <f t="shared" si="12"/>
        <v>-6.9403613359429401E-3</v>
      </c>
      <c r="R51" s="187">
        <f t="shared" si="13"/>
        <v>-4.2991226520575623E-3</v>
      </c>
      <c r="S51" s="187">
        <f t="shared" si="14"/>
        <v>1.2178856231201296E-2</v>
      </c>
      <c r="T51" s="187">
        <f t="shared" si="15"/>
        <v>-4.5048045709845871E-3</v>
      </c>
      <c r="U51" s="187">
        <f t="shared" si="16"/>
        <v>-1.56513619445602E-2</v>
      </c>
      <c r="V51" s="187">
        <f t="shared" si="17"/>
        <v>-6.9163326495973888E-3</v>
      </c>
      <c r="W51" s="188">
        <f t="shared" si="18"/>
        <v>-3.8385531171996885E-3</v>
      </c>
    </row>
    <row r="52" spans="1:23" x14ac:dyDescent="0.3">
      <c r="A52" s="185">
        <v>42467</v>
      </c>
      <c r="B52">
        <v>101.736557</v>
      </c>
      <c r="C52">
        <v>591.42999299999997</v>
      </c>
      <c r="D52">
        <v>50.445762999999999</v>
      </c>
      <c r="E52">
        <v>104.449997</v>
      </c>
      <c r="F52">
        <v>73.626784999999998</v>
      </c>
      <c r="G52" s="86">
        <v>95.823999999999998</v>
      </c>
      <c r="H52">
        <f t="shared" si="1"/>
        <v>9748.8038379680002</v>
      </c>
      <c r="I52">
        <f t="shared" si="2"/>
        <v>56673.187649231993</v>
      </c>
      <c r="J52">
        <f t="shared" si="3"/>
        <v>4833.9147937119997</v>
      </c>
      <c r="K52">
        <f t="shared" si="4"/>
        <v>10008.816512527999</v>
      </c>
      <c r="L52">
        <f t="shared" si="5"/>
        <v>7055.2130458399997</v>
      </c>
      <c r="M52" s="180">
        <f t="shared" si="8"/>
        <v>-2.0233451524667174E-2</v>
      </c>
      <c r="N52" s="178">
        <f t="shared" si="9"/>
        <v>-1.6029554060386138E-2</v>
      </c>
      <c r="O52" s="178">
        <f t="shared" si="10"/>
        <v>-1.0228414679973966E-2</v>
      </c>
      <c r="P52" s="178">
        <f t="shared" si="11"/>
        <v>-1.8140706264465488E-3</v>
      </c>
      <c r="Q52" s="179">
        <f t="shared" si="12"/>
        <v>-5.0066636875664098E-3</v>
      </c>
      <c r="R52" s="187">
        <f t="shared" si="13"/>
        <v>-2.0030128859858484E-2</v>
      </c>
      <c r="S52" s="187">
        <f t="shared" si="14"/>
        <v>-1.5901764473174387E-2</v>
      </c>
      <c r="T52" s="187">
        <f t="shared" si="15"/>
        <v>-1.0176282341665671E-2</v>
      </c>
      <c r="U52" s="187">
        <f t="shared" si="16"/>
        <v>-1.8124261948497002E-3</v>
      </c>
      <c r="V52" s="187">
        <f t="shared" si="17"/>
        <v>-4.9941512375121684E-3</v>
      </c>
      <c r="W52" s="188">
        <f t="shared" si="18"/>
        <v>-1.0582950621412084E-2</v>
      </c>
    </row>
    <row r="53" spans="1:23" x14ac:dyDescent="0.3">
      <c r="A53" s="185">
        <v>42468</v>
      </c>
      <c r="B53">
        <v>101.849045</v>
      </c>
      <c r="C53">
        <v>594.59997599999997</v>
      </c>
      <c r="D53">
        <v>50.408707</v>
      </c>
      <c r="E53">
        <v>103.80999799999999</v>
      </c>
      <c r="F53">
        <v>73.591376999999994</v>
      </c>
      <c r="G53" s="86">
        <v>94.837000000000003</v>
      </c>
      <c r="H53">
        <f t="shared" si="1"/>
        <v>9659.057880665001</v>
      </c>
      <c r="I53">
        <f t="shared" si="2"/>
        <v>56390.077923912002</v>
      </c>
      <c r="J53">
        <f t="shared" si="3"/>
        <v>4780.6105457590002</v>
      </c>
      <c r="K53">
        <f t="shared" si="4"/>
        <v>9845.0287803259998</v>
      </c>
      <c r="L53">
        <f t="shared" si="5"/>
        <v>6979.1854205489999</v>
      </c>
      <c r="M53" s="180">
        <f t="shared" si="8"/>
        <v>-9.2484786114090008E-3</v>
      </c>
      <c r="N53" s="178">
        <f t="shared" si="9"/>
        <v>-5.0079982315212428E-3</v>
      </c>
      <c r="O53" s="178">
        <f t="shared" si="10"/>
        <v>-1.1088388085041704E-2</v>
      </c>
      <c r="P53" s="178">
        <f t="shared" si="11"/>
        <v>-1.6499720389412671E-2</v>
      </c>
      <c r="Q53" s="179">
        <f t="shared" si="12"/>
        <v>-1.0834574662996737E-2</v>
      </c>
      <c r="R53" s="187">
        <f t="shared" si="13"/>
        <v>-9.2058429725985162E-3</v>
      </c>
      <c r="S53" s="187">
        <f t="shared" si="14"/>
        <v>-4.9954791156665767E-3</v>
      </c>
      <c r="T53" s="187">
        <f t="shared" si="15"/>
        <v>-1.1027138505283161E-2</v>
      </c>
      <c r="U53" s="187">
        <f t="shared" si="16"/>
        <v>-1.6364345574423005E-2</v>
      </c>
      <c r="V53" s="187">
        <f t="shared" si="17"/>
        <v>-1.0776092060866733E-2</v>
      </c>
      <c r="W53" s="188">
        <f t="shared" si="18"/>
        <v>-1.0473779645767598E-2</v>
      </c>
    </row>
    <row r="54" spans="1:23" x14ac:dyDescent="0.3">
      <c r="A54" s="185">
        <v>42471</v>
      </c>
      <c r="B54">
        <v>102.18647</v>
      </c>
      <c r="C54">
        <v>595.92999299999997</v>
      </c>
      <c r="D54">
        <v>50.306815999999998</v>
      </c>
      <c r="E54">
        <v>102.68</v>
      </c>
      <c r="F54">
        <v>73.175674000000001</v>
      </c>
      <c r="G54" s="86">
        <v>94.915999999999997</v>
      </c>
      <c r="H54">
        <f t="shared" si="1"/>
        <v>9699.1309865200001</v>
      </c>
      <c r="I54">
        <f t="shared" si="2"/>
        <v>56563.291215587997</v>
      </c>
      <c r="J54">
        <f t="shared" si="3"/>
        <v>4774.921747456</v>
      </c>
      <c r="K54">
        <f t="shared" si="4"/>
        <v>9745.9748799999998</v>
      </c>
      <c r="L54">
        <f t="shared" si="5"/>
        <v>6945.5422733839996</v>
      </c>
      <c r="M54" s="180">
        <f t="shared" si="8"/>
        <v>4.1401768906408672E-3</v>
      </c>
      <c r="N54" s="178">
        <f t="shared" si="9"/>
        <v>3.0669900114014617E-3</v>
      </c>
      <c r="O54" s="178">
        <f t="shared" si="10"/>
        <v>-1.190681753884989E-3</v>
      </c>
      <c r="P54" s="178">
        <f t="shared" si="11"/>
        <v>-1.0112268480940953E-2</v>
      </c>
      <c r="Q54" s="179">
        <f t="shared" si="12"/>
        <v>-4.832153758062686E-3</v>
      </c>
      <c r="R54" s="187">
        <f t="shared" si="13"/>
        <v>4.1487592630763031E-3</v>
      </c>
      <c r="S54" s="187">
        <f t="shared" si="14"/>
        <v>3.0716980371921819E-3</v>
      </c>
      <c r="T54" s="187">
        <f t="shared" si="15"/>
        <v>-1.1899731736246093E-3</v>
      </c>
      <c r="U54" s="187">
        <f t="shared" si="16"/>
        <v>-1.0061311402557433E-2</v>
      </c>
      <c r="V54" s="187">
        <f t="shared" si="17"/>
        <v>-4.8204976852948903E-3</v>
      </c>
      <c r="W54" s="188">
        <f t="shared" si="18"/>
        <v>-1.7702649922416895E-3</v>
      </c>
    </row>
    <row r="55" spans="1:23" x14ac:dyDescent="0.3">
      <c r="A55" s="185">
        <v>42472</v>
      </c>
      <c r="B55">
        <v>103.517471</v>
      </c>
      <c r="C55">
        <v>603.169983</v>
      </c>
      <c r="D55">
        <v>50.621754000000003</v>
      </c>
      <c r="E55">
        <v>106.980003</v>
      </c>
      <c r="F55">
        <v>73.264114000000006</v>
      </c>
      <c r="G55" s="86">
        <v>93.721000000000004</v>
      </c>
      <c r="H55">
        <f t="shared" si="1"/>
        <v>9701.7608995909995</v>
      </c>
      <c r="I55">
        <f t="shared" si="2"/>
        <v>56529.693976743001</v>
      </c>
      <c r="J55">
        <f t="shared" si="3"/>
        <v>4744.3214066340006</v>
      </c>
      <c r="K55">
        <f t="shared" si="4"/>
        <v>10026.272861163001</v>
      </c>
      <c r="L55">
        <f t="shared" si="5"/>
        <v>6866.3860281940006</v>
      </c>
      <c r="M55" s="180">
        <f t="shared" si="8"/>
        <v>2.7111259652880292E-4</v>
      </c>
      <c r="N55" s="178">
        <f t="shared" si="9"/>
        <v>-5.9415249807445464E-4</v>
      </c>
      <c r="O55" s="178">
        <f t="shared" si="10"/>
        <v>-6.4291762969491874E-3</v>
      </c>
      <c r="P55" s="178">
        <f t="shared" si="11"/>
        <v>2.8354566877040407E-2</v>
      </c>
      <c r="Q55" s="179">
        <f t="shared" si="12"/>
        <v>-1.1462137667189088E-2</v>
      </c>
      <c r="R55" s="187">
        <f t="shared" si="13"/>
        <v>2.711493508701509E-4</v>
      </c>
      <c r="S55" s="187">
        <f t="shared" si="14"/>
        <v>-5.9397602443148761E-4</v>
      </c>
      <c r="T55" s="187">
        <f t="shared" si="15"/>
        <v>-6.4085533628488907E-3</v>
      </c>
      <c r="U55" s="187">
        <f t="shared" si="16"/>
        <v>2.8760384119007824E-2</v>
      </c>
      <c r="V55" s="187">
        <f t="shared" si="17"/>
        <v>-1.1396697633435123E-2</v>
      </c>
      <c r="W55" s="188">
        <f t="shared" si="18"/>
        <v>2.1264612898324953E-3</v>
      </c>
    </row>
    <row r="56" spans="1:23" x14ac:dyDescent="0.3">
      <c r="A56" s="185">
        <v>42473</v>
      </c>
      <c r="B56">
        <v>105.017174</v>
      </c>
      <c r="C56">
        <v>614.82000700000003</v>
      </c>
      <c r="D56">
        <v>51.270149000000004</v>
      </c>
      <c r="E56">
        <v>109.650002</v>
      </c>
      <c r="F56">
        <v>72.936858999999998</v>
      </c>
      <c r="G56" s="86">
        <v>94.052000000000007</v>
      </c>
      <c r="H56">
        <f t="shared" si="1"/>
        <v>9877.0752490480008</v>
      </c>
      <c r="I56">
        <f t="shared" si="2"/>
        <v>57825.051298364007</v>
      </c>
      <c r="J56">
        <f t="shared" si="3"/>
        <v>4822.0600537480004</v>
      </c>
      <c r="K56">
        <f t="shared" si="4"/>
        <v>10312.801988104</v>
      </c>
      <c r="L56">
        <f t="shared" si="5"/>
        <v>6859.8574626680002</v>
      </c>
      <c r="M56" s="180">
        <f t="shared" si="8"/>
        <v>1.7909035436744637E-2</v>
      </c>
      <c r="N56" s="178">
        <f t="shared" si="9"/>
        <v>2.26560380422287E-2</v>
      </c>
      <c r="O56" s="178">
        <f t="shared" si="10"/>
        <v>1.6252824263431703E-2</v>
      </c>
      <c r="P56" s="178">
        <f t="shared" si="11"/>
        <v>2.8177101099619555E-2</v>
      </c>
      <c r="Q56" s="179">
        <f t="shared" si="12"/>
        <v>-9.5125312655945367E-4</v>
      </c>
      <c r="R56" s="187">
        <f t="shared" si="13"/>
        <v>1.8070363851617088E-2</v>
      </c>
      <c r="S56" s="187">
        <f t="shared" si="14"/>
        <v>2.2914635309257674E-2</v>
      </c>
      <c r="T56" s="187">
        <f t="shared" si="15"/>
        <v>1.6385619870799145E-2</v>
      </c>
      <c r="U56" s="187">
        <f t="shared" si="16"/>
        <v>2.8577830556644455E-2</v>
      </c>
      <c r="V56" s="187">
        <f t="shared" si="17"/>
        <v>-9.5080082873196198E-4</v>
      </c>
      <c r="W56" s="188">
        <f t="shared" si="18"/>
        <v>1.6999529751917278E-2</v>
      </c>
    </row>
    <row r="57" spans="1:23" x14ac:dyDescent="0.3">
      <c r="A57" s="185">
        <v>42474</v>
      </c>
      <c r="B57">
        <v>105.07341</v>
      </c>
      <c r="C57">
        <v>620.75</v>
      </c>
      <c r="D57">
        <v>51.279415</v>
      </c>
      <c r="E57">
        <v>110.41999800000001</v>
      </c>
      <c r="F57">
        <v>73.132606999999993</v>
      </c>
      <c r="G57" s="86">
        <v>93.375</v>
      </c>
      <c r="H57">
        <f t="shared" si="1"/>
        <v>9811.2296587500005</v>
      </c>
      <c r="I57">
        <f t="shared" si="2"/>
        <v>57962.53125</v>
      </c>
      <c r="J57">
        <f t="shared" si="3"/>
        <v>4788.215375625</v>
      </c>
      <c r="K57">
        <f t="shared" si="4"/>
        <v>10310.467313250001</v>
      </c>
      <c r="L57">
        <f t="shared" si="5"/>
        <v>6828.7571786249991</v>
      </c>
      <c r="M57" s="180">
        <f t="shared" si="8"/>
        <v>-6.6888273117205596E-3</v>
      </c>
      <c r="N57" s="178">
        <f t="shared" si="9"/>
        <v>2.3746936107699019E-3</v>
      </c>
      <c r="O57" s="178">
        <f t="shared" si="10"/>
        <v>-7.0434647356924967E-3</v>
      </c>
      <c r="P57" s="178">
        <f t="shared" si="11"/>
        <v>-2.2641171289165514E-4</v>
      </c>
      <c r="Q57" s="179">
        <f t="shared" si="12"/>
        <v>-4.5439715223702338E-3</v>
      </c>
      <c r="R57" s="187">
        <f t="shared" si="13"/>
        <v>-6.6665068998382794E-3</v>
      </c>
      <c r="S57" s="187">
        <f t="shared" si="14"/>
        <v>2.3775154288515473E-3</v>
      </c>
      <c r="T57" s="187">
        <f t="shared" si="15"/>
        <v>-7.0187176737241778E-3</v>
      </c>
      <c r="U57" s="187">
        <f t="shared" si="16"/>
        <v>-2.2638608369403054E-4</v>
      </c>
      <c r="V57" s="187">
        <f t="shared" si="17"/>
        <v>-4.5336633031009361E-3</v>
      </c>
      <c r="W57" s="188">
        <f t="shared" si="18"/>
        <v>-3.2135517063011754E-3</v>
      </c>
    </row>
    <row r="58" spans="1:23" x14ac:dyDescent="0.3">
      <c r="A58" s="185">
        <v>42475</v>
      </c>
      <c r="B58">
        <v>102.96444700000001</v>
      </c>
      <c r="C58">
        <v>625.89001499999995</v>
      </c>
      <c r="D58">
        <v>51.548042000000002</v>
      </c>
      <c r="E58">
        <v>111.510002</v>
      </c>
      <c r="F58">
        <v>73.391197000000005</v>
      </c>
      <c r="G58" s="86">
        <v>94.358999999999995</v>
      </c>
      <c r="H58">
        <f t="shared" si="1"/>
        <v>9715.6222544730008</v>
      </c>
      <c r="I58">
        <f t="shared" si="2"/>
        <v>59058.355925384989</v>
      </c>
      <c r="J58">
        <f t="shared" si="3"/>
        <v>4864.0216950779995</v>
      </c>
      <c r="K58">
        <f t="shared" si="4"/>
        <v>10521.972278718</v>
      </c>
      <c r="L58">
        <f t="shared" si="5"/>
        <v>6925.119957723</v>
      </c>
      <c r="M58" s="180">
        <f t="shared" si="8"/>
        <v>-9.792481522875195E-3</v>
      </c>
      <c r="N58" s="178">
        <f t="shared" si="9"/>
        <v>1.8729249706930889E-2</v>
      </c>
      <c r="O58" s="178">
        <f t="shared" si="10"/>
        <v>1.5707835928808925E-2</v>
      </c>
      <c r="P58" s="178">
        <f t="shared" si="11"/>
        <v>2.0306045489086093E-2</v>
      </c>
      <c r="Q58" s="179">
        <f t="shared" si="12"/>
        <v>1.4012682375422048E-2</v>
      </c>
      <c r="R58" s="187">
        <f t="shared" si="13"/>
        <v>-9.7446912978673989E-3</v>
      </c>
      <c r="S58" s="187">
        <f t="shared" si="14"/>
        <v>1.8905742239905869E-2</v>
      </c>
      <c r="T58" s="187">
        <f t="shared" si="15"/>
        <v>1.5831852476582604E-2</v>
      </c>
      <c r="U58" s="187">
        <f t="shared" si="16"/>
        <v>2.0513615827693215E-2</v>
      </c>
      <c r="V58" s="187">
        <f t="shared" si="17"/>
        <v>1.4111320197418984E-2</v>
      </c>
      <c r="W58" s="188">
        <f t="shared" si="18"/>
        <v>1.1923567888746656E-2</v>
      </c>
    </row>
    <row r="59" spans="1:23" x14ac:dyDescent="0.3">
      <c r="A59" s="185">
        <v>42478</v>
      </c>
      <c r="B59">
        <v>100.74299600000001</v>
      </c>
      <c r="C59">
        <v>635.34997599999997</v>
      </c>
      <c r="D59">
        <v>52.298335999999999</v>
      </c>
      <c r="E59">
        <v>108.400002</v>
      </c>
      <c r="F59">
        <v>73.863822999999996</v>
      </c>
      <c r="G59" s="86">
        <v>94.497</v>
      </c>
      <c r="H59">
        <f t="shared" si="1"/>
        <v>9519.9108930120001</v>
      </c>
      <c r="I59">
        <f t="shared" si="2"/>
        <v>60038.666682071998</v>
      </c>
      <c r="J59">
        <f t="shared" si="3"/>
        <v>4942.0358569919999</v>
      </c>
      <c r="K59">
        <f t="shared" si="4"/>
        <v>10243.474988993999</v>
      </c>
      <c r="L59">
        <f t="shared" si="5"/>
        <v>6979.9096820309996</v>
      </c>
      <c r="M59" s="180">
        <f t="shared" si="8"/>
        <v>-2.0349642894384169E-2</v>
      </c>
      <c r="N59" s="178">
        <f t="shared" si="9"/>
        <v>1.6462760791934546E-2</v>
      </c>
      <c r="O59" s="178">
        <f t="shared" si="10"/>
        <v>1.5911758112348354E-2</v>
      </c>
      <c r="P59" s="178">
        <f t="shared" si="11"/>
        <v>-2.6824752265539979E-2</v>
      </c>
      <c r="Q59" s="179">
        <f t="shared" si="12"/>
        <v>7.8806028152139749E-3</v>
      </c>
      <c r="R59" s="187">
        <f t="shared" si="13"/>
        <v>-2.0143986286714332E-2</v>
      </c>
      <c r="S59" s="187">
        <f t="shared" si="14"/>
        <v>1.6599018738780086E-2</v>
      </c>
      <c r="T59" s="187">
        <f t="shared" si="15"/>
        <v>1.6039024248790765E-2</v>
      </c>
      <c r="U59" s="187">
        <f t="shared" si="16"/>
        <v>-2.6468164175579127E-2</v>
      </c>
      <c r="V59" s="187">
        <f t="shared" si="17"/>
        <v>7.9117364958995896E-3</v>
      </c>
      <c r="W59" s="188">
        <f t="shared" si="18"/>
        <v>-1.2124741957646038E-3</v>
      </c>
    </row>
    <row r="60" spans="1:23" x14ac:dyDescent="0.3">
      <c r="A60" s="185">
        <v>42479</v>
      </c>
      <c r="B60">
        <v>100.20874000000001</v>
      </c>
      <c r="C60">
        <v>627.90002400000003</v>
      </c>
      <c r="D60">
        <v>52.233494</v>
      </c>
      <c r="E60">
        <v>94.339995999999999</v>
      </c>
      <c r="F60">
        <v>74.265120999999994</v>
      </c>
      <c r="G60" s="86">
        <v>94.816999999999993</v>
      </c>
      <c r="H60">
        <f t="shared" si="1"/>
        <v>9501.4921005800006</v>
      </c>
      <c r="I60">
        <f t="shared" si="2"/>
        <v>59535.596575607997</v>
      </c>
      <c r="J60">
        <f t="shared" si="3"/>
        <v>4952.623200598</v>
      </c>
      <c r="K60">
        <f t="shared" si="4"/>
        <v>8945.0354007319984</v>
      </c>
      <c r="L60">
        <f t="shared" si="5"/>
        <v>7041.5959778569986</v>
      </c>
      <c r="M60" s="180">
        <f t="shared" si="8"/>
        <v>-1.9366392894314282E-3</v>
      </c>
      <c r="N60" s="178">
        <f t="shared" si="9"/>
        <v>-8.4144039187089171E-3</v>
      </c>
      <c r="O60" s="178">
        <f t="shared" si="10"/>
        <v>2.140012623963856E-3</v>
      </c>
      <c r="P60" s="178">
        <f t="shared" si="11"/>
        <v>-0.13554224188477718</v>
      </c>
      <c r="Q60" s="179">
        <f t="shared" si="12"/>
        <v>8.7988687237549965E-3</v>
      </c>
      <c r="R60" s="187">
        <f t="shared" si="13"/>
        <v>-1.9347652135609382E-3</v>
      </c>
      <c r="S60" s="187">
        <f t="shared" si="14"/>
        <v>-8.3791019065755194E-3</v>
      </c>
      <c r="T60" s="187">
        <f t="shared" si="15"/>
        <v>2.1423040852730992E-3</v>
      </c>
      <c r="U60" s="187">
        <f t="shared" si="16"/>
        <v>-0.12675772525018089</v>
      </c>
      <c r="V60" s="187">
        <f t="shared" si="17"/>
        <v>8.8376925542179244E-3</v>
      </c>
      <c r="W60" s="188">
        <f t="shared" si="18"/>
        <v>-2.5218319146165267E-2</v>
      </c>
    </row>
    <row r="61" spans="1:23" x14ac:dyDescent="0.3">
      <c r="A61" s="185">
        <v>42480</v>
      </c>
      <c r="B61">
        <v>100.414948</v>
      </c>
      <c r="C61">
        <v>632.98999000000003</v>
      </c>
      <c r="D61">
        <v>51.492466</v>
      </c>
      <c r="E61">
        <v>96.769997000000004</v>
      </c>
      <c r="F61">
        <v>72.722381999999996</v>
      </c>
      <c r="G61" s="86">
        <v>93.337000000000003</v>
      </c>
      <c r="H61">
        <f t="shared" si="1"/>
        <v>9372.4300014759992</v>
      </c>
      <c r="I61">
        <f t="shared" si="2"/>
        <v>59081.386696630005</v>
      </c>
      <c r="J61">
        <f t="shared" si="3"/>
        <v>4806.1522990419999</v>
      </c>
      <c r="K61">
        <f t="shared" si="4"/>
        <v>9032.2212099890003</v>
      </c>
      <c r="L61">
        <f t="shared" si="5"/>
        <v>6787.6889687339999</v>
      </c>
      <c r="M61" s="180">
        <f t="shared" si="8"/>
        <v>-1.3676448393092906E-2</v>
      </c>
      <c r="N61" s="178">
        <f t="shared" si="9"/>
        <v>-7.6584665446093776E-3</v>
      </c>
      <c r="O61" s="178">
        <f t="shared" si="10"/>
        <v>-3.0020549559421527E-2</v>
      </c>
      <c r="P61" s="178">
        <f t="shared" si="11"/>
        <v>9.6996438002814548E-3</v>
      </c>
      <c r="Q61" s="179">
        <f t="shared" si="12"/>
        <v>-3.6724320307246115E-2</v>
      </c>
      <c r="R61" s="187">
        <f t="shared" si="13"/>
        <v>-1.3583350671430126E-2</v>
      </c>
      <c r="S61" s="187">
        <f t="shared" si="14"/>
        <v>-7.6292152107884292E-3</v>
      </c>
      <c r="T61" s="187">
        <f t="shared" si="15"/>
        <v>-2.9574408474748227E-2</v>
      </c>
      <c r="U61" s="187">
        <f t="shared" si="16"/>
        <v>9.7468378101518999E-3</v>
      </c>
      <c r="V61" s="187">
        <f t="shared" si="17"/>
        <v>-3.6058162087321488E-2</v>
      </c>
      <c r="W61" s="188">
        <f t="shared" si="18"/>
        <v>-1.5419659726827274E-2</v>
      </c>
    </row>
    <row r="62" spans="1:23" x14ac:dyDescent="0.3">
      <c r="A62" s="185">
        <v>42481</v>
      </c>
      <c r="B62">
        <v>99.327659999999995</v>
      </c>
      <c r="C62">
        <v>631</v>
      </c>
      <c r="D62">
        <v>51.668461000000001</v>
      </c>
      <c r="E62">
        <v>94.980002999999996</v>
      </c>
      <c r="F62">
        <v>72.053573999999998</v>
      </c>
      <c r="G62" s="86">
        <v>95.703999999999994</v>
      </c>
      <c r="H62">
        <f t="shared" si="1"/>
        <v>9506.0543726399992</v>
      </c>
      <c r="I62">
        <f t="shared" si="2"/>
        <v>60389.223999999995</v>
      </c>
      <c r="J62">
        <f t="shared" si="3"/>
        <v>4944.8783915439999</v>
      </c>
      <c r="K62">
        <f t="shared" si="4"/>
        <v>9089.9662071119983</v>
      </c>
      <c r="L62">
        <f t="shared" si="5"/>
        <v>6895.8152460959991</v>
      </c>
      <c r="M62" s="180">
        <f t="shared" si="8"/>
        <v>1.4156496899515248E-2</v>
      </c>
      <c r="N62" s="178">
        <f t="shared" si="9"/>
        <v>2.1894749533011657E-2</v>
      </c>
      <c r="O62" s="178">
        <f t="shared" si="10"/>
        <v>2.8455546399252903E-2</v>
      </c>
      <c r="P62" s="178">
        <f t="shared" si="11"/>
        <v>6.3728722399056855E-3</v>
      </c>
      <c r="Q62" s="179">
        <f t="shared" si="12"/>
        <v>1.5804215973130108E-2</v>
      </c>
      <c r="R62" s="187">
        <f t="shared" si="13"/>
        <v>1.4257174622051739E-2</v>
      </c>
      <c r="S62" s="187">
        <f t="shared" si="14"/>
        <v>2.213619849658317E-2</v>
      </c>
      <c r="T62" s="187">
        <f t="shared" si="15"/>
        <v>2.8864273096308665E-2</v>
      </c>
      <c r="U62" s="187">
        <f t="shared" si="16"/>
        <v>6.3932221964555216E-3</v>
      </c>
      <c r="V62" s="187">
        <f t="shared" si="17"/>
        <v>1.5929763113787208E-2</v>
      </c>
      <c r="W62" s="188">
        <f t="shared" si="18"/>
        <v>1.7516126305037259E-2</v>
      </c>
    </row>
    <row r="63" spans="1:23" x14ac:dyDescent="0.3">
      <c r="A63" s="185">
        <v>42482</v>
      </c>
      <c r="B63">
        <v>99.055831999999995</v>
      </c>
      <c r="C63">
        <v>620.5</v>
      </c>
      <c r="D63">
        <v>47.963298999999999</v>
      </c>
      <c r="E63">
        <v>95.900002000000001</v>
      </c>
      <c r="F63">
        <v>72.187325000000001</v>
      </c>
      <c r="G63" s="86">
        <v>95.596999999999994</v>
      </c>
      <c r="H63">
        <f t="shared" si="1"/>
        <v>9469.4403717039986</v>
      </c>
      <c r="I63">
        <f t="shared" si="2"/>
        <v>59317.938499999997</v>
      </c>
      <c r="J63">
        <f t="shared" si="3"/>
        <v>4585.1474945029995</v>
      </c>
      <c r="K63">
        <f t="shared" si="4"/>
        <v>9167.752491194</v>
      </c>
      <c r="L63">
        <f t="shared" si="5"/>
        <v>6900.8917080249994</v>
      </c>
      <c r="M63" s="180">
        <f t="shared" si="8"/>
        <v>-3.8590874039343289E-3</v>
      </c>
      <c r="N63" s="178">
        <f t="shared" si="9"/>
        <v>-1.7898913953322888E-2</v>
      </c>
      <c r="O63" s="178">
        <f t="shared" si="10"/>
        <v>-7.5530098454755862E-2</v>
      </c>
      <c r="P63" s="178">
        <f t="shared" si="11"/>
        <v>8.5209719811059452E-3</v>
      </c>
      <c r="Q63" s="179">
        <f t="shared" si="12"/>
        <v>7.3589475734672457E-4</v>
      </c>
      <c r="R63" s="187">
        <f t="shared" si="13"/>
        <v>-3.8516506955169286E-3</v>
      </c>
      <c r="S63" s="187">
        <f t="shared" si="14"/>
        <v>-1.7739679847517138E-2</v>
      </c>
      <c r="T63" s="187">
        <f t="shared" si="15"/>
        <v>-7.2748178733001601E-2</v>
      </c>
      <c r="U63" s="187">
        <f t="shared" si="16"/>
        <v>8.5573787965395956E-3</v>
      </c>
      <c r="V63" s="187">
        <f t="shared" si="17"/>
        <v>7.3616559432538155E-4</v>
      </c>
      <c r="W63" s="188">
        <f t="shared" si="18"/>
        <v>-1.7009192977034137E-2</v>
      </c>
    </row>
    <row r="64" spans="1:23" x14ac:dyDescent="0.3">
      <c r="A64" s="185">
        <v>42485</v>
      </c>
      <c r="B64">
        <v>98.493446000000006</v>
      </c>
      <c r="C64">
        <v>626.20001200000002</v>
      </c>
      <c r="D64">
        <v>48.268977999999997</v>
      </c>
      <c r="E64">
        <v>93.559997999999993</v>
      </c>
      <c r="F64">
        <v>72.597542000000004</v>
      </c>
      <c r="G64" s="86">
        <v>96.391999999999996</v>
      </c>
      <c r="H64">
        <f t="shared" si="1"/>
        <v>9493.9802468319995</v>
      </c>
      <c r="I64">
        <f t="shared" si="2"/>
        <v>60360.671556704001</v>
      </c>
      <c r="J64">
        <f t="shared" si="3"/>
        <v>4652.7433273759998</v>
      </c>
      <c r="K64">
        <f t="shared" si="4"/>
        <v>9018.4353272159988</v>
      </c>
      <c r="L64">
        <f t="shared" si="5"/>
        <v>6997.8222684640004</v>
      </c>
      <c r="M64" s="180">
        <f t="shared" si="8"/>
        <v>2.5881289372650597E-3</v>
      </c>
      <c r="N64" s="178">
        <f t="shared" si="9"/>
        <v>1.7425995219993943E-2</v>
      </c>
      <c r="O64" s="178">
        <f t="shared" si="10"/>
        <v>1.4634734404076411E-2</v>
      </c>
      <c r="P64" s="178">
        <f t="shared" si="11"/>
        <v>-1.6421310595984579E-2</v>
      </c>
      <c r="Q64" s="179">
        <f t="shared" si="12"/>
        <v>1.3948359846680641E-2</v>
      </c>
      <c r="R64" s="187">
        <f t="shared" si="13"/>
        <v>2.5914810342255717E-3</v>
      </c>
      <c r="S64" s="187">
        <f t="shared" si="14"/>
        <v>1.7578713675358165E-2</v>
      </c>
      <c r="T64" s="187">
        <f t="shared" si="15"/>
        <v>1.4742346446660434E-2</v>
      </c>
      <c r="U64" s="187">
        <f t="shared" si="16"/>
        <v>-1.6287215882128843E-2</v>
      </c>
      <c r="V64" s="187">
        <f t="shared" si="17"/>
        <v>1.4046092090719404E-2</v>
      </c>
      <c r="W64" s="188">
        <f t="shared" si="18"/>
        <v>6.534283472966947E-3</v>
      </c>
    </row>
    <row r="65" spans="1:23" x14ac:dyDescent="0.3">
      <c r="A65" s="185">
        <v>42486</v>
      </c>
      <c r="B65">
        <v>97.809196</v>
      </c>
      <c r="C65">
        <v>616.88000499999998</v>
      </c>
      <c r="D65">
        <v>47.648361000000001</v>
      </c>
      <c r="E65">
        <v>92.43</v>
      </c>
      <c r="F65">
        <v>70.938873000000001</v>
      </c>
      <c r="G65" s="86">
        <v>95.147000000000006</v>
      </c>
      <c r="H65">
        <f t="shared" si="1"/>
        <v>9306.2515718120012</v>
      </c>
      <c r="I65">
        <f t="shared" si="2"/>
        <v>58694.281835735004</v>
      </c>
      <c r="J65">
        <f t="shared" si="3"/>
        <v>4533.5986040670005</v>
      </c>
      <c r="K65">
        <f t="shared" si="4"/>
        <v>8794.4372100000019</v>
      </c>
      <c r="L65">
        <f t="shared" si="5"/>
        <v>6749.6209493310007</v>
      </c>
      <c r="M65" s="180">
        <f t="shared" si="8"/>
        <v>-1.9971553183355886E-2</v>
      </c>
      <c r="N65" s="178">
        <f t="shared" si="9"/>
        <v>-2.7995450965850953E-2</v>
      </c>
      <c r="O65" s="178">
        <f t="shared" si="10"/>
        <v>-2.594099055120231E-2</v>
      </c>
      <c r="P65" s="178">
        <f t="shared" si="11"/>
        <v>-2.5151465602983213E-2</v>
      </c>
      <c r="Q65" s="179">
        <f t="shared" si="12"/>
        <v>-3.6112648494140691E-2</v>
      </c>
      <c r="R65" s="187">
        <f t="shared" si="13"/>
        <v>-1.9773442764707726E-2</v>
      </c>
      <c r="S65" s="187">
        <f t="shared" si="14"/>
        <v>-2.7607209760805222E-2</v>
      </c>
      <c r="T65" s="187">
        <f t="shared" si="15"/>
        <v>-2.5607413718261824E-2</v>
      </c>
      <c r="U65" s="187">
        <f t="shared" si="16"/>
        <v>-2.483780268845653E-2</v>
      </c>
      <c r="V65" s="187">
        <f t="shared" si="17"/>
        <v>-3.5468365673065189E-2</v>
      </c>
      <c r="W65" s="188">
        <f t="shared" si="18"/>
        <v>-2.6658846921059302E-2</v>
      </c>
    </row>
    <row r="66" spans="1:23" x14ac:dyDescent="0.3">
      <c r="A66" s="185">
        <v>42487</v>
      </c>
      <c r="B66">
        <v>91.688514999999995</v>
      </c>
      <c r="C66">
        <v>606.57000700000003</v>
      </c>
      <c r="D66">
        <v>47.185214999999999</v>
      </c>
      <c r="E66">
        <v>91.040001000000004</v>
      </c>
      <c r="F66">
        <v>71.242087999999995</v>
      </c>
      <c r="G66" s="86">
        <v>94.856999999999999</v>
      </c>
      <c r="H66">
        <f t="shared" si="1"/>
        <v>8697.2974673549998</v>
      </c>
      <c r="I66">
        <f t="shared" si="2"/>
        <v>57537.411153999004</v>
      </c>
      <c r="J66">
        <f t="shared" si="3"/>
        <v>4475.8479392549998</v>
      </c>
      <c r="K66">
        <f t="shared" si="4"/>
        <v>8635.7813748570006</v>
      </c>
      <c r="L66">
        <f t="shared" si="5"/>
        <v>6757.8107414159995</v>
      </c>
      <c r="M66" s="180">
        <f t="shared" si="8"/>
        <v>-6.7674044881709042E-2</v>
      </c>
      <c r="N66" s="178">
        <f t="shared" si="9"/>
        <v>-1.9906943727126508E-2</v>
      </c>
      <c r="O66" s="178">
        <f t="shared" si="10"/>
        <v>-1.2820200555475463E-2</v>
      </c>
      <c r="P66" s="178">
        <f t="shared" si="11"/>
        <v>-1.8205189599219594E-2</v>
      </c>
      <c r="Q66" s="179">
        <f t="shared" si="12"/>
        <v>1.2126351294730177E-3</v>
      </c>
      <c r="R66" s="187">
        <f t="shared" si="13"/>
        <v>-6.543494980314972E-2</v>
      </c>
      <c r="S66" s="187">
        <f t="shared" si="14"/>
        <v>-1.9710108813899126E-2</v>
      </c>
      <c r="T66" s="187">
        <f t="shared" si="15"/>
        <v>-1.2738371844431415E-2</v>
      </c>
      <c r="U66" s="187">
        <f t="shared" si="16"/>
        <v>-1.8040476195861226E-2</v>
      </c>
      <c r="V66" s="187">
        <f t="shared" si="17"/>
        <v>1.2133706687351851E-3</v>
      </c>
      <c r="W66" s="188">
        <f t="shared" si="18"/>
        <v>-2.2942107197721263E-2</v>
      </c>
    </row>
    <row r="67" spans="1:23" x14ac:dyDescent="0.3">
      <c r="A67" s="185">
        <v>42488</v>
      </c>
      <c r="B67">
        <v>88.885932999999994</v>
      </c>
      <c r="C67">
        <v>602</v>
      </c>
      <c r="D67">
        <v>46.221874</v>
      </c>
      <c r="E67">
        <v>90.279999000000004</v>
      </c>
      <c r="F67">
        <v>71.126159999999999</v>
      </c>
      <c r="G67" s="86">
        <v>94.614999999999995</v>
      </c>
      <c r="H67">
        <f t="shared" si="1"/>
        <v>8409.9425507949982</v>
      </c>
      <c r="I67">
        <f t="shared" si="2"/>
        <v>56958.229999999996</v>
      </c>
      <c r="J67">
        <f t="shared" si="3"/>
        <v>4373.2826085099996</v>
      </c>
      <c r="K67">
        <f t="shared" si="4"/>
        <v>8541.8421053849997</v>
      </c>
      <c r="L67">
        <f t="shared" si="5"/>
        <v>6729.6016283999998</v>
      </c>
      <c r="M67" s="180">
        <f t="shared" si="8"/>
        <v>-3.3597698564328593E-2</v>
      </c>
      <c r="N67" s="178">
        <f t="shared" si="9"/>
        <v>-1.0117172818674981E-2</v>
      </c>
      <c r="O67" s="178">
        <f t="shared" si="10"/>
        <v>-2.3181921292768557E-2</v>
      </c>
      <c r="P67" s="178">
        <f t="shared" si="11"/>
        <v>-1.0937509029395521E-2</v>
      </c>
      <c r="Q67" s="179">
        <f t="shared" si="12"/>
        <v>-4.1830342804938941E-3</v>
      </c>
      <c r="R67" s="187">
        <f t="shared" si="13"/>
        <v>-3.3039564029927478E-2</v>
      </c>
      <c r="S67" s="187">
        <f t="shared" si="14"/>
        <v>-1.0066166384316962E-2</v>
      </c>
      <c r="T67" s="187">
        <f t="shared" si="15"/>
        <v>-2.291528491070054E-2</v>
      </c>
      <c r="U67" s="187">
        <f t="shared" si="16"/>
        <v>-1.0877911956583827E-2</v>
      </c>
      <c r="V67" s="187">
        <f t="shared" si="17"/>
        <v>-4.174297578817503E-3</v>
      </c>
      <c r="W67" s="188">
        <f t="shared" si="18"/>
        <v>-1.6214644972069266E-2</v>
      </c>
    </row>
    <row r="68" spans="1:23" x14ac:dyDescent="0.3">
      <c r="A68" s="185">
        <v>42489</v>
      </c>
      <c r="B68">
        <v>87.864234999999994</v>
      </c>
      <c r="C68">
        <v>659.59002699999996</v>
      </c>
      <c r="D68">
        <v>46.19408</v>
      </c>
      <c r="E68">
        <v>90.029999000000004</v>
      </c>
      <c r="F68">
        <v>71.447188999999995</v>
      </c>
      <c r="G68" s="86">
        <v>94.542000000000002</v>
      </c>
      <c r="H68">
        <f t="shared" si="1"/>
        <v>8306.8605053699994</v>
      </c>
      <c r="I68">
        <f t="shared" si="2"/>
        <v>62358.960332634</v>
      </c>
      <c r="J68">
        <f t="shared" si="3"/>
        <v>4367.2807113600002</v>
      </c>
      <c r="K68">
        <f t="shared" si="4"/>
        <v>8511.616165458001</v>
      </c>
      <c r="L68">
        <f t="shared" si="5"/>
        <v>6754.760142438</v>
      </c>
      <c r="M68" s="180">
        <f t="shared" si="8"/>
        <v>-1.2332902606372136E-2</v>
      </c>
      <c r="N68" s="178">
        <f t="shared" si="9"/>
        <v>9.0589179844710432E-2</v>
      </c>
      <c r="O68" s="178">
        <f t="shared" si="10"/>
        <v>-1.3733435417576944E-3</v>
      </c>
      <c r="P68" s="178">
        <f t="shared" si="11"/>
        <v>-3.5448495077578536E-3</v>
      </c>
      <c r="Q68" s="179">
        <f t="shared" si="12"/>
        <v>3.7315141284742191E-3</v>
      </c>
      <c r="R68" s="187">
        <f t="shared" si="13"/>
        <v>-1.2257164041537285E-2</v>
      </c>
      <c r="S68" s="187">
        <f t="shared" si="14"/>
        <v>9.481913908901321E-2</v>
      </c>
      <c r="T68" s="187">
        <f t="shared" si="15"/>
        <v>-1.3724009370719127E-3</v>
      </c>
      <c r="U68" s="187">
        <f t="shared" si="16"/>
        <v>-3.5385739462385451E-3</v>
      </c>
      <c r="V68" s="187">
        <f t="shared" si="17"/>
        <v>3.7384848951277114E-3</v>
      </c>
      <c r="W68" s="188">
        <f t="shared" si="18"/>
        <v>1.6277897011858639E-2</v>
      </c>
    </row>
    <row r="69" spans="1:23" x14ac:dyDescent="0.3">
      <c r="A69" s="185">
        <v>42492</v>
      </c>
      <c r="B69">
        <v>87.770515000000003</v>
      </c>
      <c r="C69">
        <v>683.84997599999997</v>
      </c>
      <c r="D69">
        <v>46.879542999999998</v>
      </c>
      <c r="E69">
        <v>93.110000999999997</v>
      </c>
      <c r="F69">
        <v>72.205169999999995</v>
      </c>
      <c r="G69" s="86">
        <v>95.625</v>
      </c>
      <c r="H69">
        <f t="shared" si="1"/>
        <v>8393.0554968750002</v>
      </c>
      <c r="I69">
        <f t="shared" si="2"/>
        <v>65393.153954999994</v>
      </c>
      <c r="J69">
        <f t="shared" si="3"/>
        <v>4482.8562993750002</v>
      </c>
      <c r="K69">
        <f t="shared" si="4"/>
        <v>8903.6438456249998</v>
      </c>
      <c r="L69">
        <f t="shared" si="5"/>
        <v>6904.6193812499996</v>
      </c>
      <c r="M69" s="180">
        <f t="shared" si="8"/>
        <v>1.032289706360289E-2</v>
      </c>
      <c r="N69" s="178">
        <f t="shared" si="9"/>
        <v>4.7510201369298392E-2</v>
      </c>
      <c r="O69" s="178">
        <f t="shared" si="10"/>
        <v>2.611985751735128E-2</v>
      </c>
      <c r="P69" s="178">
        <f t="shared" si="11"/>
        <v>4.5028775566182809E-2</v>
      </c>
      <c r="Q69" s="179">
        <f t="shared" si="12"/>
        <v>2.1943200517471638E-2</v>
      </c>
      <c r="R69" s="187">
        <f t="shared" si="13"/>
        <v>1.0376361978063771E-2</v>
      </c>
      <c r="S69" s="187">
        <f t="shared" si="14"/>
        <v>4.865689880301171E-2</v>
      </c>
      <c r="T69" s="187">
        <f t="shared" si="15"/>
        <v>2.6463970523893571E-2</v>
      </c>
      <c r="U69" s="187">
        <f t="shared" si="16"/>
        <v>4.6057960385705934E-2</v>
      </c>
      <c r="V69" s="187">
        <f t="shared" si="17"/>
        <v>2.2185723201403093E-2</v>
      </c>
      <c r="W69" s="188">
        <f t="shared" si="18"/>
        <v>3.0748182978415618E-2</v>
      </c>
    </row>
    <row r="70" spans="1:23" x14ac:dyDescent="0.3">
      <c r="A70" s="185">
        <v>42493</v>
      </c>
      <c r="B70">
        <v>89.213973999999993</v>
      </c>
      <c r="C70">
        <v>671.32000700000003</v>
      </c>
      <c r="D70">
        <v>46.110717999999999</v>
      </c>
      <c r="E70">
        <v>91.540001000000004</v>
      </c>
      <c r="F70">
        <v>72.321098000000006</v>
      </c>
      <c r="G70" s="86">
        <v>96.581000000000003</v>
      </c>
      <c r="H70">
        <f t="shared" si="1"/>
        <v>8616.3748228940003</v>
      </c>
      <c r="I70">
        <f t="shared" si="2"/>
        <v>64836.757596067007</v>
      </c>
      <c r="J70">
        <f t="shared" si="3"/>
        <v>4453.4192551579999</v>
      </c>
      <c r="K70">
        <f t="shared" si="4"/>
        <v>8841.0248365810003</v>
      </c>
      <c r="L70">
        <f t="shared" si="5"/>
        <v>6984.843965938001</v>
      </c>
      <c r="M70" s="180">
        <f t="shared" si="8"/>
        <v>2.6259804669359055E-2</v>
      </c>
      <c r="N70" s="178">
        <f t="shared" si="9"/>
        <v>-8.5448840092727969E-3</v>
      </c>
      <c r="O70" s="178">
        <f t="shared" si="10"/>
        <v>-6.5882370151190348E-3</v>
      </c>
      <c r="P70" s="178">
        <f t="shared" si="11"/>
        <v>-7.0578121350668025E-3</v>
      </c>
      <c r="Q70" s="179">
        <f t="shared" si="12"/>
        <v>1.1551990863119942E-2</v>
      </c>
      <c r="R70" s="187">
        <f t="shared" si="13"/>
        <v>2.6607631285429832E-2</v>
      </c>
      <c r="S70" s="187">
        <f t="shared" si="14"/>
        <v>-8.5084802503312285E-3</v>
      </c>
      <c r="T70" s="187">
        <f t="shared" si="15"/>
        <v>-6.5665821634979318E-3</v>
      </c>
      <c r="U70" s="187">
        <f t="shared" si="16"/>
        <v>-7.0329642705518553E-3</v>
      </c>
      <c r="V70" s="187">
        <f t="shared" si="17"/>
        <v>1.1618972785937652E-2</v>
      </c>
      <c r="W70" s="188">
        <f t="shared" si="18"/>
        <v>3.2237154773972947E-3</v>
      </c>
    </row>
    <row r="71" spans="1:23" x14ac:dyDescent="0.3">
      <c r="A71" s="185">
        <v>42494</v>
      </c>
      <c r="B71">
        <v>88.286034000000001</v>
      </c>
      <c r="C71">
        <v>670.90002400000003</v>
      </c>
      <c r="D71">
        <v>46.19408</v>
      </c>
      <c r="E71">
        <v>90.790001000000004</v>
      </c>
      <c r="F71">
        <v>72.766968000000006</v>
      </c>
      <c r="G71" s="86">
        <v>96.588999999999999</v>
      </c>
      <c r="H71">
        <f t="shared" ref="H71:H134" si="28">B71*$G71</f>
        <v>8527.4597380260002</v>
      </c>
      <c r="I71">
        <f t="shared" ref="I71:I134" si="29">C71*$G71</f>
        <v>64801.562418136004</v>
      </c>
      <c r="J71">
        <f t="shared" ref="J71:J134" si="30">D71*$G71</f>
        <v>4461.8399931200001</v>
      </c>
      <c r="K71">
        <f t="shared" ref="K71:K134" si="31">E71*$G71</f>
        <v>8769.3154065889994</v>
      </c>
      <c r="L71">
        <f t="shared" ref="L71:L134" si="32">F71*$G71</f>
        <v>7028.4886721520006</v>
      </c>
      <c r="M71" s="180">
        <f t="shared" si="8"/>
        <v>-1.0372928157354975E-2</v>
      </c>
      <c r="N71" s="178">
        <f t="shared" si="9"/>
        <v>-5.4297492889200845E-4</v>
      </c>
      <c r="O71" s="178">
        <f t="shared" si="10"/>
        <v>1.8890623887989329E-3</v>
      </c>
      <c r="P71" s="178">
        <f t="shared" si="11"/>
        <v>-8.1440591549672547E-3</v>
      </c>
      <c r="Q71" s="179">
        <f t="shared" si="12"/>
        <v>6.2290460752857501E-3</v>
      </c>
      <c r="R71" s="187">
        <f t="shared" si="13"/>
        <v>-1.0319314873785403E-2</v>
      </c>
      <c r="S71" s="187">
        <f t="shared" si="14"/>
        <v>-5.4282754468182705E-4</v>
      </c>
      <c r="T71" s="187">
        <f t="shared" si="15"/>
        <v>1.8908477912218146E-3</v>
      </c>
      <c r="U71" s="187">
        <f t="shared" si="16"/>
        <v>-8.1109861489465449E-3</v>
      </c>
      <c r="V71" s="187">
        <f t="shared" si="17"/>
        <v>6.2484869278162198E-3</v>
      </c>
      <c r="W71" s="188">
        <f t="shared" si="18"/>
        <v>-2.1667587696751487E-3</v>
      </c>
    </row>
    <row r="72" spans="1:23" x14ac:dyDescent="0.3">
      <c r="A72" s="185">
        <v>42495</v>
      </c>
      <c r="B72">
        <v>87.927695999999997</v>
      </c>
      <c r="C72">
        <v>659.09002699999996</v>
      </c>
      <c r="D72">
        <v>46.258923000000003</v>
      </c>
      <c r="E72">
        <v>89.370002999999997</v>
      </c>
      <c r="F72">
        <v>72.499450999999993</v>
      </c>
      <c r="G72" s="86">
        <v>95.433000000000007</v>
      </c>
      <c r="H72">
        <f t="shared" si="28"/>
        <v>8391.2038123679995</v>
      </c>
      <c r="I72">
        <f t="shared" si="29"/>
        <v>62898.938546691003</v>
      </c>
      <c r="J72">
        <f t="shared" si="30"/>
        <v>4414.6277986590003</v>
      </c>
      <c r="K72">
        <f t="shared" si="31"/>
        <v>8528.8474962990003</v>
      </c>
      <c r="L72">
        <f t="shared" si="32"/>
        <v>6918.8401072830002</v>
      </c>
      <c r="M72" s="180">
        <f t="shared" ref="M72:M135" si="33">LN(H72/H71)</f>
        <v>-1.6107521877450064E-2</v>
      </c>
      <c r="N72" s="178">
        <f t="shared" ref="N72:N135" si="34">LN(I72/I71)</f>
        <v>-2.9800426145871074E-2</v>
      </c>
      <c r="O72" s="178">
        <f t="shared" ref="O72:O135" si="35">LN(J72/J71)</f>
        <v>-1.0637708778308556E-2</v>
      </c>
      <c r="P72" s="178">
        <f t="shared" ref="P72:P135" si="36">LN(K72/K71)</f>
        <v>-2.7804501945296569E-2</v>
      </c>
      <c r="Q72" s="179">
        <f t="shared" ref="Q72:Q135" si="37">LN(L72/L71)</f>
        <v>-1.5723559060105585E-2</v>
      </c>
      <c r="R72" s="187">
        <f t="shared" ref="R72:R135" si="38">(H72-H71)/H71</f>
        <v>-1.5978489473295623E-2</v>
      </c>
      <c r="S72" s="187">
        <f t="shared" ref="S72:S135" si="39">(I72-I71)/I71</f>
        <v>-2.936077156856505E-2</v>
      </c>
      <c r="T72" s="187">
        <f t="shared" ref="T72:T135" si="40">(J72-J71)/J71</f>
        <v>-1.0581328450549413E-2</v>
      </c>
      <c r="U72" s="187">
        <f t="shared" ref="U72:U135" si="41">(K72-K71)/K71</f>
        <v>-2.7421514581322814E-2</v>
      </c>
      <c r="V72" s="187">
        <f t="shared" ref="V72:V135" si="42">(L72-L71)/L71</f>
        <v>-1.5600589256612967E-2</v>
      </c>
      <c r="W72" s="188">
        <f t="shared" ref="W72:W135" si="43">MMULT(R72:V72,$Y$4:$Y$8)</f>
        <v>-1.9788538666069177E-2</v>
      </c>
    </row>
    <row r="73" spans="1:23" x14ac:dyDescent="0.3">
      <c r="A73" s="185">
        <v>42496</v>
      </c>
      <c r="B73">
        <v>87.437325000000001</v>
      </c>
      <c r="C73">
        <v>673.95001200000002</v>
      </c>
      <c r="D73">
        <v>46.675755000000002</v>
      </c>
      <c r="E73">
        <v>90.839995999999999</v>
      </c>
      <c r="F73">
        <v>73.239600999999993</v>
      </c>
      <c r="G73" s="86">
        <v>95.031000000000006</v>
      </c>
      <c r="H73">
        <f t="shared" si="28"/>
        <v>8309.2564320750007</v>
      </c>
      <c r="I73">
        <f t="shared" si="29"/>
        <v>64046.143590372005</v>
      </c>
      <c r="J73">
        <f t="shared" si="30"/>
        <v>4435.6436734050003</v>
      </c>
      <c r="K73">
        <f t="shared" si="31"/>
        <v>8632.6156598760008</v>
      </c>
      <c r="L73">
        <f t="shared" si="32"/>
        <v>6960.0325226309997</v>
      </c>
      <c r="M73" s="180">
        <f t="shared" si="33"/>
        <v>-9.8138658218869159E-3</v>
      </c>
      <c r="N73" s="178">
        <f t="shared" si="34"/>
        <v>1.8074528855542719E-2</v>
      </c>
      <c r="O73" s="178">
        <f t="shared" si="35"/>
        <v>4.7492134706738666E-3</v>
      </c>
      <c r="P73" s="178">
        <f t="shared" si="36"/>
        <v>1.20933078126955E-2</v>
      </c>
      <c r="Q73" s="179">
        <f t="shared" si="37"/>
        <v>5.9360061010119486E-3</v>
      </c>
      <c r="R73" s="187">
        <f t="shared" si="38"/>
        <v>-9.7658669870721703E-3</v>
      </c>
      <c r="S73" s="187">
        <f t="shared" si="39"/>
        <v>1.8238861738968958E-2</v>
      </c>
      <c r="T73" s="187">
        <f t="shared" si="40"/>
        <v>4.7605088592936077E-3</v>
      </c>
      <c r="U73" s="187">
        <f t="shared" si="41"/>
        <v>1.2166727523505316E-2</v>
      </c>
      <c r="V73" s="187">
        <f t="shared" si="42"/>
        <v>5.9536590973737038E-3</v>
      </c>
      <c r="W73" s="188">
        <f t="shared" si="43"/>
        <v>6.2707780464138834E-3</v>
      </c>
    </row>
    <row r="74" spans="1:23" x14ac:dyDescent="0.3">
      <c r="A74" s="185">
        <v>42499</v>
      </c>
      <c r="B74">
        <v>87.503319000000005</v>
      </c>
      <c r="C74">
        <v>679.75</v>
      </c>
      <c r="D74">
        <v>46.379345000000001</v>
      </c>
      <c r="E74">
        <v>90.540001000000004</v>
      </c>
      <c r="F74">
        <v>73.230682000000002</v>
      </c>
      <c r="G74" s="86">
        <v>95.927999999999997</v>
      </c>
      <c r="H74">
        <f t="shared" si="28"/>
        <v>8394.0183850320009</v>
      </c>
      <c r="I74">
        <f t="shared" si="29"/>
        <v>65207.057999999997</v>
      </c>
      <c r="J74">
        <f t="shared" si="30"/>
        <v>4449.0778071599998</v>
      </c>
      <c r="K74">
        <f t="shared" si="31"/>
        <v>8685.3212159279992</v>
      </c>
      <c r="L74">
        <f t="shared" si="32"/>
        <v>7024.8728628959998</v>
      </c>
      <c r="M74" s="180">
        <f t="shared" si="33"/>
        <v>1.0149228995192513E-2</v>
      </c>
      <c r="N74" s="178">
        <f t="shared" si="34"/>
        <v>1.7963897439361633E-2</v>
      </c>
      <c r="O74" s="178">
        <f t="shared" si="35"/>
        <v>3.0241001977423382E-3</v>
      </c>
      <c r="P74" s="178">
        <f t="shared" si="36"/>
        <v>6.0868357652983903E-3</v>
      </c>
      <c r="Q74" s="179">
        <f t="shared" si="37"/>
        <v>9.272970120422535E-3</v>
      </c>
      <c r="R74" s="187">
        <f t="shared" si="38"/>
        <v>1.0200907102807187E-2</v>
      </c>
      <c r="S74" s="187">
        <f t="shared" si="39"/>
        <v>1.8126218762725185E-2</v>
      </c>
      <c r="T74" s="187">
        <f t="shared" si="40"/>
        <v>3.0286774015566599E-3</v>
      </c>
      <c r="U74" s="187">
        <f t="shared" si="41"/>
        <v>6.1053981931538338E-3</v>
      </c>
      <c r="V74" s="187">
        <f t="shared" si="42"/>
        <v>9.3160973104892148E-3</v>
      </c>
      <c r="W74" s="188">
        <f t="shared" si="43"/>
        <v>9.3554597541464172E-3</v>
      </c>
    </row>
    <row r="75" spans="1:23" x14ac:dyDescent="0.3">
      <c r="A75" s="185">
        <v>42500</v>
      </c>
      <c r="B75">
        <v>88.097426999999996</v>
      </c>
      <c r="C75">
        <v>703.07000700000003</v>
      </c>
      <c r="D75">
        <v>47.259318999999998</v>
      </c>
      <c r="E75">
        <v>92.889999000000003</v>
      </c>
      <c r="F75">
        <v>73.551704000000001</v>
      </c>
      <c r="G75" s="86">
        <v>95.576999999999998</v>
      </c>
      <c r="H75">
        <f t="shared" si="28"/>
        <v>8420.087780378999</v>
      </c>
      <c r="I75">
        <f t="shared" si="29"/>
        <v>67197.322059038997</v>
      </c>
      <c r="J75">
        <f t="shared" si="30"/>
        <v>4516.903932063</v>
      </c>
      <c r="K75">
        <f t="shared" si="31"/>
        <v>8878.147434423001</v>
      </c>
      <c r="L75">
        <f t="shared" si="32"/>
        <v>7029.8512132079995</v>
      </c>
      <c r="M75" s="180">
        <f t="shared" si="33"/>
        <v>3.1008982552952606E-3</v>
      </c>
      <c r="N75" s="178">
        <f t="shared" si="34"/>
        <v>3.0065681815564415E-2</v>
      </c>
      <c r="O75" s="178">
        <f t="shared" si="35"/>
        <v>1.5129948005872876E-2</v>
      </c>
      <c r="P75" s="178">
        <f t="shared" si="36"/>
        <v>2.1958528842118508E-2</v>
      </c>
      <c r="Q75" s="179">
        <f t="shared" si="37"/>
        <v>7.0842380017539688E-4</v>
      </c>
      <c r="R75" s="187">
        <f t="shared" si="38"/>
        <v>3.1057110136289926E-3</v>
      </c>
      <c r="S75" s="187">
        <f t="shared" si="39"/>
        <v>3.052221830095448E-2</v>
      </c>
      <c r="T75" s="187">
        <f t="shared" si="40"/>
        <v>1.5244985105418043E-2</v>
      </c>
      <c r="U75" s="187">
        <f t="shared" si="41"/>
        <v>2.2201391716103486E-2</v>
      </c>
      <c r="V75" s="187">
        <f t="shared" si="42"/>
        <v>7.0867479158155547E-4</v>
      </c>
      <c r="W75" s="188">
        <f t="shared" si="43"/>
        <v>1.4356596185537312E-2</v>
      </c>
    </row>
    <row r="76" spans="1:23" x14ac:dyDescent="0.3">
      <c r="A76" s="185">
        <v>42501</v>
      </c>
      <c r="B76">
        <v>87.239272999999997</v>
      </c>
      <c r="C76">
        <v>713.22997999999995</v>
      </c>
      <c r="D76">
        <v>47.287109000000001</v>
      </c>
      <c r="E76">
        <v>90.019997000000004</v>
      </c>
      <c r="F76">
        <v>73.257446000000002</v>
      </c>
      <c r="G76" s="86">
        <v>93.734999999999999</v>
      </c>
      <c r="H76">
        <f t="shared" si="28"/>
        <v>8177.373254655</v>
      </c>
      <c r="I76">
        <f t="shared" si="29"/>
        <v>66854.61217529999</v>
      </c>
      <c r="J76">
        <f t="shared" si="30"/>
        <v>4432.4571621149998</v>
      </c>
      <c r="K76">
        <f t="shared" si="31"/>
        <v>8438.0244187950011</v>
      </c>
      <c r="L76">
        <f t="shared" si="32"/>
        <v>6866.7867008100002</v>
      </c>
      <c r="M76" s="180">
        <f t="shared" si="33"/>
        <v>-2.9249272390661902E-2</v>
      </c>
      <c r="N76" s="178">
        <f t="shared" si="34"/>
        <v>-5.1131023560602763E-3</v>
      </c>
      <c r="O76" s="178">
        <f t="shared" si="35"/>
        <v>-1.8872693939887816E-2</v>
      </c>
      <c r="P76" s="178">
        <f t="shared" si="36"/>
        <v>-5.0844705383891728E-2</v>
      </c>
      <c r="Q76" s="179">
        <f t="shared" si="37"/>
        <v>-2.346927337269333E-2</v>
      </c>
      <c r="R76" s="187">
        <f t="shared" si="38"/>
        <v>-2.8825652660009932E-2</v>
      </c>
      <c r="S76" s="187">
        <f t="shared" si="39"/>
        <v>-5.1000526990927653E-3</v>
      </c>
      <c r="T76" s="187">
        <f t="shared" si="40"/>
        <v>-1.8695719727081034E-2</v>
      </c>
      <c r="U76" s="187">
        <f t="shared" si="41"/>
        <v>-4.9573744846984943E-2</v>
      </c>
      <c r="V76" s="187">
        <f t="shared" si="42"/>
        <v>-2.3196011900170295E-2</v>
      </c>
      <c r="W76" s="188">
        <f t="shared" si="43"/>
        <v>-2.5078236366667794E-2</v>
      </c>
    </row>
    <row r="77" spans="1:23" x14ac:dyDescent="0.3">
      <c r="A77" s="185">
        <v>42502</v>
      </c>
      <c r="B77">
        <v>85.192909</v>
      </c>
      <c r="C77">
        <v>717.92999299999997</v>
      </c>
      <c r="D77">
        <v>47.713200000000001</v>
      </c>
      <c r="E77">
        <v>87.739998</v>
      </c>
      <c r="F77">
        <v>73.489311000000001</v>
      </c>
      <c r="G77" s="86">
        <v>93.513999999999996</v>
      </c>
      <c r="H77">
        <f t="shared" si="28"/>
        <v>7966.7296922259993</v>
      </c>
      <c r="I77">
        <f t="shared" si="29"/>
        <v>67136.505365402001</v>
      </c>
      <c r="J77">
        <f t="shared" si="30"/>
        <v>4461.8521848</v>
      </c>
      <c r="K77">
        <f t="shared" si="31"/>
        <v>8204.9181729720003</v>
      </c>
      <c r="L77">
        <f t="shared" si="32"/>
        <v>6872.2794288539999</v>
      </c>
      <c r="M77" s="180">
        <f t="shared" si="33"/>
        <v>-2.6096899636252679E-2</v>
      </c>
      <c r="N77" s="178">
        <f t="shared" si="34"/>
        <v>4.2076461659392647E-3</v>
      </c>
      <c r="O77" s="178">
        <f t="shared" si="35"/>
        <v>6.6098734734345082E-3</v>
      </c>
      <c r="P77" s="178">
        <f t="shared" si="36"/>
        <v>-2.8014455938413899E-2</v>
      </c>
      <c r="Q77" s="179">
        <f t="shared" si="37"/>
        <v>7.9957812049199909E-4</v>
      </c>
      <c r="R77" s="187">
        <f t="shared" si="38"/>
        <v>-2.575931853289087E-2</v>
      </c>
      <c r="S77" s="187">
        <f t="shared" si="39"/>
        <v>4.2165107377013442E-3</v>
      </c>
      <c r="T77" s="187">
        <f t="shared" si="40"/>
        <v>6.6317668981089482E-3</v>
      </c>
      <c r="U77" s="187">
        <f t="shared" si="41"/>
        <v>-2.7625689883496417E-2</v>
      </c>
      <c r="V77" s="187">
        <f t="shared" si="42"/>
        <v>7.9989786829286354E-4</v>
      </c>
      <c r="W77" s="188">
        <f t="shared" si="43"/>
        <v>-8.347366582456826E-3</v>
      </c>
    </row>
    <row r="78" spans="1:23" x14ac:dyDescent="0.3">
      <c r="A78" s="185">
        <v>42503</v>
      </c>
      <c r="B78">
        <v>85.362656000000001</v>
      </c>
      <c r="C78">
        <v>709.919983</v>
      </c>
      <c r="D78">
        <v>47.314903000000001</v>
      </c>
      <c r="E78">
        <v>87.879997000000003</v>
      </c>
      <c r="F78">
        <v>72.437027</v>
      </c>
      <c r="G78" s="86">
        <v>94.114000000000004</v>
      </c>
      <c r="H78">
        <f t="shared" si="28"/>
        <v>8033.8210067840009</v>
      </c>
      <c r="I78">
        <f t="shared" si="29"/>
        <v>66813.409280061998</v>
      </c>
      <c r="J78">
        <f t="shared" si="30"/>
        <v>4452.994780942</v>
      </c>
      <c r="K78">
        <f t="shared" si="31"/>
        <v>8270.7380376580004</v>
      </c>
      <c r="L78">
        <f t="shared" si="32"/>
        <v>6817.3383590780004</v>
      </c>
      <c r="M78" s="180">
        <f t="shared" si="33"/>
        <v>8.3861748284852471E-3</v>
      </c>
      <c r="N78" s="178">
        <f t="shared" si="34"/>
        <v>-4.82414211006074E-3</v>
      </c>
      <c r="O78" s="178">
        <f t="shared" si="35"/>
        <v>-1.9871135885071254E-3</v>
      </c>
      <c r="P78" s="178">
        <f t="shared" si="36"/>
        <v>7.9899961502052572E-3</v>
      </c>
      <c r="Q78" s="179">
        <f t="shared" si="37"/>
        <v>-8.0267200452877208E-3</v>
      </c>
      <c r="R78" s="187">
        <f t="shared" si="38"/>
        <v>8.4214372960927583E-3</v>
      </c>
      <c r="S78" s="187">
        <f t="shared" si="39"/>
        <v>-4.8125246254849992E-3</v>
      </c>
      <c r="T78" s="187">
        <f t="shared" si="40"/>
        <v>-1.9851405853771073E-3</v>
      </c>
      <c r="U78" s="187">
        <f t="shared" si="41"/>
        <v>8.0220013531419141E-3</v>
      </c>
      <c r="V78" s="187">
        <f t="shared" si="42"/>
        <v>-7.994591946497917E-3</v>
      </c>
      <c r="W78" s="188">
        <f t="shared" si="43"/>
        <v>3.3023629837492983E-4</v>
      </c>
    </row>
    <row r="79" spans="1:23" x14ac:dyDescent="0.3">
      <c r="A79" s="185">
        <v>42506</v>
      </c>
      <c r="B79">
        <v>88.531227000000001</v>
      </c>
      <c r="C79">
        <v>710.65997300000004</v>
      </c>
      <c r="D79">
        <v>48.009616999999999</v>
      </c>
      <c r="E79">
        <v>89.120002999999997</v>
      </c>
      <c r="F79">
        <v>72.793732000000006</v>
      </c>
      <c r="G79" s="86">
        <v>93.492000000000004</v>
      </c>
      <c r="H79">
        <f t="shared" si="28"/>
        <v>8276.9614746839998</v>
      </c>
      <c r="I79">
        <f t="shared" si="29"/>
        <v>66441.02219571601</v>
      </c>
      <c r="J79">
        <f t="shared" si="30"/>
        <v>4488.5151125640004</v>
      </c>
      <c r="K79">
        <f t="shared" si="31"/>
        <v>8332.0073204759992</v>
      </c>
      <c r="L79">
        <f t="shared" si="32"/>
        <v>6805.6315921440009</v>
      </c>
      <c r="M79" s="180">
        <f t="shared" si="33"/>
        <v>2.981567316544765E-2</v>
      </c>
      <c r="N79" s="178">
        <f t="shared" si="34"/>
        <v>-5.5891282506401341E-3</v>
      </c>
      <c r="O79" s="178">
        <f t="shared" si="35"/>
        <v>7.9450828539365803E-3</v>
      </c>
      <c r="P79" s="178">
        <f t="shared" si="36"/>
        <v>7.3806541783674609E-3</v>
      </c>
      <c r="Q79" s="179">
        <f t="shared" si="37"/>
        <v>-1.7186810009270324E-3</v>
      </c>
      <c r="R79" s="187">
        <f t="shared" si="38"/>
        <v>3.0264611035606057E-2</v>
      </c>
      <c r="S79" s="187">
        <f t="shared" si="39"/>
        <v>-5.5735381319197749E-3</v>
      </c>
      <c r="T79" s="187">
        <f t="shared" si="40"/>
        <v>7.9767287790277475E-3</v>
      </c>
      <c r="U79" s="187">
        <f t="shared" si="41"/>
        <v>7.4079583392715294E-3</v>
      </c>
      <c r="V79" s="187">
        <f t="shared" si="42"/>
        <v>-1.7172049144972648E-3</v>
      </c>
      <c r="W79" s="188">
        <f t="shared" si="43"/>
        <v>7.671711021497659E-3</v>
      </c>
    </row>
    <row r="80" spans="1:23" x14ac:dyDescent="0.3">
      <c r="A80" s="185">
        <v>42507</v>
      </c>
      <c r="B80">
        <v>88.163444999999996</v>
      </c>
      <c r="C80">
        <v>695.27002000000005</v>
      </c>
      <c r="D80">
        <v>47.114151</v>
      </c>
      <c r="E80">
        <v>88.629997000000003</v>
      </c>
      <c r="F80">
        <v>71.893058999999994</v>
      </c>
      <c r="G80" s="86">
        <v>93.709000000000003</v>
      </c>
      <c r="H80">
        <f t="shared" si="28"/>
        <v>8261.7082675050005</v>
      </c>
      <c r="I80">
        <f t="shared" si="29"/>
        <v>65153.058304180006</v>
      </c>
      <c r="J80">
        <f t="shared" si="30"/>
        <v>4415.0199760590003</v>
      </c>
      <c r="K80">
        <f t="shared" si="31"/>
        <v>8305.4283888730006</v>
      </c>
      <c r="L80">
        <f t="shared" si="32"/>
        <v>6737.0266658309993</v>
      </c>
      <c r="M80" s="180">
        <f t="shared" si="33"/>
        <v>-1.8445511932368727E-3</v>
      </c>
      <c r="N80" s="178">
        <f t="shared" si="34"/>
        <v>-1.9575424898546748E-2</v>
      </c>
      <c r="O80" s="178">
        <f t="shared" si="35"/>
        <v>-1.6509578526564001E-2</v>
      </c>
      <c r="P80" s="178">
        <f t="shared" si="36"/>
        <v>-3.1950782173761627E-3</v>
      </c>
      <c r="Q80" s="179">
        <f t="shared" si="37"/>
        <v>-1.0131764662192675E-2</v>
      </c>
      <c r="R80" s="187">
        <f t="shared" si="38"/>
        <v>-1.8428510541764434E-3</v>
      </c>
      <c r="S80" s="187">
        <f t="shared" si="39"/>
        <v>-1.9385070382301403E-2</v>
      </c>
      <c r="T80" s="187">
        <f t="shared" si="40"/>
        <v>-1.6374042341815147E-2</v>
      </c>
      <c r="U80" s="187">
        <f t="shared" si="41"/>
        <v>-3.1899793868016202E-3</v>
      </c>
      <c r="V80" s="187">
        <f t="shared" si="42"/>
        <v>-1.0080611238521189E-2</v>
      </c>
      <c r="W80" s="188">
        <f t="shared" si="43"/>
        <v>-1.0174510880723161E-2</v>
      </c>
    </row>
    <row r="81" spans="1:23" x14ac:dyDescent="0.3">
      <c r="A81" s="185">
        <v>42508</v>
      </c>
      <c r="B81">
        <v>89.172477999999998</v>
      </c>
      <c r="C81">
        <v>697.45001200000002</v>
      </c>
      <c r="D81">
        <v>47.393982000000001</v>
      </c>
      <c r="E81">
        <v>90.5</v>
      </c>
      <c r="F81">
        <v>71.206406000000001</v>
      </c>
      <c r="G81" s="86">
        <v>96.334999999999994</v>
      </c>
      <c r="H81">
        <f t="shared" si="28"/>
        <v>8590.4306681299986</v>
      </c>
      <c r="I81">
        <f t="shared" si="29"/>
        <v>67188.84690602</v>
      </c>
      <c r="J81">
        <f t="shared" si="30"/>
        <v>4565.6992559700002</v>
      </c>
      <c r="K81">
        <f t="shared" si="31"/>
        <v>8718.3174999999992</v>
      </c>
      <c r="L81">
        <f t="shared" si="32"/>
        <v>6859.6691220099992</v>
      </c>
      <c r="M81" s="180">
        <f t="shared" si="33"/>
        <v>3.9017492529757947E-2</v>
      </c>
      <c r="N81" s="178">
        <f t="shared" si="34"/>
        <v>3.0768020120594115E-2</v>
      </c>
      <c r="O81" s="178">
        <f t="shared" si="35"/>
        <v>3.3559321331578157E-2</v>
      </c>
      <c r="P81" s="178">
        <f t="shared" si="36"/>
        <v>4.8516948277807816E-2</v>
      </c>
      <c r="Q81" s="179">
        <f t="shared" si="37"/>
        <v>1.8040527544189094E-2</v>
      </c>
      <c r="R81" s="187">
        <f t="shared" si="38"/>
        <v>3.9788672025364402E-2</v>
      </c>
      <c r="S81" s="187">
        <f t="shared" si="39"/>
        <v>3.1246247756099355E-2</v>
      </c>
      <c r="T81" s="187">
        <f t="shared" si="40"/>
        <v>3.4128787803470235E-2</v>
      </c>
      <c r="U81" s="187">
        <f t="shared" si="41"/>
        <v>4.9713162499860568E-2</v>
      </c>
      <c r="V81" s="187">
        <f t="shared" si="42"/>
        <v>1.820424087097958E-2</v>
      </c>
      <c r="W81" s="188">
        <f t="shared" si="43"/>
        <v>3.461622219115483E-2</v>
      </c>
    </row>
    <row r="82" spans="1:23" x14ac:dyDescent="0.3">
      <c r="A82" s="185">
        <v>42509</v>
      </c>
      <c r="B82">
        <v>88.832984999999994</v>
      </c>
      <c r="C82">
        <v>698.52002000000005</v>
      </c>
      <c r="D82">
        <v>46.936923999999998</v>
      </c>
      <c r="E82">
        <v>89.550003000000004</v>
      </c>
      <c r="F82">
        <v>71.509613000000002</v>
      </c>
      <c r="G82" s="86">
        <v>97.534999999999997</v>
      </c>
      <c r="H82">
        <f t="shared" si="28"/>
        <v>8664.3251919749982</v>
      </c>
      <c r="I82">
        <f t="shared" si="29"/>
        <v>68130.150150700007</v>
      </c>
      <c r="J82">
        <f t="shared" si="30"/>
        <v>4577.9928823399996</v>
      </c>
      <c r="K82">
        <f t="shared" si="31"/>
        <v>8734.2595426049993</v>
      </c>
      <c r="L82">
        <f t="shared" si="32"/>
        <v>6974.6901039550003</v>
      </c>
      <c r="M82" s="180">
        <f t="shared" si="33"/>
        <v>8.5651719675182737E-3</v>
      </c>
      <c r="N82" s="178">
        <f t="shared" si="34"/>
        <v>1.3912583574002844E-2</v>
      </c>
      <c r="O82" s="178">
        <f t="shared" si="35"/>
        <v>2.6889868100583251E-3</v>
      </c>
      <c r="P82" s="178">
        <f t="shared" si="36"/>
        <v>1.8268989158497808E-3</v>
      </c>
      <c r="Q82" s="179">
        <f t="shared" si="37"/>
        <v>1.6628689548506978E-2</v>
      </c>
      <c r="R82" s="187">
        <f t="shared" si="38"/>
        <v>8.6019580041713228E-3</v>
      </c>
      <c r="S82" s="187">
        <f t="shared" si="39"/>
        <v>1.4009813950173136E-2</v>
      </c>
      <c r="T82" s="187">
        <f t="shared" si="40"/>
        <v>2.6926053777906081E-3</v>
      </c>
      <c r="U82" s="187">
        <f t="shared" si="41"/>
        <v>1.8285687123691123E-3</v>
      </c>
      <c r="V82" s="187">
        <f t="shared" si="42"/>
        <v>1.6767715745347488E-2</v>
      </c>
      <c r="W82" s="188">
        <f t="shared" si="43"/>
        <v>8.7801323579703335E-3</v>
      </c>
    </row>
    <row r="83" spans="1:23" x14ac:dyDescent="0.3">
      <c r="A83" s="185">
        <v>42510</v>
      </c>
      <c r="B83">
        <v>89.794867999999994</v>
      </c>
      <c r="C83">
        <v>702.79998799999998</v>
      </c>
      <c r="D83">
        <v>47.216754999999999</v>
      </c>
      <c r="E83">
        <v>92.489998</v>
      </c>
      <c r="F83">
        <v>71.358001999999999</v>
      </c>
      <c r="G83" s="86">
        <v>96.914000000000001</v>
      </c>
      <c r="H83">
        <f t="shared" si="28"/>
        <v>8702.3798373520003</v>
      </c>
      <c r="I83">
        <f t="shared" si="29"/>
        <v>68111.158037032001</v>
      </c>
      <c r="J83">
        <f t="shared" si="30"/>
        <v>4575.9645940700002</v>
      </c>
      <c r="K83">
        <f t="shared" si="31"/>
        <v>8963.5756661720006</v>
      </c>
      <c r="L83">
        <f t="shared" si="32"/>
        <v>6915.5894058280001</v>
      </c>
      <c r="M83" s="180">
        <f t="shared" si="33"/>
        <v>4.3824900831649855E-3</v>
      </c>
      <c r="N83" s="178">
        <f t="shared" si="34"/>
        <v>-2.7880110729495674E-4</v>
      </c>
      <c r="O83" s="178">
        <f t="shared" si="35"/>
        <v>-4.4315003831285225E-4</v>
      </c>
      <c r="P83" s="178">
        <f t="shared" si="36"/>
        <v>2.5916046292582262E-2</v>
      </c>
      <c r="Q83" s="179">
        <f t="shared" si="37"/>
        <v>-8.5096998563623238E-3</v>
      </c>
      <c r="R83" s="187">
        <f t="shared" si="38"/>
        <v>4.3921072367238429E-3</v>
      </c>
      <c r="S83" s="187">
        <f t="shared" si="39"/>
        <v>-2.7876224587787405E-4</v>
      </c>
      <c r="T83" s="187">
        <f t="shared" si="40"/>
        <v>-4.4305186183746362E-4</v>
      </c>
      <c r="U83" s="187">
        <f t="shared" si="41"/>
        <v>2.6254786962582936E-2</v>
      </c>
      <c r="V83" s="187">
        <f t="shared" si="42"/>
        <v>-8.473594847387864E-3</v>
      </c>
      <c r="W83" s="188">
        <f t="shared" si="43"/>
        <v>4.2902970488407164E-3</v>
      </c>
    </row>
    <row r="84" spans="1:23" x14ac:dyDescent="0.3">
      <c r="A84" s="185">
        <v>42513</v>
      </c>
      <c r="B84">
        <v>90.935935999999998</v>
      </c>
      <c r="C84">
        <v>696.75</v>
      </c>
      <c r="D84">
        <v>46.666435</v>
      </c>
      <c r="E84">
        <v>94.889999000000003</v>
      </c>
      <c r="F84">
        <v>71.518508999999995</v>
      </c>
      <c r="G84" s="86">
        <v>96.811000000000007</v>
      </c>
      <c r="H84">
        <f t="shared" si="28"/>
        <v>8803.5989000959999</v>
      </c>
      <c r="I84">
        <f t="shared" si="29"/>
        <v>67453.06425000001</v>
      </c>
      <c r="J84">
        <f t="shared" si="30"/>
        <v>4517.8242387850005</v>
      </c>
      <c r="K84">
        <f t="shared" si="31"/>
        <v>9186.3956931890007</v>
      </c>
      <c r="L84">
        <f t="shared" si="32"/>
        <v>6923.7783747989997</v>
      </c>
      <c r="M84" s="180">
        <f t="shared" si="33"/>
        <v>1.1564071023117461E-2</v>
      </c>
      <c r="N84" s="178">
        <f t="shared" si="34"/>
        <v>-9.709035991106927E-3</v>
      </c>
      <c r="O84" s="178">
        <f t="shared" si="35"/>
        <v>-1.2787001886619615E-2</v>
      </c>
      <c r="P84" s="178">
        <f t="shared" si="36"/>
        <v>2.4554443390158102E-2</v>
      </c>
      <c r="Q84" s="179">
        <f t="shared" si="37"/>
        <v>1.1834312168783748E-3</v>
      </c>
      <c r="R84" s="187">
        <f t="shared" si="38"/>
        <v>1.1631193378798659E-2</v>
      </c>
      <c r="S84" s="187">
        <f t="shared" si="39"/>
        <v>-9.6620554692989531E-3</v>
      </c>
      <c r="T84" s="187">
        <f t="shared" si="40"/>
        <v>-1.2705595528502098E-2</v>
      </c>
      <c r="U84" s="187">
        <f t="shared" si="41"/>
        <v>2.4858386353328786E-2</v>
      </c>
      <c r="V84" s="187">
        <f t="shared" si="42"/>
        <v>1.184131747917039E-3</v>
      </c>
      <c r="W84" s="188">
        <f t="shared" si="43"/>
        <v>3.0612120964486869E-3</v>
      </c>
    </row>
    <row r="85" spans="1:23" x14ac:dyDescent="0.3">
      <c r="A85" s="185">
        <v>42514</v>
      </c>
      <c r="B85">
        <v>92.322188999999995</v>
      </c>
      <c r="C85">
        <v>704.20001200000002</v>
      </c>
      <c r="D85">
        <v>48.121552000000001</v>
      </c>
      <c r="E85">
        <v>97.889999000000003</v>
      </c>
      <c r="F85">
        <v>72.205169999999995</v>
      </c>
      <c r="G85" s="86">
        <v>96.563999999999993</v>
      </c>
      <c r="H85">
        <f t="shared" si="28"/>
        <v>8914.9998585959984</v>
      </c>
      <c r="I85">
        <f t="shared" si="29"/>
        <v>68000.369958768002</v>
      </c>
      <c r="J85">
        <f t="shared" si="30"/>
        <v>4646.809547328</v>
      </c>
      <c r="K85">
        <f t="shared" si="31"/>
        <v>9452.6498634359996</v>
      </c>
      <c r="L85">
        <f t="shared" si="32"/>
        <v>6972.420035879999</v>
      </c>
      <c r="M85" s="180">
        <f t="shared" si="33"/>
        <v>1.2574631653353858E-2</v>
      </c>
      <c r="N85" s="178">
        <f t="shared" si="34"/>
        <v>8.0811341614585551E-3</v>
      </c>
      <c r="O85" s="178">
        <f t="shared" si="35"/>
        <v>2.8150350406742883E-2</v>
      </c>
      <c r="P85" s="178">
        <f t="shared" si="36"/>
        <v>2.8571450372592757E-2</v>
      </c>
      <c r="Q85" s="179">
        <f t="shared" si="37"/>
        <v>7.0007434127830285E-3</v>
      </c>
      <c r="R85" s="187">
        <f t="shared" si="38"/>
        <v>1.2654024764665702E-2</v>
      </c>
      <c r="S85" s="187">
        <f t="shared" si="39"/>
        <v>8.1138746601566239E-3</v>
      </c>
      <c r="T85" s="187">
        <f t="shared" si="40"/>
        <v>2.855031575502108E-2</v>
      </c>
      <c r="U85" s="187">
        <f t="shared" si="41"/>
        <v>2.8983529464597927E-2</v>
      </c>
      <c r="V85" s="187">
        <f t="shared" si="42"/>
        <v>7.0253059020554433E-3</v>
      </c>
      <c r="W85" s="188">
        <f t="shared" si="43"/>
        <v>1.7065410109299354E-2</v>
      </c>
    </row>
    <row r="86" spans="1:23" x14ac:dyDescent="0.3">
      <c r="A86" s="185">
        <v>42515</v>
      </c>
      <c r="B86">
        <v>93.944205999999994</v>
      </c>
      <c r="C86">
        <v>708.34997599999997</v>
      </c>
      <c r="D86">
        <v>48.615912999999999</v>
      </c>
      <c r="E86">
        <v>100.199997</v>
      </c>
      <c r="F86">
        <v>72.659965999999997</v>
      </c>
      <c r="G86" s="86">
        <v>96.132000000000005</v>
      </c>
      <c r="H86">
        <f t="shared" si="28"/>
        <v>9031.0444111920006</v>
      </c>
      <c r="I86">
        <f t="shared" si="29"/>
        <v>68095.099892832004</v>
      </c>
      <c r="J86">
        <f t="shared" si="30"/>
        <v>4673.5449485159997</v>
      </c>
      <c r="K86">
        <f t="shared" si="31"/>
        <v>9632.4261116039997</v>
      </c>
      <c r="L86">
        <f t="shared" si="32"/>
        <v>6984.9478515119999</v>
      </c>
      <c r="M86" s="180">
        <f t="shared" si="33"/>
        <v>1.2932785441180783E-2</v>
      </c>
      <c r="N86" s="178">
        <f t="shared" si="34"/>
        <v>1.3921102512221939E-3</v>
      </c>
      <c r="O86" s="178">
        <f t="shared" si="35"/>
        <v>5.7370080781768348E-3</v>
      </c>
      <c r="P86" s="178">
        <f t="shared" si="36"/>
        <v>1.8840015721837439E-2</v>
      </c>
      <c r="Q86" s="179">
        <f t="shared" si="37"/>
        <v>1.7951549457462636E-3</v>
      </c>
      <c r="R86" s="187">
        <f t="shared" si="38"/>
        <v>1.3016775595807778E-2</v>
      </c>
      <c r="S86" s="187">
        <f t="shared" si="39"/>
        <v>1.3930796864993745E-3</v>
      </c>
      <c r="T86" s="187">
        <f t="shared" si="40"/>
        <v>5.7534962248179684E-3</v>
      </c>
      <c r="U86" s="187">
        <f t="shared" si="41"/>
        <v>1.9018608619303309E-2</v>
      </c>
      <c r="V86" s="187">
        <f t="shared" si="42"/>
        <v>1.7967672009908985E-3</v>
      </c>
      <c r="W86" s="188">
        <f t="shared" si="43"/>
        <v>8.1957454654838658E-3</v>
      </c>
    </row>
    <row r="87" spans="1:23" x14ac:dyDescent="0.3">
      <c r="A87" s="185">
        <v>42516</v>
      </c>
      <c r="B87">
        <v>94.689177999999998</v>
      </c>
      <c r="C87">
        <v>714.90997300000004</v>
      </c>
      <c r="D87">
        <v>48.401370999999997</v>
      </c>
      <c r="E87">
        <v>102.80999799999999</v>
      </c>
      <c r="F87">
        <v>72.428107999999995</v>
      </c>
      <c r="G87" s="86">
        <v>96.631</v>
      </c>
      <c r="H87">
        <f t="shared" si="28"/>
        <v>9149.9099593179999</v>
      </c>
      <c r="I87">
        <f t="shared" si="29"/>
        <v>69082.465600962998</v>
      </c>
      <c r="J87">
        <f t="shared" si="30"/>
        <v>4677.0728811009994</v>
      </c>
      <c r="K87">
        <f t="shared" si="31"/>
        <v>9934.632916737999</v>
      </c>
      <c r="L87">
        <f t="shared" si="32"/>
        <v>6998.8005041479992</v>
      </c>
      <c r="M87" s="180">
        <f t="shared" si="33"/>
        <v>1.3076017832390862E-2</v>
      </c>
      <c r="N87" s="178">
        <f t="shared" si="34"/>
        <v>1.4395688624189185E-2</v>
      </c>
      <c r="O87" s="178">
        <f t="shared" si="35"/>
        <v>7.5458816020199484E-4</v>
      </c>
      <c r="P87" s="178">
        <f t="shared" si="36"/>
        <v>3.0891800080286528E-2</v>
      </c>
      <c r="Q87" s="179">
        <f t="shared" si="37"/>
        <v>1.9812509228649086E-3</v>
      </c>
      <c r="R87" s="187">
        <f t="shared" si="38"/>
        <v>1.316188280269019E-2</v>
      </c>
      <c r="S87" s="187">
        <f t="shared" si="39"/>
        <v>1.4499805561412039E-2</v>
      </c>
      <c r="T87" s="187">
        <f t="shared" si="40"/>
        <v>7.5487293347203629E-4</v>
      </c>
      <c r="U87" s="187">
        <f t="shared" si="41"/>
        <v>3.1373903275513995E-2</v>
      </c>
      <c r="V87" s="187">
        <f t="shared" si="42"/>
        <v>1.9832148973024329E-3</v>
      </c>
      <c r="W87" s="188">
        <f t="shared" si="43"/>
        <v>1.2354735894078138E-2</v>
      </c>
    </row>
    <row r="88" spans="1:23" x14ac:dyDescent="0.3">
      <c r="A88" s="185">
        <v>42517</v>
      </c>
      <c r="B88">
        <v>94.632598999999999</v>
      </c>
      <c r="C88">
        <v>712.23999000000003</v>
      </c>
      <c r="D88">
        <v>48.802470999999997</v>
      </c>
      <c r="E88">
        <v>103.300003</v>
      </c>
      <c r="F88">
        <v>72.615371999999994</v>
      </c>
      <c r="G88" s="86">
        <v>96.262</v>
      </c>
      <c r="H88">
        <f t="shared" si="28"/>
        <v>9109.5232449380001</v>
      </c>
      <c r="I88">
        <f t="shared" si="29"/>
        <v>68561.64591738001</v>
      </c>
      <c r="J88">
        <f t="shared" si="30"/>
        <v>4697.823463402</v>
      </c>
      <c r="K88">
        <f t="shared" si="31"/>
        <v>9943.8648887859999</v>
      </c>
      <c r="L88">
        <f t="shared" si="32"/>
        <v>6990.1009394639996</v>
      </c>
      <c r="M88" s="180">
        <f t="shared" si="33"/>
        <v>-4.4236619820681332E-3</v>
      </c>
      <c r="N88" s="178">
        <f t="shared" si="34"/>
        <v>-7.5676636425217967E-3</v>
      </c>
      <c r="O88" s="178">
        <f t="shared" si="35"/>
        <v>4.4268470660037106E-3</v>
      </c>
      <c r="P88" s="178">
        <f t="shared" si="36"/>
        <v>9.2884007655466636E-4</v>
      </c>
      <c r="Q88" s="179">
        <f t="shared" si="37"/>
        <v>-1.2437811275717065E-3</v>
      </c>
      <c r="R88" s="187">
        <f t="shared" si="38"/>
        <v>-4.4138920010760524E-3</v>
      </c>
      <c r="S88" s="187">
        <f t="shared" si="39"/>
        <v>-7.5391009723273037E-3</v>
      </c>
      <c r="T88" s="187">
        <f t="shared" si="40"/>
        <v>4.4366600282944096E-3</v>
      </c>
      <c r="U88" s="187">
        <f t="shared" si="41"/>
        <v>9.2927158208802574E-4</v>
      </c>
      <c r="V88" s="187">
        <f t="shared" si="42"/>
        <v>-1.2430079524117885E-3</v>
      </c>
      <c r="W88" s="188">
        <f t="shared" si="43"/>
        <v>-1.5660138630865417E-3</v>
      </c>
    </row>
    <row r="89" spans="1:23" x14ac:dyDescent="0.3">
      <c r="A89" s="185">
        <v>42521</v>
      </c>
      <c r="B89">
        <v>94.170524999999998</v>
      </c>
      <c r="C89">
        <v>722.78997800000002</v>
      </c>
      <c r="D89">
        <v>49.43676</v>
      </c>
      <c r="E89">
        <v>102.57</v>
      </c>
      <c r="F89">
        <v>72.267593000000005</v>
      </c>
      <c r="G89" s="86">
        <v>96.656000000000006</v>
      </c>
      <c r="H89">
        <f t="shared" si="28"/>
        <v>9102.1462644000003</v>
      </c>
      <c r="I89">
        <f t="shared" si="29"/>
        <v>69861.988113568004</v>
      </c>
      <c r="J89">
        <f t="shared" si="30"/>
        <v>4778.3594745600003</v>
      </c>
      <c r="K89">
        <f t="shared" si="31"/>
        <v>9914.0059199999996</v>
      </c>
      <c r="L89">
        <f t="shared" si="32"/>
        <v>6985.0964690080009</v>
      </c>
      <c r="M89" s="180">
        <f t="shared" si="33"/>
        <v>-8.1013780067671021E-4</v>
      </c>
      <c r="N89" s="178">
        <f t="shared" si="34"/>
        <v>1.8788416548914198E-2</v>
      </c>
      <c r="O89" s="178">
        <f t="shared" si="35"/>
        <v>1.6997972873464239E-2</v>
      </c>
      <c r="P89" s="178">
        <f t="shared" si="36"/>
        <v>-3.0072701727603328E-3</v>
      </c>
      <c r="Q89" s="179">
        <f t="shared" si="37"/>
        <v>-7.1619319908533866E-4</v>
      </c>
      <c r="R89" s="187">
        <f t="shared" si="38"/>
        <v>-8.0980972764947137E-4</v>
      </c>
      <c r="S89" s="187">
        <f t="shared" si="39"/>
        <v>1.8966029458437551E-2</v>
      </c>
      <c r="T89" s="187">
        <f t="shared" si="40"/>
        <v>1.7143260445057023E-2</v>
      </c>
      <c r="U89" s="187">
        <f t="shared" si="41"/>
        <v>-3.0027528652036696E-3</v>
      </c>
      <c r="V89" s="187">
        <f t="shared" si="42"/>
        <v>-7.1593679395170703E-4</v>
      </c>
      <c r="W89" s="188">
        <f t="shared" si="43"/>
        <v>6.3161581033379455E-3</v>
      </c>
    </row>
    <row r="90" spans="1:23" x14ac:dyDescent="0.3">
      <c r="A90" s="185">
        <v>42522</v>
      </c>
      <c r="B90">
        <v>92.850273000000001</v>
      </c>
      <c r="C90">
        <v>719.44000200000005</v>
      </c>
      <c r="D90">
        <v>49.296829000000002</v>
      </c>
      <c r="E90">
        <v>101.510002</v>
      </c>
      <c r="F90">
        <v>72.936417000000006</v>
      </c>
      <c r="G90" s="86">
        <v>96.546000000000006</v>
      </c>
      <c r="H90">
        <f t="shared" si="28"/>
        <v>8964.3224570580005</v>
      </c>
      <c r="I90">
        <f t="shared" si="29"/>
        <v>69459.054433092009</v>
      </c>
      <c r="J90">
        <f t="shared" si="30"/>
        <v>4759.4116526340003</v>
      </c>
      <c r="K90">
        <f t="shared" si="31"/>
        <v>9800.384653092</v>
      </c>
      <c r="L90">
        <f t="shared" si="32"/>
        <v>7041.7193156820013</v>
      </c>
      <c r="M90" s="180">
        <f t="shared" si="33"/>
        <v>-1.5257711201078128E-2</v>
      </c>
      <c r="N90" s="178">
        <f t="shared" si="34"/>
        <v>-5.7842634040972509E-3</v>
      </c>
      <c r="O90" s="178">
        <f t="shared" si="35"/>
        <v>-3.973223219547236E-3</v>
      </c>
      <c r="P90" s="178">
        <f t="shared" si="36"/>
        <v>-1.1526861511804995E-2</v>
      </c>
      <c r="Q90" s="179">
        <f t="shared" si="37"/>
        <v>8.0735578352603751E-3</v>
      </c>
      <c r="R90" s="187">
        <f t="shared" si="38"/>
        <v>-1.5141902067763016E-2</v>
      </c>
      <c r="S90" s="187">
        <f t="shared" si="39"/>
        <v>-5.7675667606393336E-3</v>
      </c>
      <c r="T90" s="187">
        <f t="shared" si="40"/>
        <v>-3.9653404116785727E-3</v>
      </c>
      <c r="U90" s="187">
        <f t="shared" si="41"/>
        <v>-1.1460681769292266E-2</v>
      </c>
      <c r="V90" s="187">
        <f t="shared" si="42"/>
        <v>8.1062368895302803E-3</v>
      </c>
      <c r="W90" s="188">
        <f t="shared" si="43"/>
        <v>-5.6458508239685817E-3</v>
      </c>
    </row>
    <row r="91" spans="1:23" x14ac:dyDescent="0.3">
      <c r="A91" s="185">
        <v>42523</v>
      </c>
      <c r="B91">
        <v>92.152457999999996</v>
      </c>
      <c r="C91">
        <v>728.23999000000003</v>
      </c>
      <c r="D91">
        <v>48.951720999999999</v>
      </c>
      <c r="E91">
        <v>101.25</v>
      </c>
      <c r="F91">
        <v>73.079070999999999</v>
      </c>
      <c r="G91" s="86">
        <v>96.531000000000006</v>
      </c>
      <c r="H91">
        <f t="shared" si="28"/>
        <v>8895.5689231979995</v>
      </c>
      <c r="I91">
        <f t="shared" si="29"/>
        <v>70297.734474690005</v>
      </c>
      <c r="J91">
        <f t="shared" si="30"/>
        <v>4725.3585798510003</v>
      </c>
      <c r="K91">
        <f t="shared" si="31"/>
        <v>9773.7637500000001</v>
      </c>
      <c r="L91">
        <f t="shared" si="32"/>
        <v>7054.3958027010003</v>
      </c>
      <c r="M91" s="180">
        <f t="shared" si="33"/>
        <v>-7.6992487836902903E-3</v>
      </c>
      <c r="N91" s="178">
        <f t="shared" si="34"/>
        <v>1.2002137654631739E-2</v>
      </c>
      <c r="O91" s="178">
        <f t="shared" si="35"/>
        <v>-7.1806102343412526E-3</v>
      </c>
      <c r="P91" s="178">
        <f t="shared" si="36"/>
        <v>-2.7200079366479796E-3</v>
      </c>
      <c r="Q91" s="179">
        <f t="shared" si="37"/>
        <v>1.7985793007206474E-3</v>
      </c>
      <c r="R91" s="187">
        <f t="shared" si="38"/>
        <v>-7.6696854881506777E-3</v>
      </c>
      <c r="S91" s="187">
        <f t="shared" si="39"/>
        <v>1.2074452329406144E-2</v>
      </c>
      <c r="T91" s="187">
        <f t="shared" si="40"/>
        <v>-7.1548912488277987E-3</v>
      </c>
      <c r="U91" s="187">
        <f t="shared" si="41"/>
        <v>-2.7163120667514922E-3</v>
      </c>
      <c r="V91" s="187">
        <f t="shared" si="42"/>
        <v>1.8001977146076195E-3</v>
      </c>
      <c r="W91" s="188">
        <f t="shared" si="43"/>
        <v>-7.332477519432412E-4</v>
      </c>
    </row>
    <row r="92" spans="1:23" x14ac:dyDescent="0.3">
      <c r="A92" s="185">
        <v>42524</v>
      </c>
      <c r="B92">
        <v>92.341048999999998</v>
      </c>
      <c r="C92">
        <v>725.53997800000002</v>
      </c>
      <c r="D92">
        <v>48.308093999999997</v>
      </c>
      <c r="E92">
        <v>99.589995999999999</v>
      </c>
      <c r="F92">
        <v>73.542793000000003</v>
      </c>
      <c r="G92" s="86">
        <v>95.272999999999996</v>
      </c>
      <c r="H92">
        <f t="shared" si="28"/>
        <v>8797.6087613769996</v>
      </c>
      <c r="I92">
        <f t="shared" si="29"/>
        <v>69124.370323993993</v>
      </c>
      <c r="J92">
        <f t="shared" si="30"/>
        <v>4602.4570396619993</v>
      </c>
      <c r="K92">
        <f t="shared" si="31"/>
        <v>9488.2376889079987</v>
      </c>
      <c r="L92">
        <f t="shared" si="32"/>
        <v>7006.6425174890001</v>
      </c>
      <c r="M92" s="180">
        <f t="shared" si="33"/>
        <v>-1.1073326063085649E-2</v>
      </c>
      <c r="N92" s="178">
        <f t="shared" si="34"/>
        <v>-1.6832221199730008E-2</v>
      </c>
      <c r="O92" s="178">
        <f t="shared" si="35"/>
        <v>-2.6353148031251099E-2</v>
      </c>
      <c r="P92" s="178">
        <f t="shared" si="36"/>
        <v>-2.9648733814440359E-2</v>
      </c>
      <c r="Q92" s="179">
        <f t="shared" si="37"/>
        <v>-6.7923104564320347E-3</v>
      </c>
      <c r="R92" s="187">
        <f t="shared" si="38"/>
        <v>-1.1012242462147411E-2</v>
      </c>
      <c r="S92" s="187">
        <f t="shared" si="39"/>
        <v>-1.6691350858802856E-2</v>
      </c>
      <c r="T92" s="187">
        <f t="shared" si="40"/>
        <v>-2.6008934160691007E-2</v>
      </c>
      <c r="U92" s="187">
        <f t="shared" si="41"/>
        <v>-2.9213521872983816E-2</v>
      </c>
      <c r="V92" s="187">
        <f t="shared" si="42"/>
        <v>-6.7692948549493634E-3</v>
      </c>
      <c r="W92" s="188">
        <f t="shared" si="43"/>
        <v>-1.7939068841914891E-2</v>
      </c>
    </row>
    <row r="93" spans="1:23" x14ac:dyDescent="0.3">
      <c r="A93" s="185">
        <v>42527</v>
      </c>
      <c r="B93">
        <v>93.010589999999993</v>
      </c>
      <c r="C93">
        <v>726.72997999999995</v>
      </c>
      <c r="D93">
        <v>48.625252000000003</v>
      </c>
      <c r="E93">
        <v>100.739998</v>
      </c>
      <c r="F93">
        <v>73.810326000000003</v>
      </c>
      <c r="G93" s="86">
        <v>94.263999999999996</v>
      </c>
      <c r="H93">
        <f t="shared" si="28"/>
        <v>8767.5502557599993</v>
      </c>
      <c r="I93">
        <f t="shared" si="29"/>
        <v>68504.474834719993</v>
      </c>
      <c r="J93">
        <f t="shared" si="30"/>
        <v>4583.6107545280001</v>
      </c>
      <c r="K93">
        <f t="shared" si="31"/>
        <v>9496.155171471999</v>
      </c>
      <c r="L93">
        <f t="shared" si="32"/>
        <v>6957.6565700640003</v>
      </c>
      <c r="M93" s="180">
        <f t="shared" si="33"/>
        <v>-3.4225178296250088E-3</v>
      </c>
      <c r="N93" s="178">
        <f t="shared" si="34"/>
        <v>-9.0082813752006708E-3</v>
      </c>
      <c r="O93" s="178">
        <f t="shared" si="35"/>
        <v>-4.1032380771527897E-3</v>
      </c>
      <c r="P93" s="178">
        <f t="shared" si="36"/>
        <v>8.3410442264494336E-4</v>
      </c>
      <c r="Q93" s="179">
        <f t="shared" si="37"/>
        <v>-7.0159122279000695E-3</v>
      </c>
      <c r="R93" s="187">
        <f t="shared" si="38"/>
        <v>-3.4166676914484106E-3</v>
      </c>
      <c r="S93" s="187">
        <f t="shared" si="39"/>
        <v>-8.9678283703486586E-3</v>
      </c>
      <c r="T93" s="187">
        <f t="shared" si="40"/>
        <v>-4.0948312980631698E-3</v>
      </c>
      <c r="U93" s="187">
        <f t="shared" si="41"/>
        <v>8.3445238447767654E-4</v>
      </c>
      <c r="V93" s="187">
        <f t="shared" si="42"/>
        <v>-6.9913581722954839E-3</v>
      </c>
      <c r="W93" s="188">
        <f t="shared" si="43"/>
        <v>-4.5272466295356098E-3</v>
      </c>
    </row>
    <row r="94" spans="1:23" x14ac:dyDescent="0.3">
      <c r="A94" s="185">
        <v>42528</v>
      </c>
      <c r="B94">
        <v>93.387810000000002</v>
      </c>
      <c r="C94">
        <v>723.73999000000003</v>
      </c>
      <c r="D94">
        <v>48.597262999999998</v>
      </c>
      <c r="E94">
        <v>99.889999000000003</v>
      </c>
      <c r="F94">
        <v>73.409041999999999</v>
      </c>
      <c r="G94" s="86">
        <v>94.027000000000001</v>
      </c>
      <c r="H94">
        <f t="shared" si="28"/>
        <v>8780.9756108700003</v>
      </c>
      <c r="I94">
        <f t="shared" si="29"/>
        <v>68051.100039730009</v>
      </c>
      <c r="J94">
        <f t="shared" si="30"/>
        <v>4569.4548481009997</v>
      </c>
      <c r="K94">
        <f t="shared" si="31"/>
        <v>9392.3569359730009</v>
      </c>
      <c r="L94">
        <f t="shared" si="32"/>
        <v>6902.4319921340002</v>
      </c>
      <c r="M94" s="180">
        <f t="shared" si="33"/>
        <v>1.5300838180109073E-3</v>
      </c>
      <c r="N94" s="178">
        <f t="shared" si="34"/>
        <v>-6.6401750533125496E-3</v>
      </c>
      <c r="O94" s="178">
        <f t="shared" si="35"/>
        <v>-3.0931533385784556E-3</v>
      </c>
      <c r="P94" s="178">
        <f t="shared" si="36"/>
        <v>-1.0990731273653281E-2</v>
      </c>
      <c r="Q94" s="179">
        <f t="shared" si="37"/>
        <v>-7.9689058158389902E-3</v>
      </c>
      <c r="R94" s="187">
        <f t="shared" si="38"/>
        <v>1.5312549935121201E-3</v>
      </c>
      <c r="S94" s="187">
        <f t="shared" si="39"/>
        <v>-6.618177806396397E-3</v>
      </c>
      <c r="T94" s="187">
        <f t="shared" si="40"/>
        <v>-3.0883744683198253E-3</v>
      </c>
      <c r="U94" s="187">
        <f t="shared" si="41"/>
        <v>-1.0930553853082031E-2</v>
      </c>
      <c r="V94" s="187">
        <f t="shared" si="42"/>
        <v>-7.9372382603086922E-3</v>
      </c>
      <c r="W94" s="188">
        <f t="shared" si="43"/>
        <v>-5.4086178789189655E-3</v>
      </c>
    </row>
    <row r="95" spans="1:23" x14ac:dyDescent="0.3">
      <c r="A95" s="185">
        <v>42529</v>
      </c>
      <c r="B95">
        <v>93.302932999999996</v>
      </c>
      <c r="C95">
        <v>726.64001499999995</v>
      </c>
      <c r="D95">
        <v>48.541285999999999</v>
      </c>
      <c r="E95">
        <v>97.860000999999997</v>
      </c>
      <c r="F95">
        <v>73.703331000000006</v>
      </c>
      <c r="G95" s="86">
        <v>92.281999999999996</v>
      </c>
      <c r="H95">
        <f t="shared" si="28"/>
        <v>8610.1812631060002</v>
      </c>
      <c r="I95">
        <f t="shared" si="29"/>
        <v>67055.79386423</v>
      </c>
      <c r="J95">
        <f t="shared" si="30"/>
        <v>4479.4869546519994</v>
      </c>
      <c r="K95">
        <f t="shared" si="31"/>
        <v>9030.7166122819999</v>
      </c>
      <c r="L95">
        <f t="shared" si="32"/>
        <v>6801.4907913420002</v>
      </c>
      <c r="M95" s="180">
        <f t="shared" si="33"/>
        <v>-1.9642148041517035E-2</v>
      </c>
      <c r="N95" s="178">
        <f t="shared" si="34"/>
        <v>-1.4733877041429106E-2</v>
      </c>
      <c r="O95" s="178">
        <f t="shared" si="35"/>
        <v>-1.9885387716591759E-2</v>
      </c>
      <c r="P95" s="178">
        <f t="shared" si="36"/>
        <v>-3.9264543282835698E-2</v>
      </c>
      <c r="Q95" s="179">
        <f t="shared" si="37"/>
        <v>-1.4731989956291892E-2</v>
      </c>
      <c r="R95" s="187">
        <f t="shared" si="38"/>
        <v>-1.9450497909659744E-2</v>
      </c>
      <c r="S95" s="187">
        <f t="shared" si="39"/>
        <v>-1.462586460643433E-2</v>
      </c>
      <c r="T95" s="187">
        <f t="shared" si="40"/>
        <v>-1.968897744692447E-2</v>
      </c>
      <c r="U95" s="187">
        <f t="shared" si="41"/>
        <v>-3.8503681893296449E-2</v>
      </c>
      <c r="V95" s="187">
        <f t="shared" si="42"/>
        <v>-1.4624005119794363E-2</v>
      </c>
      <c r="W95" s="188">
        <f t="shared" si="43"/>
        <v>-2.1378605395221871E-2</v>
      </c>
    </row>
    <row r="96" spans="1:23" x14ac:dyDescent="0.3">
      <c r="A96" s="185">
        <v>42530</v>
      </c>
      <c r="B96">
        <v>93.972481000000002</v>
      </c>
      <c r="C96">
        <v>727.65002400000003</v>
      </c>
      <c r="D96">
        <v>48.149521</v>
      </c>
      <c r="E96">
        <v>97.089995999999999</v>
      </c>
      <c r="F96">
        <v>74.167045999999999</v>
      </c>
      <c r="G96" s="86">
        <v>92.992999999999995</v>
      </c>
      <c r="H96">
        <f t="shared" si="28"/>
        <v>8738.7829256330006</v>
      </c>
      <c r="I96">
        <f t="shared" si="29"/>
        <v>67666.358681832004</v>
      </c>
      <c r="J96">
        <f t="shared" si="30"/>
        <v>4477.5684063529998</v>
      </c>
      <c r="K96">
        <f t="shared" si="31"/>
        <v>9028.6899980279995</v>
      </c>
      <c r="L96">
        <f t="shared" si="32"/>
        <v>6897.0161086779999</v>
      </c>
      <c r="M96" s="180">
        <f t="shared" si="33"/>
        <v>1.4825555767138366E-2</v>
      </c>
      <c r="N96" s="178">
        <f t="shared" si="34"/>
        <v>9.0641217692091405E-3</v>
      </c>
      <c r="O96" s="178">
        <f t="shared" si="35"/>
        <v>-4.2838818138662559E-4</v>
      </c>
      <c r="P96" s="178">
        <f t="shared" si="36"/>
        <v>-2.2443863259059141E-4</v>
      </c>
      <c r="Q96" s="179">
        <f t="shared" si="37"/>
        <v>1.3947047878245031E-2</v>
      </c>
      <c r="R96" s="187">
        <f t="shared" si="38"/>
        <v>1.4935999440342695E-2</v>
      </c>
      <c r="S96" s="187">
        <f t="shared" si="39"/>
        <v>9.1053253181706279E-3</v>
      </c>
      <c r="T96" s="187">
        <f t="shared" si="40"/>
        <v>-4.2829643627095116E-4</v>
      </c>
      <c r="U96" s="187">
        <f t="shared" si="41"/>
        <v>-2.2441344812482904E-4</v>
      </c>
      <c r="V96" s="187">
        <f t="shared" si="42"/>
        <v>1.4044761695127084E-2</v>
      </c>
      <c r="W96" s="188">
        <f t="shared" si="43"/>
        <v>7.4866753138489259E-3</v>
      </c>
    </row>
    <row r="97" spans="1:23" x14ac:dyDescent="0.3">
      <c r="A97" s="185">
        <v>42531</v>
      </c>
      <c r="B97">
        <v>93.199211000000005</v>
      </c>
      <c r="C97">
        <v>717.90997300000004</v>
      </c>
      <c r="D97">
        <v>48.018940000000001</v>
      </c>
      <c r="E97">
        <v>93.75</v>
      </c>
      <c r="F97">
        <v>74.193779000000006</v>
      </c>
      <c r="G97" s="86">
        <v>93.058000000000007</v>
      </c>
      <c r="H97">
        <f t="shared" si="28"/>
        <v>8672.9321772380008</v>
      </c>
      <c r="I97">
        <f t="shared" si="29"/>
        <v>66807.26626743401</v>
      </c>
      <c r="J97">
        <f t="shared" si="30"/>
        <v>4468.5465185200001</v>
      </c>
      <c r="K97">
        <f t="shared" si="31"/>
        <v>8724.1875</v>
      </c>
      <c r="L97">
        <f t="shared" si="32"/>
        <v>6904.3246861820007</v>
      </c>
      <c r="M97" s="180">
        <f t="shared" si="33"/>
        <v>-7.5639949276841969E-3</v>
      </c>
      <c r="N97" s="178">
        <f t="shared" si="34"/>
        <v>-1.2777287777836864E-2</v>
      </c>
      <c r="O97" s="178">
        <f t="shared" si="35"/>
        <v>-2.0169405305475187E-3</v>
      </c>
      <c r="P97" s="178">
        <f t="shared" si="36"/>
        <v>-3.4307944161153438E-2</v>
      </c>
      <c r="Q97" s="179">
        <f t="shared" si="37"/>
        <v>1.0591113277780729E-3</v>
      </c>
      <c r="R97" s="187">
        <f t="shared" si="38"/>
        <v>-7.5354599096223466E-3</v>
      </c>
      <c r="S97" s="187">
        <f t="shared" si="39"/>
        <v>-1.269600479667387E-2</v>
      </c>
      <c r="T97" s="187">
        <f t="shared" si="40"/>
        <v>-2.0149078728085986E-3</v>
      </c>
      <c r="U97" s="187">
        <f t="shared" si="41"/>
        <v>-3.3726099588590089E-2</v>
      </c>
      <c r="V97" s="187">
        <f t="shared" si="42"/>
        <v>1.0596723842365666E-3</v>
      </c>
      <c r="W97" s="188">
        <f t="shared" si="43"/>
        <v>-1.0982559956691668E-2</v>
      </c>
    </row>
    <row r="98" spans="1:23" x14ac:dyDescent="0.3">
      <c r="A98" s="185">
        <v>42534</v>
      </c>
      <c r="B98">
        <v>91.794083000000001</v>
      </c>
      <c r="C98">
        <v>715.23999000000003</v>
      </c>
      <c r="D98">
        <v>46.769024000000002</v>
      </c>
      <c r="E98">
        <v>93.849997999999999</v>
      </c>
      <c r="F98">
        <v>73.631973000000002</v>
      </c>
      <c r="G98" s="86">
        <v>93.631</v>
      </c>
      <c r="H98">
        <f t="shared" si="28"/>
        <v>8594.771785373001</v>
      </c>
      <c r="I98">
        <f t="shared" si="29"/>
        <v>66968.635503690006</v>
      </c>
      <c r="J98">
        <f t="shared" si="30"/>
        <v>4379.030486144</v>
      </c>
      <c r="K98">
        <f t="shared" si="31"/>
        <v>8787.2691627379991</v>
      </c>
      <c r="L98">
        <f t="shared" si="32"/>
        <v>6894.2352639629999</v>
      </c>
      <c r="M98" s="180">
        <f t="shared" si="33"/>
        <v>-9.0528452224973143E-3</v>
      </c>
      <c r="N98" s="178">
        <f t="shared" si="34"/>
        <v>2.4125318893430656E-3</v>
      </c>
      <c r="O98" s="178">
        <f t="shared" si="35"/>
        <v>-2.023584241490866E-2</v>
      </c>
      <c r="P98" s="178">
        <f t="shared" si="36"/>
        <v>7.2046474279539611E-3</v>
      </c>
      <c r="Q98" s="179">
        <f t="shared" si="37"/>
        <v>-1.4623879670834477E-3</v>
      </c>
      <c r="R98" s="187">
        <f t="shared" si="38"/>
        <v>-9.0119915926623727E-3</v>
      </c>
      <c r="S98" s="187">
        <f t="shared" si="39"/>
        <v>2.4154443860945297E-3</v>
      </c>
      <c r="T98" s="187">
        <f t="shared" si="40"/>
        <v>-2.0032471857459409E-2</v>
      </c>
      <c r="U98" s="187">
        <f t="shared" si="41"/>
        <v>7.2306633411992885E-3</v>
      </c>
      <c r="V98" s="187">
        <f t="shared" si="42"/>
        <v>-1.4613191988484245E-3</v>
      </c>
      <c r="W98" s="188">
        <f t="shared" si="43"/>
        <v>-4.1719349843352778E-3</v>
      </c>
    </row>
    <row r="99" spans="1:23" x14ac:dyDescent="0.3">
      <c r="A99" s="185">
        <v>42535</v>
      </c>
      <c r="B99">
        <v>91.907257000000001</v>
      </c>
      <c r="C99">
        <v>719.29998799999998</v>
      </c>
      <c r="D99">
        <v>46.479874000000002</v>
      </c>
      <c r="E99">
        <v>94.120002999999997</v>
      </c>
      <c r="F99">
        <v>74.327545000000001</v>
      </c>
      <c r="G99" s="86">
        <v>93.254000000000005</v>
      </c>
      <c r="H99">
        <f t="shared" si="28"/>
        <v>8570.7193442780008</v>
      </c>
      <c r="I99">
        <f t="shared" si="29"/>
        <v>67077.601080952008</v>
      </c>
      <c r="J99">
        <f t="shared" si="30"/>
        <v>4334.4341699960005</v>
      </c>
      <c r="K99">
        <f t="shared" si="31"/>
        <v>8777.0667597619995</v>
      </c>
      <c r="L99">
        <f t="shared" si="32"/>
        <v>6931.3408814300001</v>
      </c>
      <c r="M99" s="180">
        <f t="shared" si="33"/>
        <v>-2.8024198847285682E-3</v>
      </c>
      <c r="N99" s="178">
        <f t="shared" si="34"/>
        <v>1.6257912797821956E-3</v>
      </c>
      <c r="O99" s="178">
        <f t="shared" si="35"/>
        <v>-1.0236273930578722E-2</v>
      </c>
      <c r="P99" s="178">
        <f t="shared" si="36"/>
        <v>-1.1617181735121623E-3</v>
      </c>
      <c r="Q99" s="179">
        <f t="shared" si="37"/>
        <v>5.3676904553770716E-3</v>
      </c>
      <c r="R99" s="187">
        <f t="shared" si="38"/>
        <v>-2.7984967717157756E-3</v>
      </c>
      <c r="S99" s="187">
        <f t="shared" si="39"/>
        <v>1.6271135949305487E-3</v>
      </c>
      <c r="T99" s="187">
        <f t="shared" si="40"/>
        <v>-1.0184061583747777E-2</v>
      </c>
      <c r="U99" s="187">
        <f t="shared" si="41"/>
        <v>-1.1610436401860073E-3</v>
      </c>
      <c r="V99" s="187">
        <f t="shared" si="42"/>
        <v>5.3821223161553203E-3</v>
      </c>
      <c r="W99" s="188">
        <f t="shared" si="43"/>
        <v>-1.4268732169127386E-3</v>
      </c>
    </row>
    <row r="100" spans="1:23" x14ac:dyDescent="0.3">
      <c r="A100" s="185">
        <v>42536</v>
      </c>
      <c r="B100">
        <v>91.605484000000004</v>
      </c>
      <c r="C100">
        <v>714.26000999999997</v>
      </c>
      <c r="D100">
        <v>46.349285000000002</v>
      </c>
      <c r="E100">
        <v>94.290001000000004</v>
      </c>
      <c r="F100">
        <v>73.970832999999999</v>
      </c>
      <c r="G100" s="86">
        <v>93.070999999999998</v>
      </c>
      <c r="H100">
        <f t="shared" si="28"/>
        <v>8525.8140013640004</v>
      </c>
      <c r="I100">
        <f t="shared" si="29"/>
        <v>66476.89339071</v>
      </c>
      <c r="J100">
        <f t="shared" si="30"/>
        <v>4313.7743042350003</v>
      </c>
      <c r="K100">
        <f t="shared" si="31"/>
        <v>8775.6646830709997</v>
      </c>
      <c r="L100">
        <f t="shared" si="32"/>
        <v>6884.5393981429997</v>
      </c>
      <c r="M100" s="180">
        <f t="shared" si="33"/>
        <v>-5.2531639335777697E-3</v>
      </c>
      <c r="N100" s="178">
        <f t="shared" si="34"/>
        <v>-8.9957547825784846E-3</v>
      </c>
      <c r="O100" s="178">
        <f t="shared" si="35"/>
        <v>-4.7778462150113643E-3</v>
      </c>
      <c r="P100" s="178">
        <f t="shared" si="36"/>
        <v>-1.5975595576659413E-4</v>
      </c>
      <c r="Q100" s="179">
        <f t="shared" si="37"/>
        <v>-6.7750532518707409E-3</v>
      </c>
      <c r="R100" s="187">
        <f t="shared" si="38"/>
        <v>-5.2393901970410623E-3</v>
      </c>
      <c r="S100" s="187">
        <f t="shared" si="39"/>
        <v>-8.9554140363047544E-3</v>
      </c>
      <c r="T100" s="187">
        <f t="shared" si="40"/>
        <v>-4.7664504640565998E-3</v>
      </c>
      <c r="U100" s="187">
        <f t="shared" si="41"/>
        <v>-1.5974319546338271E-4</v>
      </c>
      <c r="V100" s="187">
        <f t="shared" si="42"/>
        <v>-6.7521543215956735E-3</v>
      </c>
      <c r="W100" s="188">
        <f t="shared" si="43"/>
        <v>-5.1746304428922953E-3</v>
      </c>
    </row>
    <row r="101" spans="1:23" x14ac:dyDescent="0.3">
      <c r="A101" s="185">
        <v>42537</v>
      </c>
      <c r="B101">
        <v>91.992148999999998</v>
      </c>
      <c r="C101">
        <v>717.51000999999997</v>
      </c>
      <c r="D101">
        <v>47.002223999999998</v>
      </c>
      <c r="E101">
        <v>95.440002000000007</v>
      </c>
      <c r="F101">
        <v>74.381065000000007</v>
      </c>
      <c r="G101" s="86">
        <v>93.38</v>
      </c>
      <c r="H101">
        <f t="shared" si="28"/>
        <v>8590.2268736199985</v>
      </c>
      <c r="I101">
        <f t="shared" si="29"/>
        <v>67001.084733799988</v>
      </c>
      <c r="J101">
        <f t="shared" si="30"/>
        <v>4389.0676771199996</v>
      </c>
      <c r="K101">
        <f t="shared" si="31"/>
        <v>8912.1873867600007</v>
      </c>
      <c r="L101">
        <f t="shared" si="32"/>
        <v>6945.7038497000003</v>
      </c>
      <c r="M101" s="180">
        <f t="shared" si="33"/>
        <v>7.5266443695287E-3</v>
      </c>
      <c r="N101" s="178">
        <f t="shared" si="34"/>
        <v>7.8543898446148865E-3</v>
      </c>
      <c r="O101" s="178">
        <f t="shared" si="35"/>
        <v>1.7303600754372348E-2</v>
      </c>
      <c r="P101" s="178">
        <f t="shared" si="36"/>
        <v>1.5437195464126861E-2</v>
      </c>
      <c r="Q101" s="179">
        <f t="shared" si="37"/>
        <v>8.845086703100127E-3</v>
      </c>
      <c r="R101" s="187">
        <f t="shared" si="38"/>
        <v>7.5550407557205684E-3</v>
      </c>
      <c r="S101" s="187">
        <f t="shared" si="39"/>
        <v>7.8853164814594399E-3</v>
      </c>
      <c r="T101" s="187">
        <f t="shared" si="40"/>
        <v>1.7454175294029855E-2</v>
      </c>
      <c r="U101" s="187">
        <f t="shared" si="41"/>
        <v>1.5556964471576135E-2</v>
      </c>
      <c r="V101" s="187">
        <f t="shared" si="42"/>
        <v>8.884320071361456E-3</v>
      </c>
      <c r="W101" s="188">
        <f t="shared" si="43"/>
        <v>1.1467163414829491E-2</v>
      </c>
    </row>
    <row r="102" spans="1:23" x14ac:dyDescent="0.3">
      <c r="A102" s="185">
        <v>42538</v>
      </c>
      <c r="B102">
        <v>89.898605000000003</v>
      </c>
      <c r="C102">
        <v>706.39001499999995</v>
      </c>
      <c r="D102">
        <v>46.759704999999997</v>
      </c>
      <c r="E102">
        <v>94.449996999999996</v>
      </c>
      <c r="F102">
        <v>74.131339999999994</v>
      </c>
      <c r="G102" s="86">
        <v>92.965000000000003</v>
      </c>
      <c r="H102">
        <f t="shared" si="28"/>
        <v>8357.4238138250003</v>
      </c>
      <c r="I102">
        <f t="shared" si="29"/>
        <v>65669.547744474999</v>
      </c>
      <c r="J102">
        <f t="shared" si="30"/>
        <v>4347.015975325</v>
      </c>
      <c r="K102">
        <f t="shared" si="31"/>
        <v>8780.5439711050003</v>
      </c>
      <c r="L102">
        <f t="shared" si="32"/>
        <v>6891.6200230999993</v>
      </c>
      <c r="M102" s="180">
        <f t="shared" si="33"/>
        <v>-2.7474923646076406E-2</v>
      </c>
      <c r="N102" s="178">
        <f t="shared" si="34"/>
        <v>-2.0073495927848857E-2</v>
      </c>
      <c r="O102" s="178">
        <f t="shared" si="35"/>
        <v>-9.6272032772265047E-3</v>
      </c>
      <c r="P102" s="178">
        <f t="shared" si="36"/>
        <v>-1.488134787131905E-2</v>
      </c>
      <c r="Q102" s="179">
        <f t="shared" si="37"/>
        <v>-7.8171332127270482E-3</v>
      </c>
      <c r="R102" s="187">
        <f t="shared" si="38"/>
        <v>-2.7100920990797181E-2</v>
      </c>
      <c r="S102" s="187">
        <f t="shared" si="39"/>
        <v>-1.9873364656934706E-2</v>
      </c>
      <c r="T102" s="187">
        <f t="shared" si="40"/>
        <v>-9.5810101116036925E-3</v>
      </c>
      <c r="U102" s="187">
        <f t="shared" si="41"/>
        <v>-1.4771167833675783E-2</v>
      </c>
      <c r="V102" s="187">
        <f t="shared" si="42"/>
        <v>-7.786658885886269E-3</v>
      </c>
      <c r="W102" s="188">
        <f t="shared" si="43"/>
        <v>-1.5822624495779525E-2</v>
      </c>
    </row>
    <row r="103" spans="1:23" x14ac:dyDescent="0.3">
      <c r="A103" s="185">
        <v>42541</v>
      </c>
      <c r="B103">
        <v>89.681717000000006</v>
      </c>
      <c r="C103">
        <v>714.01000999999997</v>
      </c>
      <c r="D103">
        <v>46.703743000000003</v>
      </c>
      <c r="E103">
        <v>93.800003000000004</v>
      </c>
      <c r="F103">
        <v>74.051102</v>
      </c>
      <c r="G103" s="86">
        <v>94.376999999999995</v>
      </c>
      <c r="H103">
        <f t="shared" si="28"/>
        <v>8463.8914053089993</v>
      </c>
      <c r="I103">
        <f t="shared" si="29"/>
        <v>67386.12271376999</v>
      </c>
      <c r="J103">
        <f t="shared" si="30"/>
        <v>4407.7591531110002</v>
      </c>
      <c r="K103">
        <f t="shared" si="31"/>
        <v>8852.5628831310005</v>
      </c>
      <c r="L103">
        <f t="shared" si="32"/>
        <v>6988.7208534539996</v>
      </c>
      <c r="M103" s="180">
        <f t="shared" si="33"/>
        <v>1.2658821482335632E-2</v>
      </c>
      <c r="N103" s="178">
        <f t="shared" si="34"/>
        <v>2.5803788875861242E-2</v>
      </c>
      <c r="O103" s="178">
        <f t="shared" si="35"/>
        <v>1.3876804748531098E-2</v>
      </c>
      <c r="P103" s="178">
        <f t="shared" si="36"/>
        <v>8.1686469760347182E-3</v>
      </c>
      <c r="Q103" s="179">
        <f t="shared" si="37"/>
        <v>1.399135874765863E-2</v>
      </c>
      <c r="R103" s="187">
        <f t="shared" si="38"/>
        <v>1.2739283522738006E-2</v>
      </c>
      <c r="S103" s="187">
        <f t="shared" si="39"/>
        <v>2.6139588717350525E-2</v>
      </c>
      <c r="T103" s="187">
        <f t="shared" si="40"/>
        <v>1.3973534519034925E-2</v>
      </c>
      <c r="U103" s="187">
        <f t="shared" si="41"/>
        <v>8.2021014031704517E-3</v>
      </c>
      <c r="V103" s="187">
        <f t="shared" si="42"/>
        <v>1.408969589567159E-2</v>
      </c>
      <c r="W103" s="188">
        <f t="shared" si="43"/>
        <v>1.5028840811593102E-2</v>
      </c>
    </row>
    <row r="104" spans="1:23" x14ac:dyDescent="0.3">
      <c r="A104" s="185">
        <v>42542</v>
      </c>
      <c r="B104">
        <v>90.445556999999994</v>
      </c>
      <c r="C104">
        <v>715.82000700000003</v>
      </c>
      <c r="D104">
        <v>47.748435999999998</v>
      </c>
      <c r="E104">
        <v>90.989998</v>
      </c>
      <c r="F104">
        <v>74.381065000000007</v>
      </c>
      <c r="G104" s="86">
        <v>93.593000000000004</v>
      </c>
      <c r="H104">
        <f t="shared" si="28"/>
        <v>8465.071016300999</v>
      </c>
      <c r="I104">
        <f t="shared" si="29"/>
        <v>66995.741915151011</v>
      </c>
      <c r="J104">
        <f t="shared" si="30"/>
        <v>4468.9193705480002</v>
      </c>
      <c r="K104">
        <f t="shared" si="31"/>
        <v>8516.0268828139997</v>
      </c>
      <c r="L104">
        <f t="shared" si="32"/>
        <v>6961.5470165450006</v>
      </c>
      <c r="M104" s="180">
        <f t="shared" si="33"/>
        <v>1.3936010542538345E-4</v>
      </c>
      <c r="N104" s="178">
        <f t="shared" si="34"/>
        <v>-5.8100383984893214E-3</v>
      </c>
      <c r="O104" s="178">
        <f t="shared" si="35"/>
        <v>1.3780196072164899E-2</v>
      </c>
      <c r="P104" s="178">
        <f t="shared" si="36"/>
        <v>-3.8757104642456366E-2</v>
      </c>
      <c r="Q104" s="179">
        <f t="shared" si="37"/>
        <v>-3.8958207155991094E-3</v>
      </c>
      <c r="R104" s="187">
        <f t="shared" si="38"/>
        <v>1.393698164959605E-4</v>
      </c>
      <c r="S104" s="187">
        <f t="shared" si="39"/>
        <v>-5.7931927657741073E-3</v>
      </c>
      <c r="T104" s="187">
        <f t="shared" si="40"/>
        <v>1.3875580609669449E-2</v>
      </c>
      <c r="U104" s="187">
        <f t="shared" si="41"/>
        <v>-3.8015657698211545E-2</v>
      </c>
      <c r="V104" s="187">
        <f t="shared" si="42"/>
        <v>-3.8882418512350479E-3</v>
      </c>
      <c r="W104" s="188">
        <f t="shared" si="43"/>
        <v>-6.7364283778110585E-3</v>
      </c>
    </row>
    <row r="105" spans="1:23" x14ac:dyDescent="0.3">
      <c r="A105" s="185">
        <v>42543</v>
      </c>
      <c r="B105">
        <v>90.106093999999999</v>
      </c>
      <c r="C105">
        <v>710.59997599999997</v>
      </c>
      <c r="D105">
        <v>47.561892999999998</v>
      </c>
      <c r="E105">
        <v>90.010002</v>
      </c>
      <c r="F105">
        <v>74.523712000000003</v>
      </c>
      <c r="G105" s="86">
        <v>95.05</v>
      </c>
      <c r="H105">
        <f t="shared" si="28"/>
        <v>8564.5842346999998</v>
      </c>
      <c r="I105">
        <f t="shared" si="29"/>
        <v>67542.527718799989</v>
      </c>
      <c r="J105">
        <f t="shared" si="30"/>
        <v>4520.7579296499998</v>
      </c>
      <c r="K105">
        <f t="shared" si="31"/>
        <v>8555.4506901000004</v>
      </c>
      <c r="L105">
        <f t="shared" si="32"/>
        <v>7083.4788256000002</v>
      </c>
      <c r="M105" s="180">
        <f t="shared" si="33"/>
        <v>1.16871832859776E-2</v>
      </c>
      <c r="N105" s="178">
        <f t="shared" si="34"/>
        <v>8.1283758988041892E-3</v>
      </c>
      <c r="O105" s="178">
        <f t="shared" si="35"/>
        <v>1.1533035494107131E-2</v>
      </c>
      <c r="P105" s="178">
        <f t="shared" si="36"/>
        <v>4.6186836729000891E-3</v>
      </c>
      <c r="Q105" s="179">
        <f t="shared" si="37"/>
        <v>1.7363424436521821E-2</v>
      </c>
      <c r="R105" s="187">
        <f t="shared" si="38"/>
        <v>1.1755745250969596E-2</v>
      </c>
      <c r="S105" s="187">
        <f t="shared" si="39"/>
        <v>8.1615008360004879E-3</v>
      </c>
      <c r="T105" s="187">
        <f t="shared" si="40"/>
        <v>1.159979735674733E-2</v>
      </c>
      <c r="U105" s="187">
        <f t="shared" si="41"/>
        <v>4.6293662324576532E-3</v>
      </c>
      <c r="V105" s="187">
        <f t="shared" si="42"/>
        <v>1.7515044969920214E-2</v>
      </c>
      <c r="W105" s="188">
        <f t="shared" si="43"/>
        <v>1.0732290929219056E-2</v>
      </c>
    </row>
    <row r="106" spans="1:23" x14ac:dyDescent="0.3">
      <c r="A106" s="185">
        <v>42544</v>
      </c>
      <c r="B106">
        <v>90.624741</v>
      </c>
      <c r="C106">
        <v>722.080017</v>
      </c>
      <c r="D106">
        <v>48.420032999999997</v>
      </c>
      <c r="E106">
        <v>91.660004000000001</v>
      </c>
      <c r="F106">
        <v>75.094459999999998</v>
      </c>
      <c r="G106" s="86">
        <v>94.768000000000001</v>
      </c>
      <c r="H106">
        <f t="shared" si="28"/>
        <v>8588.3254550879992</v>
      </c>
      <c r="I106">
        <f t="shared" si="29"/>
        <v>68430.079051056004</v>
      </c>
      <c r="J106">
        <f t="shared" si="30"/>
        <v>4588.6696873439996</v>
      </c>
      <c r="K106">
        <f t="shared" si="31"/>
        <v>8686.4352590720009</v>
      </c>
      <c r="L106">
        <f t="shared" si="32"/>
        <v>7116.5517852799994</v>
      </c>
      <c r="M106" s="180">
        <f t="shared" si="33"/>
        <v>2.768187552763474E-3</v>
      </c>
      <c r="N106" s="178">
        <f t="shared" si="34"/>
        <v>1.3055040409308997E-2</v>
      </c>
      <c r="O106" s="178">
        <f t="shared" si="35"/>
        <v>1.49104902609981E-2</v>
      </c>
      <c r="P106" s="178">
        <f t="shared" si="36"/>
        <v>1.5194055831938788E-2</v>
      </c>
      <c r="Q106" s="179">
        <f t="shared" si="37"/>
        <v>4.6581617165469772E-3</v>
      </c>
      <c r="R106" s="187">
        <f t="shared" si="38"/>
        <v>2.7720225217483692E-3</v>
      </c>
      <c r="S106" s="187">
        <f t="shared" si="39"/>
        <v>1.3140629500144854E-2</v>
      </c>
      <c r="T106" s="187">
        <f t="shared" si="40"/>
        <v>1.5022206176665947E-2</v>
      </c>
      <c r="U106" s="187">
        <f t="shared" si="41"/>
        <v>1.531007234061558E-2</v>
      </c>
      <c r="V106" s="187">
        <f t="shared" si="42"/>
        <v>4.6690278173024454E-3</v>
      </c>
      <c r="W106" s="188">
        <f t="shared" si="43"/>
        <v>1.0182791671295439E-2</v>
      </c>
    </row>
    <row r="107" spans="1:23" x14ac:dyDescent="0.3">
      <c r="A107" s="185">
        <v>42545</v>
      </c>
      <c r="B107">
        <v>88.078582999999995</v>
      </c>
      <c r="C107">
        <v>698.96002199999998</v>
      </c>
      <c r="D107">
        <v>46.479874000000002</v>
      </c>
      <c r="E107">
        <v>88.440002000000007</v>
      </c>
      <c r="F107">
        <v>73.355530000000002</v>
      </c>
      <c r="G107" s="86">
        <v>88.972999999999999</v>
      </c>
      <c r="H107">
        <f t="shared" si="28"/>
        <v>7836.6157652589991</v>
      </c>
      <c r="I107">
        <f t="shared" si="29"/>
        <v>62188.570037405996</v>
      </c>
      <c r="J107">
        <f t="shared" si="30"/>
        <v>4135.4538294020003</v>
      </c>
      <c r="K107">
        <f t="shared" si="31"/>
        <v>7868.7722979460004</v>
      </c>
      <c r="L107">
        <f t="shared" si="32"/>
        <v>6526.6615706900002</v>
      </c>
      <c r="M107" s="180">
        <f t="shared" si="33"/>
        <v>-9.1596697217509015E-2</v>
      </c>
      <c r="N107" s="178">
        <f t="shared" si="34"/>
        <v>-9.5641258771827484E-2</v>
      </c>
      <c r="O107" s="178">
        <f t="shared" si="35"/>
        <v>-0.1039930779648395</v>
      </c>
      <c r="P107" s="178">
        <f t="shared" si="36"/>
        <v>-9.8860590732279832E-2</v>
      </c>
      <c r="Q107" s="179">
        <f t="shared" si="37"/>
        <v>-8.6527740651830748E-2</v>
      </c>
      <c r="R107" s="187">
        <f t="shared" si="38"/>
        <v>-8.7526921721819848E-2</v>
      </c>
      <c r="S107" s="187">
        <f t="shared" si="39"/>
        <v>-9.1210021969917468E-2</v>
      </c>
      <c r="T107" s="187">
        <f t="shared" si="40"/>
        <v>-9.8768464244008022E-2</v>
      </c>
      <c r="U107" s="187">
        <f t="shared" si="41"/>
        <v>-9.4131014246844683E-2</v>
      </c>
      <c r="V107" s="187">
        <f t="shared" si="42"/>
        <v>-8.2889892800350098E-2</v>
      </c>
      <c r="W107" s="188">
        <f t="shared" si="43"/>
        <v>-9.0905262996588035E-2</v>
      </c>
    </row>
    <row r="108" spans="1:23" x14ac:dyDescent="0.3">
      <c r="A108" s="185">
        <v>42548</v>
      </c>
      <c r="B108">
        <v>86.796042999999997</v>
      </c>
      <c r="C108">
        <v>691.35998500000005</v>
      </c>
      <c r="D108">
        <v>45.173996000000002</v>
      </c>
      <c r="E108">
        <v>85.330001999999993</v>
      </c>
      <c r="F108">
        <v>72.437027</v>
      </c>
      <c r="G108" s="86">
        <v>86.66</v>
      </c>
      <c r="H108">
        <f t="shared" si="28"/>
        <v>7521.7450863799995</v>
      </c>
      <c r="I108">
        <f t="shared" si="29"/>
        <v>59913.256300100002</v>
      </c>
      <c r="J108">
        <f t="shared" si="30"/>
        <v>3914.7784933600001</v>
      </c>
      <c r="K108">
        <f t="shared" si="31"/>
        <v>7394.6979733199987</v>
      </c>
      <c r="L108">
        <f t="shared" si="32"/>
        <v>6277.3927598199998</v>
      </c>
      <c r="M108" s="180">
        <f t="shared" si="33"/>
        <v>-4.1008908175500895E-2</v>
      </c>
      <c r="N108" s="178">
        <f t="shared" si="34"/>
        <v>-3.7273433585550839E-2</v>
      </c>
      <c r="O108" s="178">
        <f t="shared" si="35"/>
        <v>-5.4838326754714457E-2</v>
      </c>
      <c r="P108" s="178">
        <f t="shared" si="36"/>
        <v>-6.2138799224172162E-2</v>
      </c>
      <c r="Q108" s="179">
        <f t="shared" si="37"/>
        <v>-3.8940838999556401E-2</v>
      </c>
      <c r="R108" s="187">
        <f t="shared" si="38"/>
        <v>-4.017942034045778E-2</v>
      </c>
      <c r="S108" s="187">
        <f t="shared" si="39"/>
        <v>-3.6587330050158878E-2</v>
      </c>
      <c r="T108" s="187">
        <f t="shared" si="40"/>
        <v>-5.33618183506381E-2</v>
      </c>
      <c r="U108" s="187">
        <f t="shared" si="41"/>
        <v>-6.024755917130175E-2</v>
      </c>
      <c r="V108" s="187">
        <f t="shared" si="42"/>
        <v>-3.8192391036394373E-2</v>
      </c>
      <c r="W108" s="188">
        <f t="shared" si="43"/>
        <v>-4.5713703789790186E-2</v>
      </c>
    </row>
    <row r="109" spans="1:23" x14ac:dyDescent="0.3">
      <c r="A109" s="185">
        <v>42549</v>
      </c>
      <c r="B109">
        <v>88.257750999999999</v>
      </c>
      <c r="C109">
        <v>707.95001200000002</v>
      </c>
      <c r="D109">
        <v>46.116089000000002</v>
      </c>
      <c r="E109">
        <v>87.970000999999996</v>
      </c>
      <c r="F109">
        <v>73.53389</v>
      </c>
      <c r="G109" s="86">
        <v>85.709000000000003</v>
      </c>
      <c r="H109">
        <f t="shared" si="28"/>
        <v>7564.4835804590002</v>
      </c>
      <c r="I109">
        <f t="shared" si="29"/>
        <v>60677.687578508005</v>
      </c>
      <c r="J109">
        <f t="shared" si="30"/>
        <v>3952.5638721010005</v>
      </c>
      <c r="K109">
        <f t="shared" si="31"/>
        <v>7539.8208157090003</v>
      </c>
      <c r="L109">
        <f t="shared" si="32"/>
        <v>6302.5161780099997</v>
      </c>
      <c r="M109" s="180">
        <f t="shared" si="33"/>
        <v>5.6659101962832003E-3</v>
      </c>
      <c r="N109" s="178">
        <f t="shared" si="34"/>
        <v>1.2678257475009041E-2</v>
      </c>
      <c r="O109" s="178">
        <f t="shared" si="35"/>
        <v>9.6057010161180924E-3</v>
      </c>
      <c r="P109" s="178">
        <f t="shared" si="36"/>
        <v>1.9435163926122167E-2</v>
      </c>
      <c r="Q109" s="179">
        <f t="shared" si="37"/>
        <v>3.9942183548826006E-3</v>
      </c>
      <c r="R109" s="187">
        <f t="shared" si="38"/>
        <v>5.6819918234651996E-3</v>
      </c>
      <c r="S109" s="187">
        <f t="shared" si="39"/>
        <v>1.275896730731905E-2</v>
      </c>
      <c r="T109" s="187">
        <f t="shared" si="40"/>
        <v>9.651983836400849E-3</v>
      </c>
      <c r="U109" s="187">
        <f t="shared" si="41"/>
        <v>1.9625256219064448E-2</v>
      </c>
      <c r="V109" s="187">
        <f t="shared" si="42"/>
        <v>4.0022058761096761E-3</v>
      </c>
      <c r="W109" s="188">
        <f t="shared" si="43"/>
        <v>1.0344081012471844E-2</v>
      </c>
    </row>
    <row r="110" spans="1:23" x14ac:dyDescent="0.3">
      <c r="A110" s="185">
        <v>42550</v>
      </c>
      <c r="B110">
        <v>89.021591000000001</v>
      </c>
      <c r="C110">
        <v>715.59997599999997</v>
      </c>
      <c r="D110">
        <v>47.142136000000001</v>
      </c>
      <c r="E110">
        <v>91.059997999999993</v>
      </c>
      <c r="F110">
        <v>74.826920000000001</v>
      </c>
      <c r="G110" s="86">
        <v>85.488</v>
      </c>
      <c r="H110">
        <f t="shared" si="28"/>
        <v>7610.2777714080003</v>
      </c>
      <c r="I110">
        <f t="shared" si="29"/>
        <v>61175.210748287995</v>
      </c>
      <c r="J110">
        <f t="shared" si="30"/>
        <v>4030.0869223680002</v>
      </c>
      <c r="K110">
        <f t="shared" si="31"/>
        <v>7784.5371090239996</v>
      </c>
      <c r="L110">
        <f t="shared" si="32"/>
        <v>6396.8037369599997</v>
      </c>
      <c r="M110" s="180">
        <f t="shared" si="33"/>
        <v>6.0355914540388828E-3</v>
      </c>
      <c r="N110" s="178">
        <f t="shared" si="34"/>
        <v>8.1660090376607253E-3</v>
      </c>
      <c r="O110" s="178">
        <f t="shared" si="35"/>
        <v>1.9423494656522683E-2</v>
      </c>
      <c r="P110" s="178">
        <f t="shared" si="36"/>
        <v>3.1940926933716661E-2</v>
      </c>
      <c r="Q110" s="179">
        <f t="shared" si="37"/>
        <v>1.4849502519749652E-2</v>
      </c>
      <c r="R110" s="187">
        <f t="shared" si="38"/>
        <v>6.0538423359524727E-3</v>
      </c>
      <c r="S110" s="187">
        <f t="shared" si="39"/>
        <v>8.1994418316661821E-3</v>
      </c>
      <c r="T110" s="187">
        <f t="shared" si="40"/>
        <v>1.9613358006480997E-2</v>
      </c>
      <c r="U110" s="187">
        <f t="shared" si="41"/>
        <v>3.2456513131603866E-2</v>
      </c>
      <c r="V110" s="187">
        <f t="shared" si="42"/>
        <v>1.4960304152645739E-2</v>
      </c>
      <c r="W110" s="188">
        <f t="shared" si="43"/>
        <v>1.6256691891669853E-2</v>
      </c>
    </row>
    <row r="111" spans="1:23" x14ac:dyDescent="0.3">
      <c r="A111" s="185">
        <v>42551</v>
      </c>
      <c r="B111">
        <v>90.153221000000002</v>
      </c>
      <c r="C111">
        <v>715.61999500000002</v>
      </c>
      <c r="D111">
        <v>47.729782</v>
      </c>
      <c r="E111">
        <v>91.480002999999996</v>
      </c>
      <c r="F111">
        <v>75.504645999999994</v>
      </c>
      <c r="G111" s="86">
        <v>85.084000000000003</v>
      </c>
      <c r="H111">
        <f t="shared" si="28"/>
        <v>7670.5966555640007</v>
      </c>
      <c r="I111">
        <f t="shared" si="29"/>
        <v>60887.81165458</v>
      </c>
      <c r="J111">
        <f t="shared" si="30"/>
        <v>4061.0407716879999</v>
      </c>
      <c r="K111">
        <f t="shared" si="31"/>
        <v>7783.4845752519996</v>
      </c>
      <c r="L111">
        <f t="shared" si="32"/>
        <v>6424.2373002639997</v>
      </c>
      <c r="M111" s="180">
        <f t="shared" si="33"/>
        <v>7.8947311207997941E-3</v>
      </c>
      <c r="N111" s="178">
        <f t="shared" si="34"/>
        <v>-4.7090366786011516E-3</v>
      </c>
      <c r="O111" s="178">
        <f t="shared" si="35"/>
        <v>7.6513439167917949E-3</v>
      </c>
      <c r="P111" s="178">
        <f t="shared" si="36"/>
        <v>-1.3521740847348806E-4</v>
      </c>
      <c r="Q111" s="179">
        <f t="shared" si="37"/>
        <v>4.2794660889297923E-3</v>
      </c>
      <c r="R111" s="187">
        <f t="shared" si="38"/>
        <v>7.9259766815108837E-3</v>
      </c>
      <c r="S111" s="187">
        <f t="shared" si="39"/>
        <v>-4.6979665487468262E-3</v>
      </c>
      <c r="T111" s="187">
        <f t="shared" si="40"/>
        <v>7.6806902471999077E-3</v>
      </c>
      <c r="U111" s="187">
        <f t="shared" si="41"/>
        <v>-1.3520826701178434E-4</v>
      </c>
      <c r="V111" s="187">
        <f t="shared" si="42"/>
        <v>4.2886360801554736E-3</v>
      </c>
      <c r="W111" s="188">
        <f t="shared" si="43"/>
        <v>3.0124256386215315E-3</v>
      </c>
    </row>
    <row r="112" spans="1:23" x14ac:dyDescent="0.3">
      <c r="A112" s="185">
        <v>42552</v>
      </c>
      <c r="B112">
        <v>90.426697000000004</v>
      </c>
      <c r="C112">
        <v>725.67999299999997</v>
      </c>
      <c r="D112">
        <v>47.720455000000001</v>
      </c>
      <c r="E112">
        <v>96.669998000000007</v>
      </c>
      <c r="F112">
        <v>75.602753000000007</v>
      </c>
      <c r="G112" s="86">
        <v>84.644999999999996</v>
      </c>
      <c r="H112">
        <f t="shared" si="28"/>
        <v>7654.1677675649998</v>
      </c>
      <c r="I112">
        <f t="shared" si="29"/>
        <v>61425.183007484993</v>
      </c>
      <c r="J112">
        <f t="shared" si="30"/>
        <v>4039.2979134749999</v>
      </c>
      <c r="K112">
        <f t="shared" si="31"/>
        <v>8182.6319807099999</v>
      </c>
      <c r="L112">
        <f t="shared" si="32"/>
        <v>6399.3950276850001</v>
      </c>
      <c r="M112" s="180">
        <f t="shared" si="33"/>
        <v>-2.1440974672405186E-3</v>
      </c>
      <c r="N112" s="178">
        <f t="shared" si="34"/>
        <v>8.7868801166883573E-3</v>
      </c>
      <c r="O112" s="178">
        <f t="shared" si="35"/>
        <v>-5.3683953909973783E-3</v>
      </c>
      <c r="P112" s="178">
        <f t="shared" si="36"/>
        <v>5.0009730126748003E-2</v>
      </c>
      <c r="Q112" s="179">
        <f t="shared" si="37"/>
        <v>-3.8744566313428613E-3</v>
      </c>
      <c r="R112" s="187">
        <f t="shared" si="38"/>
        <v>-2.1418005321768361E-3</v>
      </c>
      <c r="S112" s="187">
        <f t="shared" si="39"/>
        <v>8.8255980680260106E-3</v>
      </c>
      <c r="T112" s="187">
        <f t="shared" si="40"/>
        <v>-5.3540113077866292E-3</v>
      </c>
      <c r="U112" s="187">
        <f t="shared" si="41"/>
        <v>5.128132542680313E-2</v>
      </c>
      <c r="V112" s="187">
        <f t="shared" si="42"/>
        <v>-3.8669606083789553E-3</v>
      </c>
      <c r="W112" s="188">
        <f t="shared" si="43"/>
        <v>9.7488302092973451E-3</v>
      </c>
    </row>
    <row r="113" spans="1:23" x14ac:dyDescent="0.3">
      <c r="A113" s="185">
        <v>42556</v>
      </c>
      <c r="B113">
        <v>89.577995000000001</v>
      </c>
      <c r="C113">
        <v>728.09997599999997</v>
      </c>
      <c r="D113">
        <v>47.729782</v>
      </c>
      <c r="E113">
        <v>97.910004000000001</v>
      </c>
      <c r="F113">
        <v>76.191306999999995</v>
      </c>
      <c r="G113" s="86">
        <v>83.867999999999995</v>
      </c>
      <c r="H113">
        <f t="shared" si="28"/>
        <v>7512.7272846599999</v>
      </c>
      <c r="I113">
        <f t="shared" si="29"/>
        <v>61064.288787167992</v>
      </c>
      <c r="J113">
        <f t="shared" si="30"/>
        <v>4003.0013567759997</v>
      </c>
      <c r="K113">
        <f t="shared" si="31"/>
        <v>8211.5162154720001</v>
      </c>
      <c r="L113">
        <f t="shared" si="32"/>
        <v>6390.0125354759994</v>
      </c>
      <c r="M113" s="180">
        <f t="shared" si="33"/>
        <v>-1.8651752101716663E-2</v>
      </c>
      <c r="N113" s="178">
        <f t="shared" si="34"/>
        <v>-5.8926740286247507E-3</v>
      </c>
      <c r="O113" s="178">
        <f t="shared" si="35"/>
        <v>-9.026474127414464E-3</v>
      </c>
      <c r="P113" s="178">
        <f t="shared" si="36"/>
        <v>3.5237286260315715E-3</v>
      </c>
      <c r="Q113" s="179">
        <f t="shared" si="37"/>
        <v>-1.4672288526037091E-3</v>
      </c>
      <c r="R113" s="187">
        <f t="shared" si="38"/>
        <v>-1.8478884602498861E-2</v>
      </c>
      <c r="S113" s="187">
        <f t="shared" si="39"/>
        <v>-5.8753462773244638E-3</v>
      </c>
      <c r="T113" s="187">
        <f t="shared" si="40"/>
        <v>-8.9858578090800598E-3</v>
      </c>
      <c r="U113" s="187">
        <f t="shared" si="41"/>
        <v>3.5299442563337638E-3</v>
      </c>
      <c r="V113" s="187">
        <f t="shared" si="42"/>
        <v>-1.4661529985897505E-3</v>
      </c>
      <c r="W113" s="188">
        <f t="shared" si="43"/>
        <v>-6.2552594862318751E-3</v>
      </c>
    </row>
    <row r="114" spans="1:23" x14ac:dyDescent="0.3">
      <c r="A114" s="185">
        <v>42557</v>
      </c>
      <c r="B114">
        <v>90.087226999999999</v>
      </c>
      <c r="C114">
        <v>737.60998500000005</v>
      </c>
      <c r="D114">
        <v>47.925666999999997</v>
      </c>
      <c r="E114">
        <v>94.599997999999999</v>
      </c>
      <c r="F114">
        <v>75.825676000000001</v>
      </c>
      <c r="G114" s="86">
        <v>83.361000000000004</v>
      </c>
      <c r="H114">
        <f t="shared" si="28"/>
        <v>7509.7613299470004</v>
      </c>
      <c r="I114">
        <f t="shared" si="29"/>
        <v>61487.905959585005</v>
      </c>
      <c r="J114">
        <f t="shared" si="30"/>
        <v>3995.131526787</v>
      </c>
      <c r="K114">
        <f t="shared" si="31"/>
        <v>7885.9504332780007</v>
      </c>
      <c r="L114">
        <f t="shared" si="32"/>
        <v>6320.9041770360009</v>
      </c>
      <c r="M114" s="180">
        <f t="shared" si="33"/>
        <v>-3.9486863030850866E-4</v>
      </c>
      <c r="N114" s="178">
        <f t="shared" si="34"/>
        <v>6.9132806714432516E-3</v>
      </c>
      <c r="O114" s="178">
        <f t="shared" si="35"/>
        <v>-1.9679174235684442E-3</v>
      </c>
      <c r="P114" s="178">
        <f t="shared" si="36"/>
        <v>-4.0454835492301534E-2</v>
      </c>
      <c r="Q114" s="179">
        <f t="shared" si="37"/>
        <v>-1.0873966208339704E-2</v>
      </c>
      <c r="R114" s="187">
        <f t="shared" si="38"/>
        <v>-3.9479067995128853E-4</v>
      </c>
      <c r="S114" s="187">
        <f t="shared" si="39"/>
        <v>6.9372325598268695E-3</v>
      </c>
      <c r="T114" s="187">
        <f t="shared" si="40"/>
        <v>-1.9659823436427915E-3</v>
      </c>
      <c r="U114" s="187">
        <f t="shared" si="41"/>
        <v>-3.9647462618483773E-2</v>
      </c>
      <c r="V114" s="187">
        <f t="shared" si="42"/>
        <v>-1.081505835181441E-2</v>
      </c>
      <c r="W114" s="188">
        <f t="shared" si="43"/>
        <v>-9.1772122868130791E-3</v>
      </c>
    </row>
    <row r="115" spans="1:23" x14ac:dyDescent="0.3">
      <c r="A115" s="185">
        <v>42558</v>
      </c>
      <c r="B115">
        <v>90.473868999999993</v>
      </c>
      <c r="C115">
        <v>736.57000700000003</v>
      </c>
      <c r="D115">
        <v>47.925666999999997</v>
      </c>
      <c r="E115">
        <v>95.099997999999999</v>
      </c>
      <c r="F115">
        <v>75.647323999999998</v>
      </c>
      <c r="G115" s="86">
        <v>83.176000000000002</v>
      </c>
      <c r="H115">
        <f t="shared" si="28"/>
        <v>7525.2545279440001</v>
      </c>
      <c r="I115">
        <f t="shared" si="29"/>
        <v>61264.946902232005</v>
      </c>
      <c r="J115">
        <f t="shared" si="30"/>
        <v>3986.2652783919998</v>
      </c>
      <c r="K115">
        <f t="shared" si="31"/>
        <v>7910.0374336479999</v>
      </c>
      <c r="L115">
        <f t="shared" si="32"/>
        <v>6292.0418210239995</v>
      </c>
      <c r="M115" s="180">
        <f t="shared" si="33"/>
        <v>2.0609494033662881E-3</v>
      </c>
      <c r="N115" s="178">
        <f t="shared" si="34"/>
        <v>-3.6326536995076554E-3</v>
      </c>
      <c r="O115" s="178">
        <f t="shared" si="35"/>
        <v>-2.2217294186627481E-3</v>
      </c>
      <c r="P115" s="178">
        <f t="shared" si="36"/>
        <v>3.04976418600396E-3</v>
      </c>
      <c r="Q115" s="179">
        <f t="shared" si="37"/>
        <v>-4.5766320405414389E-3</v>
      </c>
      <c r="R115" s="187">
        <f t="shared" si="38"/>
        <v>2.0630746193246916E-3</v>
      </c>
      <c r="S115" s="187">
        <f t="shared" si="39"/>
        <v>-3.6260635953279615E-3</v>
      </c>
      <c r="T115" s="187">
        <f t="shared" si="40"/>
        <v>-2.2192632046161135E-3</v>
      </c>
      <c r="U115" s="187">
        <f t="shared" si="41"/>
        <v>3.0544194480800041E-3</v>
      </c>
      <c r="V115" s="187">
        <f t="shared" si="42"/>
        <v>-4.5661752185484749E-3</v>
      </c>
      <c r="W115" s="188">
        <f t="shared" si="43"/>
        <v>-1.0588015902175708E-3</v>
      </c>
    </row>
    <row r="116" spans="1:23" x14ac:dyDescent="0.3">
      <c r="A116" s="185">
        <v>42559</v>
      </c>
      <c r="B116">
        <v>91.171706999999998</v>
      </c>
      <c r="C116">
        <v>745.80999799999995</v>
      </c>
      <c r="D116">
        <v>48.783810000000003</v>
      </c>
      <c r="E116">
        <v>97.059997999999993</v>
      </c>
      <c r="F116">
        <v>76.485579999999999</v>
      </c>
      <c r="G116" s="86">
        <v>82.739000000000004</v>
      </c>
      <c r="H116">
        <f t="shared" si="28"/>
        <v>7543.4558654729999</v>
      </c>
      <c r="I116">
        <f t="shared" si="29"/>
        <v>61707.573424522001</v>
      </c>
      <c r="J116">
        <f t="shared" si="30"/>
        <v>4036.3236555900003</v>
      </c>
      <c r="K116">
        <f t="shared" si="31"/>
        <v>8030.6471745219997</v>
      </c>
      <c r="L116">
        <f t="shared" si="32"/>
        <v>6328.34040362</v>
      </c>
      <c r="M116" s="180">
        <f t="shared" si="33"/>
        <v>2.4157802367557584E-3</v>
      </c>
      <c r="N116" s="178">
        <f t="shared" si="34"/>
        <v>7.1988186081143246E-3</v>
      </c>
      <c r="O116" s="178">
        <f t="shared" si="35"/>
        <v>1.2479519336187633E-2</v>
      </c>
      <c r="P116" s="178">
        <f t="shared" si="36"/>
        <v>1.5132605082273048E-2</v>
      </c>
      <c r="Q116" s="179">
        <f t="shared" si="37"/>
        <v>5.7523903861471147E-3</v>
      </c>
      <c r="R116" s="187">
        <f t="shared" si="38"/>
        <v>2.4187005849983759E-3</v>
      </c>
      <c r="S116" s="187">
        <f t="shared" si="39"/>
        <v>7.224792392236134E-3</v>
      </c>
      <c r="T116" s="187">
        <f t="shared" si="40"/>
        <v>1.255771347415024E-2</v>
      </c>
      <c r="U116" s="187">
        <f t="shared" si="41"/>
        <v>1.5247682692492161E-2</v>
      </c>
      <c r="V116" s="187">
        <f t="shared" si="42"/>
        <v>5.7689671538281341E-3</v>
      </c>
      <c r="W116" s="188">
        <f t="shared" si="43"/>
        <v>8.6435712595410094E-3</v>
      </c>
    </row>
    <row r="117" spans="1:23" x14ac:dyDescent="0.3">
      <c r="A117" s="185">
        <v>42562</v>
      </c>
      <c r="B117">
        <v>91.454612999999995</v>
      </c>
      <c r="C117">
        <v>753.78002900000001</v>
      </c>
      <c r="D117">
        <v>49.054321000000002</v>
      </c>
      <c r="E117">
        <v>94.669998000000007</v>
      </c>
      <c r="F117">
        <v>76.467735000000005</v>
      </c>
      <c r="G117" s="86">
        <v>83.41</v>
      </c>
      <c r="H117">
        <f t="shared" si="28"/>
        <v>7628.2292703299991</v>
      </c>
      <c r="I117">
        <f t="shared" si="29"/>
        <v>62872.792218889997</v>
      </c>
      <c r="J117">
        <f t="shared" si="30"/>
        <v>4091.62091461</v>
      </c>
      <c r="K117">
        <f t="shared" si="31"/>
        <v>7896.4245331800003</v>
      </c>
      <c r="L117">
        <f t="shared" si="32"/>
        <v>6378.1737763500005</v>
      </c>
      <c r="M117" s="180">
        <f t="shared" si="33"/>
        <v>1.1175329089851836E-2</v>
      </c>
      <c r="N117" s="178">
        <f t="shared" si="34"/>
        <v>1.8706844669463447E-2</v>
      </c>
      <c r="O117" s="178">
        <f t="shared" si="35"/>
        <v>1.3606911740450811E-2</v>
      </c>
      <c r="P117" s="178">
        <f t="shared" si="36"/>
        <v>-1.6855053010488921E-2</v>
      </c>
      <c r="Q117" s="179">
        <f t="shared" si="37"/>
        <v>7.8437921721226777E-3</v>
      </c>
      <c r="R117" s="187">
        <f t="shared" si="38"/>
        <v>1.1238006342028697E-2</v>
      </c>
      <c r="S117" s="187">
        <f t="shared" si="39"/>
        <v>1.8882913874311409E-2</v>
      </c>
      <c r="T117" s="187">
        <f t="shared" si="40"/>
        <v>1.3699907078417076E-2</v>
      </c>
      <c r="U117" s="187">
        <f t="shared" si="41"/>
        <v>-1.6713801319504316E-2</v>
      </c>
      <c r="V117" s="187">
        <f t="shared" si="42"/>
        <v>7.8746352995635854E-3</v>
      </c>
      <c r="W117" s="188">
        <f t="shared" si="43"/>
        <v>6.996332254963291E-3</v>
      </c>
    </row>
    <row r="118" spans="1:23" x14ac:dyDescent="0.3">
      <c r="A118" s="185">
        <v>42563</v>
      </c>
      <c r="B118">
        <v>91.869545000000002</v>
      </c>
      <c r="C118">
        <v>748.21002199999998</v>
      </c>
      <c r="D118">
        <v>49.632632999999998</v>
      </c>
      <c r="E118">
        <v>95.970000999999996</v>
      </c>
      <c r="F118">
        <v>76.467735000000005</v>
      </c>
      <c r="G118" s="86">
        <v>84.463999999999999</v>
      </c>
      <c r="H118">
        <f t="shared" si="28"/>
        <v>7759.6692488799999</v>
      </c>
      <c r="I118">
        <f t="shared" si="29"/>
        <v>63196.811298207998</v>
      </c>
      <c r="J118">
        <f t="shared" si="30"/>
        <v>4192.1707137120002</v>
      </c>
      <c r="K118">
        <f t="shared" si="31"/>
        <v>8106.0101644639999</v>
      </c>
      <c r="L118">
        <f t="shared" si="32"/>
        <v>6458.7707690400002</v>
      </c>
      <c r="M118" s="180">
        <f t="shared" si="33"/>
        <v>1.708396701873674E-2</v>
      </c>
      <c r="N118" s="178">
        <f t="shared" si="34"/>
        <v>5.1403317491520674E-3</v>
      </c>
      <c r="O118" s="178">
        <f t="shared" si="35"/>
        <v>2.4277466695812454E-2</v>
      </c>
      <c r="P118" s="178">
        <f t="shared" si="36"/>
        <v>2.619571586241607E-2</v>
      </c>
      <c r="Q118" s="179">
        <f t="shared" si="37"/>
        <v>1.2557201827739999E-2</v>
      </c>
      <c r="R118" s="187">
        <f t="shared" si="38"/>
        <v>1.7230732571350042E-2</v>
      </c>
      <c r="S118" s="187">
        <f t="shared" si="39"/>
        <v>5.1535659206916858E-3</v>
      </c>
      <c r="T118" s="187">
        <f t="shared" si="40"/>
        <v>2.4574563773238571E-2</v>
      </c>
      <c r="U118" s="187">
        <f t="shared" si="41"/>
        <v>2.6541839335428512E-2</v>
      </c>
      <c r="V118" s="187">
        <f t="shared" si="42"/>
        <v>1.2636374535427366E-2</v>
      </c>
      <c r="W118" s="188">
        <f t="shared" si="43"/>
        <v>1.7227415227227236E-2</v>
      </c>
    </row>
    <row r="119" spans="1:23" x14ac:dyDescent="0.3">
      <c r="A119" s="185">
        <v>42564</v>
      </c>
      <c r="B119">
        <v>91.350860999999995</v>
      </c>
      <c r="C119">
        <v>742.63000499999998</v>
      </c>
      <c r="D119">
        <v>49.912457000000003</v>
      </c>
      <c r="E119">
        <v>96.43</v>
      </c>
      <c r="F119">
        <v>76.592597999999995</v>
      </c>
      <c r="G119" s="86">
        <v>84.087000000000003</v>
      </c>
      <c r="H119">
        <f t="shared" si="28"/>
        <v>7681.4198489069995</v>
      </c>
      <c r="I119">
        <f t="shared" si="29"/>
        <v>62445.529230435</v>
      </c>
      <c r="J119">
        <f t="shared" si="30"/>
        <v>4196.9887717590009</v>
      </c>
      <c r="K119">
        <f t="shared" si="31"/>
        <v>8108.5094100000006</v>
      </c>
      <c r="L119">
        <f t="shared" si="32"/>
        <v>6440.4417880259998</v>
      </c>
      <c r="M119" s="180">
        <f t="shared" si="33"/>
        <v>-1.0135304487894452E-2</v>
      </c>
      <c r="N119" s="178">
        <f t="shared" si="34"/>
        <v>-1.1959201313457917E-2</v>
      </c>
      <c r="O119" s="178">
        <f t="shared" si="35"/>
        <v>1.1486391658374717E-3</v>
      </c>
      <c r="P119" s="178">
        <f t="shared" si="36"/>
        <v>3.0827253861153461E-4</v>
      </c>
      <c r="Q119" s="179">
        <f t="shared" si="37"/>
        <v>-2.841877869478873E-3</v>
      </c>
      <c r="R119" s="187">
        <f t="shared" si="38"/>
        <v>-1.008411537441427E-2</v>
      </c>
      <c r="S119" s="187">
        <f t="shared" si="39"/>
        <v>-1.188797428762519E-2</v>
      </c>
      <c r="T119" s="187">
        <f t="shared" si="40"/>
        <v>1.1492991044571527E-3</v>
      </c>
      <c r="U119" s="187">
        <f t="shared" si="41"/>
        <v>3.0832005947354138E-4</v>
      </c>
      <c r="V119" s="187">
        <f t="shared" si="42"/>
        <v>-2.837843557145588E-3</v>
      </c>
      <c r="W119" s="188">
        <f t="shared" si="43"/>
        <v>-4.6704628110508708E-3</v>
      </c>
    </row>
    <row r="120" spans="1:23" x14ac:dyDescent="0.3">
      <c r="A120" s="185">
        <v>42565</v>
      </c>
      <c r="B120">
        <v>93.161490999999998</v>
      </c>
      <c r="C120">
        <v>741.20001200000002</v>
      </c>
      <c r="D120">
        <v>50.127003000000002</v>
      </c>
      <c r="E120">
        <v>98.019997000000004</v>
      </c>
      <c r="F120">
        <v>76.574744999999993</v>
      </c>
      <c r="G120" s="86">
        <v>83.953000000000003</v>
      </c>
      <c r="H120">
        <f t="shared" si="28"/>
        <v>7821.1866539230004</v>
      </c>
      <c r="I120">
        <f t="shared" si="29"/>
        <v>62225.964607436006</v>
      </c>
      <c r="J120">
        <f t="shared" si="30"/>
        <v>4208.3122828590003</v>
      </c>
      <c r="K120">
        <f t="shared" si="31"/>
        <v>8229.0728081409998</v>
      </c>
      <c r="L120">
        <f t="shared" si="32"/>
        <v>6428.6795669849998</v>
      </c>
      <c r="M120" s="180">
        <f t="shared" si="33"/>
        <v>1.8031882839060105E-2</v>
      </c>
      <c r="N120" s="178">
        <f t="shared" si="34"/>
        <v>-3.5222943632633014E-3</v>
      </c>
      <c r="O120" s="178">
        <f t="shared" si="35"/>
        <v>2.6943753416612498E-3</v>
      </c>
      <c r="P120" s="178">
        <f t="shared" si="36"/>
        <v>1.4759293648000249E-2</v>
      </c>
      <c r="Q120" s="179">
        <f t="shared" si="37"/>
        <v>-1.8279762839761048E-3</v>
      </c>
      <c r="R120" s="187">
        <f t="shared" si="38"/>
        <v>1.8195438833601651E-2</v>
      </c>
      <c r="S120" s="187">
        <f t="shared" si="39"/>
        <v>-3.5160983613216276E-3</v>
      </c>
      <c r="T120" s="187">
        <f t="shared" si="40"/>
        <v>2.6980084331399467E-3</v>
      </c>
      <c r="U120" s="187">
        <f t="shared" si="41"/>
        <v>1.4868749858304621E-2</v>
      </c>
      <c r="V120" s="187">
        <f t="shared" si="42"/>
        <v>-1.8263065528933387E-3</v>
      </c>
      <c r="W120" s="188">
        <f t="shared" si="43"/>
        <v>6.083958442166252E-3</v>
      </c>
    </row>
    <row r="121" spans="1:23" x14ac:dyDescent="0.3">
      <c r="A121" s="185">
        <v>42566</v>
      </c>
      <c r="B121">
        <v>93.152061000000003</v>
      </c>
      <c r="C121">
        <v>735.44000200000005</v>
      </c>
      <c r="D121">
        <v>50.089694999999999</v>
      </c>
      <c r="E121">
        <v>98.389999000000003</v>
      </c>
      <c r="F121">
        <v>76.699607999999998</v>
      </c>
      <c r="G121" s="86">
        <v>83.781000000000006</v>
      </c>
      <c r="H121">
        <f t="shared" si="28"/>
        <v>7804.3728226410012</v>
      </c>
      <c r="I121">
        <f t="shared" si="29"/>
        <v>61615.898807562007</v>
      </c>
      <c r="J121">
        <f t="shared" si="30"/>
        <v>4196.5647367950005</v>
      </c>
      <c r="K121">
        <f t="shared" si="31"/>
        <v>8243.2125062190007</v>
      </c>
      <c r="L121">
        <f t="shared" si="32"/>
        <v>6425.9698578480002</v>
      </c>
      <c r="M121" s="180">
        <f t="shared" si="33"/>
        <v>-2.1520941757853518E-3</v>
      </c>
      <c r="N121" s="178">
        <f t="shared" si="34"/>
        <v>-9.8524152975640461E-3</v>
      </c>
      <c r="O121" s="178">
        <f t="shared" si="35"/>
        <v>-2.7954135881985043E-3</v>
      </c>
      <c r="P121" s="178">
        <f t="shared" si="36"/>
        <v>1.7167868672806398E-3</v>
      </c>
      <c r="Q121" s="179">
        <f t="shared" si="37"/>
        <v>-4.2159207732263754E-4</v>
      </c>
      <c r="R121" s="187">
        <f t="shared" si="38"/>
        <v>-2.1497800814618893E-3</v>
      </c>
      <c r="S121" s="187">
        <f t="shared" si="39"/>
        <v>-9.8040392579321466E-3</v>
      </c>
      <c r="T121" s="187">
        <f t="shared" si="40"/>
        <v>-2.7915100578084729E-3</v>
      </c>
      <c r="U121" s="187">
        <f t="shared" si="41"/>
        <v>1.7182613895471409E-3</v>
      </c>
      <c r="V121" s="187">
        <f t="shared" si="42"/>
        <v>-4.2150321987046796E-4</v>
      </c>
      <c r="W121" s="188">
        <f t="shared" si="43"/>
        <v>-2.6897142455051676E-3</v>
      </c>
    </row>
    <row r="122" spans="1:23" x14ac:dyDescent="0.3">
      <c r="A122" s="185">
        <v>42569</v>
      </c>
      <c r="B122">
        <v>94.142234999999999</v>
      </c>
      <c r="C122">
        <v>736.07000700000003</v>
      </c>
      <c r="D122">
        <v>50.332211000000001</v>
      </c>
      <c r="E122">
        <v>98.809997999999993</v>
      </c>
      <c r="F122">
        <v>76.628272999999993</v>
      </c>
      <c r="G122" s="86">
        <v>83.316999999999993</v>
      </c>
      <c r="H122">
        <f t="shared" si="28"/>
        <v>7843.6485934949997</v>
      </c>
      <c r="I122">
        <f t="shared" si="29"/>
        <v>61327.144773218999</v>
      </c>
      <c r="J122">
        <f t="shared" si="30"/>
        <v>4193.5288238869998</v>
      </c>
      <c r="K122">
        <f t="shared" si="31"/>
        <v>8232.5526033659989</v>
      </c>
      <c r="L122">
        <f t="shared" si="32"/>
        <v>6384.4378215409988</v>
      </c>
      <c r="M122" s="180">
        <f t="shared" si="33"/>
        <v>5.0199130339932752E-3</v>
      </c>
      <c r="N122" s="178">
        <f t="shared" si="34"/>
        <v>-4.6973713499572954E-3</v>
      </c>
      <c r="O122" s="178">
        <f t="shared" si="35"/>
        <v>-7.2368991323932977E-4</v>
      </c>
      <c r="P122" s="178">
        <f t="shared" si="36"/>
        <v>-1.2940102349805257E-3</v>
      </c>
      <c r="Q122" s="179">
        <f t="shared" si="37"/>
        <v>-6.4841311628175101E-3</v>
      </c>
      <c r="R122" s="187">
        <f t="shared" si="38"/>
        <v>5.0325339071522609E-3</v>
      </c>
      <c r="S122" s="187">
        <f t="shared" si="39"/>
        <v>-4.6863559557061918E-3</v>
      </c>
      <c r="T122" s="187">
        <f t="shared" si="40"/>
        <v>-7.2342811285195827E-4</v>
      </c>
      <c r="U122" s="187">
        <f t="shared" si="41"/>
        <v>-1.2931733647482122E-3</v>
      </c>
      <c r="V122" s="187">
        <f t="shared" si="42"/>
        <v>-6.4631545472125934E-3</v>
      </c>
      <c r="W122" s="188">
        <f t="shared" si="43"/>
        <v>-1.6267156146733391E-3</v>
      </c>
    </row>
    <row r="123" spans="1:23" x14ac:dyDescent="0.3">
      <c r="A123" s="185">
        <v>42570</v>
      </c>
      <c r="B123">
        <v>94.179955000000007</v>
      </c>
      <c r="C123">
        <v>739.95001200000002</v>
      </c>
      <c r="D123">
        <v>49.520702</v>
      </c>
      <c r="E123">
        <v>85.839995999999999</v>
      </c>
      <c r="F123">
        <v>76.842277999999993</v>
      </c>
      <c r="G123" s="86">
        <v>83.254999999999995</v>
      </c>
      <c r="H123">
        <f t="shared" si="28"/>
        <v>7840.9521535250005</v>
      </c>
      <c r="I123">
        <f t="shared" si="29"/>
        <v>61604.538249059995</v>
      </c>
      <c r="J123">
        <f t="shared" si="30"/>
        <v>4122.8460450100001</v>
      </c>
      <c r="K123">
        <f t="shared" si="31"/>
        <v>7146.6088669799992</v>
      </c>
      <c r="L123">
        <f t="shared" si="32"/>
        <v>6397.5038548899993</v>
      </c>
      <c r="M123" s="180">
        <f t="shared" si="33"/>
        <v>-3.4383278733773995E-4</v>
      </c>
      <c r="N123" s="178">
        <f t="shared" si="34"/>
        <v>4.5129772866740591E-3</v>
      </c>
      <c r="O123" s="178">
        <f t="shared" si="35"/>
        <v>-1.6998868385182251E-2</v>
      </c>
      <c r="P123" s="178">
        <f t="shared" si="36"/>
        <v>-0.14145816510843184</v>
      </c>
      <c r="Q123" s="179">
        <f t="shared" si="37"/>
        <v>2.0444527491775724E-3</v>
      </c>
      <c r="R123" s="187">
        <f t="shared" si="38"/>
        <v>-3.4377368361904523E-4</v>
      </c>
      <c r="S123" s="187">
        <f t="shared" si="39"/>
        <v>4.5231761052428963E-3</v>
      </c>
      <c r="T123" s="187">
        <f t="shared" si="40"/>
        <v>-1.6855202824499371E-2</v>
      </c>
      <c r="U123" s="187">
        <f t="shared" si="41"/>
        <v>-0.13190850866133499</v>
      </c>
      <c r="V123" s="187">
        <f t="shared" si="42"/>
        <v>2.0465440676571177E-3</v>
      </c>
      <c r="W123" s="188">
        <f t="shared" si="43"/>
        <v>-2.8507552999310681E-2</v>
      </c>
    </row>
    <row r="124" spans="1:23" x14ac:dyDescent="0.3">
      <c r="A124" s="185">
        <v>42571</v>
      </c>
      <c r="B124">
        <v>94.264831999999998</v>
      </c>
      <c r="C124">
        <v>745.71997099999999</v>
      </c>
      <c r="D124">
        <v>52.151108000000001</v>
      </c>
      <c r="E124">
        <v>87.910004000000001</v>
      </c>
      <c r="F124">
        <v>76.680060999999995</v>
      </c>
      <c r="G124" s="86">
        <v>84.319000000000003</v>
      </c>
      <c r="H124">
        <f t="shared" si="28"/>
        <v>7948.3163694080004</v>
      </c>
      <c r="I124">
        <f t="shared" si="29"/>
        <v>62878.362234749002</v>
      </c>
      <c r="J124">
        <f t="shared" si="30"/>
        <v>4397.3292754519998</v>
      </c>
      <c r="K124">
        <f t="shared" si="31"/>
        <v>7412.4836272760003</v>
      </c>
      <c r="L124">
        <f t="shared" si="32"/>
        <v>6465.5860634589999</v>
      </c>
      <c r="M124" s="180">
        <f t="shared" si="33"/>
        <v>1.3599853663491911E-2</v>
      </c>
      <c r="N124" s="178">
        <f t="shared" si="34"/>
        <v>2.0466561196604473E-2</v>
      </c>
      <c r="O124" s="178">
        <f t="shared" si="35"/>
        <v>6.4453661282456498E-2</v>
      </c>
      <c r="P124" s="178">
        <f t="shared" si="36"/>
        <v>3.6527595663151502E-2</v>
      </c>
      <c r="Q124" s="179">
        <f t="shared" si="37"/>
        <v>1.0585768235434624E-2</v>
      </c>
      <c r="R124" s="187">
        <f t="shared" si="38"/>
        <v>1.3692752331709211E-2</v>
      </c>
      <c r="S124" s="187">
        <f t="shared" si="39"/>
        <v>2.0677437440389284E-2</v>
      </c>
      <c r="T124" s="187">
        <f t="shared" si="40"/>
        <v>6.6576153328406398E-2</v>
      </c>
      <c r="U124" s="187">
        <f t="shared" si="41"/>
        <v>3.7202925925391241E-2</v>
      </c>
      <c r="V124" s="187">
        <f t="shared" si="42"/>
        <v>1.0641995708523295E-2</v>
      </c>
      <c r="W124" s="188">
        <f t="shared" si="43"/>
        <v>2.9758252946883886E-2</v>
      </c>
    </row>
    <row r="125" spans="1:23" x14ac:dyDescent="0.3">
      <c r="A125" s="185">
        <v>42572</v>
      </c>
      <c r="B125">
        <v>93.765029999999996</v>
      </c>
      <c r="C125">
        <v>744.42999299999997</v>
      </c>
      <c r="D125">
        <v>52.048507999999998</v>
      </c>
      <c r="E125">
        <v>85.989998</v>
      </c>
      <c r="F125">
        <v>76.626143999999996</v>
      </c>
      <c r="G125" s="86">
        <v>85.117000000000004</v>
      </c>
      <c r="H125">
        <f t="shared" si="28"/>
        <v>7980.9980585100002</v>
      </c>
      <c r="I125">
        <f t="shared" si="29"/>
        <v>63363.647714181003</v>
      </c>
      <c r="J125">
        <f t="shared" si="30"/>
        <v>4430.2128554359997</v>
      </c>
      <c r="K125">
        <f t="shared" si="31"/>
        <v>7319.2106597660004</v>
      </c>
      <c r="L125">
        <f t="shared" si="32"/>
        <v>6522.1874988480004</v>
      </c>
      <c r="M125" s="180">
        <f t="shared" si="33"/>
        <v>4.1033448245627975E-3</v>
      </c>
      <c r="N125" s="178">
        <f t="shared" si="34"/>
        <v>7.6882151988372236E-3</v>
      </c>
      <c r="O125" s="178">
        <f t="shared" si="35"/>
        <v>7.4502577501681048E-3</v>
      </c>
      <c r="P125" s="178">
        <f t="shared" si="36"/>
        <v>-1.2663066728729527E-2</v>
      </c>
      <c r="Q125" s="179">
        <f t="shared" si="37"/>
        <v>8.7161657783073315E-3</v>
      </c>
      <c r="R125" s="187">
        <f t="shared" si="38"/>
        <v>4.1117750707290995E-3</v>
      </c>
      <c r="S125" s="187">
        <f t="shared" si="39"/>
        <v>7.7178454111168559E-3</v>
      </c>
      <c r="T125" s="187">
        <f t="shared" si="40"/>
        <v>7.478079971761903E-3</v>
      </c>
      <c r="U125" s="187">
        <f t="shared" si="41"/>
        <v>-1.2583227457903559E-2</v>
      </c>
      <c r="V125" s="187">
        <f t="shared" si="42"/>
        <v>8.7542621555824554E-3</v>
      </c>
      <c r="W125" s="188">
        <f t="shared" si="43"/>
        <v>3.0957470302573511E-3</v>
      </c>
    </row>
    <row r="126" spans="1:23" x14ac:dyDescent="0.3">
      <c r="A126" s="185">
        <v>42573</v>
      </c>
      <c r="B126">
        <v>93.038894999999997</v>
      </c>
      <c r="C126">
        <v>744.85998500000005</v>
      </c>
      <c r="D126">
        <v>52.766742999999998</v>
      </c>
      <c r="E126">
        <v>85.889999000000003</v>
      </c>
      <c r="F126">
        <v>77.039542999999995</v>
      </c>
      <c r="G126" s="86">
        <v>84.960999999999999</v>
      </c>
      <c r="H126">
        <f t="shared" si="28"/>
        <v>7904.6775580949998</v>
      </c>
      <c r="I126">
        <f t="shared" si="29"/>
        <v>63284.049185585005</v>
      </c>
      <c r="J126">
        <f t="shared" si="30"/>
        <v>4483.1152520229998</v>
      </c>
      <c r="K126">
        <f t="shared" si="31"/>
        <v>7297.3002050390005</v>
      </c>
      <c r="L126">
        <f t="shared" si="32"/>
        <v>6545.3566128229995</v>
      </c>
      <c r="M126" s="180">
        <f t="shared" si="33"/>
        <v>-9.6087934151246196E-3</v>
      </c>
      <c r="N126" s="178">
        <f t="shared" si="34"/>
        <v>-1.2570072891244877E-3</v>
      </c>
      <c r="O126" s="178">
        <f t="shared" si="35"/>
        <v>1.1870541991298533E-2</v>
      </c>
      <c r="P126" s="178">
        <f t="shared" si="36"/>
        <v>-2.9980439711059757E-3</v>
      </c>
      <c r="Q126" s="179">
        <f t="shared" si="37"/>
        <v>3.5460585486291377E-3</v>
      </c>
      <c r="R126" s="187">
        <f t="shared" si="38"/>
        <v>-9.5627764667379159E-3</v>
      </c>
      <c r="S126" s="187">
        <f t="shared" si="39"/>
        <v>-1.2562175863840514E-3</v>
      </c>
      <c r="T126" s="187">
        <f t="shared" si="40"/>
        <v>1.1941276483383261E-2</v>
      </c>
      <c r="U126" s="187">
        <f t="shared" si="41"/>
        <v>-2.9935543251190392E-3</v>
      </c>
      <c r="V126" s="187">
        <f t="shared" si="42"/>
        <v>3.5523532525079159E-3</v>
      </c>
      <c r="W126" s="188">
        <f t="shared" si="43"/>
        <v>3.3621627153003454E-4</v>
      </c>
    </row>
    <row r="127" spans="1:23" x14ac:dyDescent="0.3">
      <c r="A127" s="185">
        <v>42576</v>
      </c>
      <c r="B127">
        <v>91.794083000000001</v>
      </c>
      <c r="C127">
        <v>739.60998500000005</v>
      </c>
      <c r="D127">
        <v>52.915970000000002</v>
      </c>
      <c r="E127">
        <v>87.660004000000001</v>
      </c>
      <c r="F127">
        <v>77.111450000000005</v>
      </c>
      <c r="G127" s="86">
        <v>86.040999999999997</v>
      </c>
      <c r="H127">
        <f t="shared" si="28"/>
        <v>7898.0546954029996</v>
      </c>
      <c r="I127">
        <f t="shared" si="29"/>
        <v>63636.782719385003</v>
      </c>
      <c r="J127">
        <f t="shared" si="30"/>
        <v>4552.9429747699996</v>
      </c>
      <c r="K127">
        <f t="shared" si="31"/>
        <v>7542.3544041639998</v>
      </c>
      <c r="L127">
        <f t="shared" si="32"/>
        <v>6634.74626945</v>
      </c>
      <c r="M127" s="180">
        <f t="shared" si="33"/>
        <v>-8.3819215228223888E-4</v>
      </c>
      <c r="N127" s="178">
        <f t="shared" si="34"/>
        <v>5.5583380072561448E-3</v>
      </c>
      <c r="O127" s="178">
        <f t="shared" si="35"/>
        <v>1.5455657989514716E-2</v>
      </c>
      <c r="P127" s="178">
        <f t="shared" si="36"/>
        <v>3.3029943650143827E-2</v>
      </c>
      <c r="Q127" s="179">
        <f t="shared" si="37"/>
        <v>1.3564541648687331E-2</v>
      </c>
      <c r="R127" s="187">
        <f t="shared" si="38"/>
        <v>-8.3784096736720193E-4</v>
      </c>
      <c r="S127" s="187">
        <f t="shared" si="39"/>
        <v>5.5738142286942041E-3</v>
      </c>
      <c r="T127" s="187">
        <f t="shared" si="40"/>
        <v>1.5575714390900426E-2</v>
      </c>
      <c r="U127" s="187">
        <f t="shared" si="41"/>
        <v>3.3581487980415298E-2</v>
      </c>
      <c r="V127" s="187">
        <f t="shared" si="42"/>
        <v>1.3656957430230359E-2</v>
      </c>
      <c r="W127" s="188">
        <f t="shared" si="43"/>
        <v>1.3510026612574617E-2</v>
      </c>
    </row>
    <row r="128" spans="1:23" x14ac:dyDescent="0.3">
      <c r="A128" s="185">
        <v>42577</v>
      </c>
      <c r="B128">
        <v>91.162270000000007</v>
      </c>
      <c r="C128">
        <v>735.59002699999996</v>
      </c>
      <c r="D128">
        <v>52.943953999999998</v>
      </c>
      <c r="E128">
        <v>91.410004000000001</v>
      </c>
      <c r="F128">
        <v>76.635116999999994</v>
      </c>
      <c r="G128" s="86">
        <v>86.679000000000002</v>
      </c>
      <c r="H128">
        <f t="shared" si="28"/>
        <v>7901.8544013300007</v>
      </c>
      <c r="I128">
        <f t="shared" si="29"/>
        <v>63760.207950332995</v>
      </c>
      <c r="J128">
        <f t="shared" si="30"/>
        <v>4589.1289887659996</v>
      </c>
      <c r="K128">
        <f t="shared" si="31"/>
        <v>7923.3277367159999</v>
      </c>
      <c r="L128">
        <f t="shared" si="32"/>
        <v>6642.655306443</v>
      </c>
      <c r="M128" s="180">
        <f t="shared" si="33"/>
        <v>4.8097821031629575E-4</v>
      </c>
      <c r="N128" s="178">
        <f t="shared" si="34"/>
        <v>1.937648117363233E-3</v>
      </c>
      <c r="O128" s="178">
        <f t="shared" si="35"/>
        <v>7.9164117544274128E-3</v>
      </c>
      <c r="P128" s="178">
        <f t="shared" si="36"/>
        <v>4.9276897884902145E-2</v>
      </c>
      <c r="Q128" s="179">
        <f t="shared" si="37"/>
        <v>1.1913532754505198E-3</v>
      </c>
      <c r="R128" s="187">
        <f t="shared" si="38"/>
        <v>4.8109389888279744E-4</v>
      </c>
      <c r="S128" s="187">
        <f t="shared" si="39"/>
        <v>1.9395265705410153E-3</v>
      </c>
      <c r="T128" s="187">
        <f t="shared" si="40"/>
        <v>7.947829392224692E-3</v>
      </c>
      <c r="U128" s="187">
        <f t="shared" si="41"/>
        <v>5.0511194799023433E-2</v>
      </c>
      <c r="V128" s="187">
        <f t="shared" si="42"/>
        <v>1.1920632186670805E-3</v>
      </c>
      <c r="W128" s="188">
        <f t="shared" si="43"/>
        <v>1.2414341575867804E-2</v>
      </c>
    </row>
    <row r="129" spans="1:23" x14ac:dyDescent="0.3">
      <c r="A129" s="185">
        <v>42578</v>
      </c>
      <c r="B129">
        <v>97.084441999999996</v>
      </c>
      <c r="C129">
        <v>736.669983</v>
      </c>
      <c r="D129">
        <v>52.412281</v>
      </c>
      <c r="E129">
        <v>92.040001000000004</v>
      </c>
      <c r="F129">
        <v>75.907143000000005</v>
      </c>
      <c r="G129" s="86">
        <v>87.150999999999996</v>
      </c>
      <c r="H129">
        <f t="shared" si="28"/>
        <v>8461.0062047419997</v>
      </c>
      <c r="I129">
        <f t="shared" si="29"/>
        <v>64201.525688432994</v>
      </c>
      <c r="J129">
        <f t="shared" si="30"/>
        <v>4567.7827014309996</v>
      </c>
      <c r="K129">
        <f t="shared" si="31"/>
        <v>8021.3781271509997</v>
      </c>
      <c r="L129">
        <f t="shared" si="32"/>
        <v>6615.3834195930003</v>
      </c>
      <c r="M129" s="180">
        <f t="shared" si="33"/>
        <v>6.8370637003702966E-2</v>
      </c>
      <c r="N129" s="178">
        <f t="shared" si="34"/>
        <v>6.8976790998296553E-3</v>
      </c>
      <c r="O129" s="178">
        <f t="shared" si="35"/>
        <v>-4.6623417861779044E-3</v>
      </c>
      <c r="P129" s="178">
        <f t="shared" si="36"/>
        <v>1.2298957061949355E-2</v>
      </c>
      <c r="Q129" s="179">
        <f t="shared" si="37"/>
        <v>-4.1140210673153935E-3</v>
      </c>
      <c r="R129" s="187">
        <f t="shared" si="38"/>
        <v>7.0762098997658757E-2</v>
      </c>
      <c r="S129" s="187">
        <f t="shared" si="39"/>
        <v>6.9215228790309152E-3</v>
      </c>
      <c r="T129" s="187">
        <f t="shared" si="40"/>
        <v>-4.6514899422645962E-3</v>
      </c>
      <c r="U129" s="187">
        <f t="shared" si="41"/>
        <v>1.2374900255689663E-2</v>
      </c>
      <c r="V129" s="187">
        <f t="shared" si="42"/>
        <v>-4.1055700758019847E-3</v>
      </c>
      <c r="W129" s="188">
        <f t="shared" si="43"/>
        <v>1.6260292422862553E-2</v>
      </c>
    </row>
    <row r="130" spans="1:23" x14ac:dyDescent="0.3">
      <c r="A130" s="185">
        <v>42579</v>
      </c>
      <c r="B130">
        <v>98.395256000000003</v>
      </c>
      <c r="C130">
        <v>752.60998500000005</v>
      </c>
      <c r="D130">
        <v>52.430939000000002</v>
      </c>
      <c r="E130">
        <v>91.650002000000001</v>
      </c>
      <c r="F130">
        <v>76.221703000000005</v>
      </c>
      <c r="G130" s="86">
        <v>87.74</v>
      </c>
      <c r="H130">
        <f t="shared" si="28"/>
        <v>8633.1997614400007</v>
      </c>
      <c r="I130">
        <f t="shared" si="29"/>
        <v>66034.000083899999</v>
      </c>
      <c r="J130">
        <f t="shared" si="30"/>
        <v>4600.2905878599995</v>
      </c>
      <c r="K130">
        <f t="shared" si="31"/>
        <v>8041.3711754799997</v>
      </c>
      <c r="L130">
        <f t="shared" si="32"/>
        <v>6687.6922212199997</v>
      </c>
      <c r="M130" s="180">
        <f t="shared" si="33"/>
        <v>2.0147104993366263E-2</v>
      </c>
      <c r="N130" s="178">
        <f t="shared" si="34"/>
        <v>2.8142787136267847E-2</v>
      </c>
      <c r="O130" s="178">
        <f t="shared" si="35"/>
        <v>7.0915712907814732E-3</v>
      </c>
      <c r="P130" s="178">
        <f t="shared" si="36"/>
        <v>2.4893694444202454E-3</v>
      </c>
      <c r="Q130" s="179">
        <f t="shared" si="37"/>
        <v>1.0871097136285385E-2</v>
      </c>
      <c r="R130" s="187">
        <f t="shared" si="38"/>
        <v>2.0351427777170819E-2</v>
      </c>
      <c r="S130" s="187">
        <f t="shared" si="39"/>
        <v>2.8542536580203989E-2</v>
      </c>
      <c r="T130" s="187">
        <f t="shared" si="40"/>
        <v>7.1167760276371677E-3</v>
      </c>
      <c r="U130" s="187">
        <f t="shared" si="41"/>
        <v>2.4924704972237761E-3</v>
      </c>
      <c r="V130" s="187">
        <f t="shared" si="42"/>
        <v>1.0930402221712507E-2</v>
      </c>
      <c r="W130" s="188">
        <f t="shared" si="43"/>
        <v>1.3886722620789653E-2</v>
      </c>
    </row>
    <row r="131" spans="1:23" x14ac:dyDescent="0.3">
      <c r="A131" s="185">
        <v>42580</v>
      </c>
      <c r="B131">
        <v>98.272682000000003</v>
      </c>
      <c r="C131">
        <v>758.80999799999995</v>
      </c>
      <c r="D131">
        <v>52.869335</v>
      </c>
      <c r="E131">
        <v>91.25</v>
      </c>
      <c r="F131">
        <v>76.922713999999999</v>
      </c>
      <c r="G131" s="86">
        <v>87.265000000000001</v>
      </c>
      <c r="H131">
        <f t="shared" si="28"/>
        <v>8575.7655947300009</v>
      </c>
      <c r="I131">
        <f t="shared" si="29"/>
        <v>66217.554475469995</v>
      </c>
      <c r="J131">
        <f t="shared" si="30"/>
        <v>4613.6425187750001</v>
      </c>
      <c r="K131">
        <f t="shared" si="31"/>
        <v>7962.9312499999996</v>
      </c>
      <c r="L131">
        <f t="shared" si="32"/>
        <v>6712.6606372099995</v>
      </c>
      <c r="M131" s="180">
        <f t="shared" si="33"/>
        <v>-6.6749370189755448E-3</v>
      </c>
      <c r="N131" s="178">
        <f t="shared" si="34"/>
        <v>2.7758389690474925E-3</v>
      </c>
      <c r="O131" s="178">
        <f t="shared" si="35"/>
        <v>2.8982064676141752E-3</v>
      </c>
      <c r="P131" s="178">
        <f t="shared" si="36"/>
        <v>-9.8024333065303924E-3</v>
      </c>
      <c r="Q131" s="179">
        <f t="shared" si="37"/>
        <v>3.7265354350909403E-3</v>
      </c>
      <c r="R131" s="187">
        <f t="shared" si="38"/>
        <v>-6.6527091109982459E-3</v>
      </c>
      <c r="S131" s="187">
        <f t="shared" si="39"/>
        <v>2.7796951772841257E-3</v>
      </c>
      <c r="T131" s="187">
        <f t="shared" si="40"/>
        <v>2.9024103282161906E-3</v>
      </c>
      <c r="U131" s="187">
        <f t="shared" si="41"/>
        <v>-9.7545460554266574E-3</v>
      </c>
      <c r="V131" s="187">
        <f t="shared" si="42"/>
        <v>3.7334876014143126E-3</v>
      </c>
      <c r="W131" s="188">
        <f t="shared" si="43"/>
        <v>-1.398332411902055E-3</v>
      </c>
    </row>
    <row r="132" spans="1:23" x14ac:dyDescent="0.3">
      <c r="A132" s="185">
        <v>42583</v>
      </c>
      <c r="B132">
        <v>100.007835</v>
      </c>
      <c r="C132">
        <v>767.73999000000003</v>
      </c>
      <c r="D132">
        <v>52.776062000000003</v>
      </c>
      <c r="E132">
        <v>94.370002999999997</v>
      </c>
      <c r="F132">
        <v>77.659683000000001</v>
      </c>
      <c r="G132" s="86">
        <v>88.290999999999997</v>
      </c>
      <c r="H132">
        <f t="shared" si="28"/>
        <v>8829.7917599849989</v>
      </c>
      <c r="I132">
        <f t="shared" si="29"/>
        <v>67784.531457089994</v>
      </c>
      <c r="J132">
        <f t="shared" si="30"/>
        <v>4659.6512900420003</v>
      </c>
      <c r="K132">
        <f t="shared" si="31"/>
        <v>8332.0219348729988</v>
      </c>
      <c r="L132">
        <f t="shared" si="32"/>
        <v>6856.651071753</v>
      </c>
      <c r="M132" s="180">
        <f t="shared" si="33"/>
        <v>2.9191159846279326E-2</v>
      </c>
      <c r="N132" s="178">
        <f t="shared" si="34"/>
        <v>2.3388418179634603E-2</v>
      </c>
      <c r="O132" s="178">
        <f t="shared" si="35"/>
        <v>9.9229356331700727E-3</v>
      </c>
      <c r="P132" s="178">
        <f t="shared" si="36"/>
        <v>4.5308976443973324E-2</v>
      </c>
      <c r="Q132" s="179">
        <f t="shared" si="37"/>
        <v>2.122374997384769E-2</v>
      </c>
      <c r="R132" s="187">
        <f t="shared" si="38"/>
        <v>2.9621397932226914E-2</v>
      </c>
      <c r="S132" s="187">
        <f t="shared" si="39"/>
        <v>2.366407207322159E-2</v>
      </c>
      <c r="T132" s="187">
        <f t="shared" si="40"/>
        <v>9.972331206800189E-3</v>
      </c>
      <c r="U132" s="187">
        <f t="shared" si="41"/>
        <v>4.63511078125909E-2</v>
      </c>
      <c r="V132" s="187">
        <f t="shared" si="42"/>
        <v>2.1450575610038221E-2</v>
      </c>
      <c r="W132" s="188">
        <f t="shared" si="43"/>
        <v>2.6211896926975564E-2</v>
      </c>
    </row>
    <row r="133" spans="1:23" x14ac:dyDescent="0.3">
      <c r="A133" s="185">
        <v>42584</v>
      </c>
      <c r="B133">
        <v>98.527305999999996</v>
      </c>
      <c r="C133">
        <v>760.580017</v>
      </c>
      <c r="D133">
        <v>52.776062000000003</v>
      </c>
      <c r="E133">
        <v>93.559997999999993</v>
      </c>
      <c r="F133">
        <v>77.974243000000001</v>
      </c>
      <c r="G133" s="86">
        <v>89.019000000000005</v>
      </c>
      <c r="H133">
        <f t="shared" si="28"/>
        <v>8770.8022528140009</v>
      </c>
      <c r="I133">
        <f t="shared" si="29"/>
        <v>67706.072533323008</v>
      </c>
      <c r="J133">
        <f t="shared" si="30"/>
        <v>4698.0722631780009</v>
      </c>
      <c r="K133">
        <f t="shared" si="31"/>
        <v>8328.6174619619997</v>
      </c>
      <c r="L133">
        <f t="shared" si="32"/>
        <v>6941.1891376170006</v>
      </c>
      <c r="M133" s="180">
        <f t="shared" si="33"/>
        <v>-6.7031519510674627E-3</v>
      </c>
      <c r="N133" s="178">
        <f t="shared" si="34"/>
        <v>-1.1581457344790541E-3</v>
      </c>
      <c r="O133" s="178">
        <f t="shared" si="35"/>
        <v>8.2116529335537775E-3</v>
      </c>
      <c r="P133" s="178">
        <f t="shared" si="36"/>
        <v>-4.0868455012971742E-4</v>
      </c>
      <c r="Q133" s="179">
        <f t="shared" si="37"/>
        <v>1.2253964740726292E-2</v>
      </c>
      <c r="R133" s="187">
        <f t="shared" si="38"/>
        <v>-6.6807359419649767E-3</v>
      </c>
      <c r="S133" s="187">
        <f t="shared" si="39"/>
        <v>-1.1574753425367171E-3</v>
      </c>
      <c r="T133" s="187">
        <f t="shared" si="40"/>
        <v>8.2454610322684248E-3</v>
      </c>
      <c r="U133" s="187">
        <f t="shared" si="41"/>
        <v>-4.086010499744403E-4</v>
      </c>
      <c r="V133" s="187">
        <f t="shared" si="42"/>
        <v>1.2329352183643675E-2</v>
      </c>
      <c r="W133" s="188">
        <f t="shared" si="43"/>
        <v>2.4656001762871933E-3</v>
      </c>
    </row>
    <row r="134" spans="1:23" x14ac:dyDescent="0.3">
      <c r="A134" s="185">
        <v>42585</v>
      </c>
      <c r="B134">
        <v>99.762664999999998</v>
      </c>
      <c r="C134">
        <v>754.64001499999995</v>
      </c>
      <c r="D134">
        <v>53.139847000000003</v>
      </c>
      <c r="E134">
        <v>93.099997999999999</v>
      </c>
      <c r="F134">
        <v>77.264235999999997</v>
      </c>
      <c r="G134" s="86">
        <v>88.528999999999996</v>
      </c>
      <c r="H134">
        <f t="shared" si="28"/>
        <v>8831.8889697849991</v>
      </c>
      <c r="I134">
        <f t="shared" si="29"/>
        <v>66807.525887934986</v>
      </c>
      <c r="J134">
        <f t="shared" si="30"/>
        <v>4704.4175150629999</v>
      </c>
      <c r="K134">
        <f t="shared" si="31"/>
        <v>8242.0497229419998</v>
      </c>
      <c r="L134">
        <f t="shared" si="32"/>
        <v>6840.1255488439992</v>
      </c>
      <c r="M134" s="180">
        <f t="shared" si="33"/>
        <v>6.9406389537990292E-3</v>
      </c>
      <c r="N134" s="178">
        <f t="shared" si="34"/>
        <v>-1.3360136391708587E-2</v>
      </c>
      <c r="O134" s="178">
        <f t="shared" si="35"/>
        <v>1.349696303405722E-3</v>
      </c>
      <c r="P134" s="178">
        <f t="shared" si="36"/>
        <v>-1.0448405679347768E-2</v>
      </c>
      <c r="Q134" s="179">
        <f t="shared" si="37"/>
        <v>-1.4667018758549024E-2</v>
      </c>
      <c r="R134" s="187">
        <f t="shared" si="38"/>
        <v>6.964781009787248E-3</v>
      </c>
      <c r="S134" s="187">
        <f t="shared" si="39"/>
        <v>-1.3271285894567029E-2</v>
      </c>
      <c r="T134" s="187">
        <f t="shared" si="40"/>
        <v>1.350607553385478E-3</v>
      </c>
      <c r="U134" s="187">
        <f t="shared" si="41"/>
        <v>-1.0394010700499482E-2</v>
      </c>
      <c r="V134" s="187">
        <f t="shared" si="42"/>
        <v>-1.45599819813724E-2</v>
      </c>
      <c r="W134" s="188">
        <f t="shared" si="43"/>
        <v>-5.9819780026532376E-3</v>
      </c>
    </row>
    <row r="135" spans="1:23" x14ac:dyDescent="0.3">
      <c r="A135" s="185">
        <v>42586</v>
      </c>
      <c r="B135">
        <v>100.378944</v>
      </c>
      <c r="C135">
        <v>760.77002000000005</v>
      </c>
      <c r="D135">
        <v>53.531604999999999</v>
      </c>
      <c r="E135">
        <v>93.440002000000007</v>
      </c>
      <c r="F135">
        <v>77.336143000000007</v>
      </c>
      <c r="G135" s="86">
        <v>86.364000000000004</v>
      </c>
      <c r="H135">
        <f t="shared" ref="H135:H198" si="44">B135*$G135</f>
        <v>8669.1271196160014</v>
      </c>
      <c r="I135">
        <f t="shared" ref="I135:I198" si="45">C135*$G135</f>
        <v>65703.14200728001</v>
      </c>
      <c r="J135">
        <f t="shared" ref="J135:J198" si="46">D135*$G135</f>
        <v>4623.2035342199997</v>
      </c>
      <c r="K135">
        <f t="shared" ref="K135:K198" si="47">E135*$G135</f>
        <v>8069.8523327280009</v>
      </c>
      <c r="L135">
        <f t="shared" ref="L135:L198" si="48">F135*$G135</f>
        <v>6679.0586540520007</v>
      </c>
      <c r="M135" s="180">
        <f t="shared" si="33"/>
        <v>-1.8600810620780922E-2</v>
      </c>
      <c r="N135" s="178">
        <f t="shared" si="34"/>
        <v>-1.6668989291900024E-2</v>
      </c>
      <c r="O135" s="178">
        <f t="shared" si="35"/>
        <v>-1.7414093637153596E-2</v>
      </c>
      <c r="P135" s="178">
        <f t="shared" si="36"/>
        <v>-2.1113881956202719E-2</v>
      </c>
      <c r="Q135" s="179">
        <f t="shared" si="37"/>
        <v>-2.3829028993863112E-2</v>
      </c>
      <c r="R135" s="187">
        <f t="shared" si="38"/>
        <v>-1.8428883189748689E-2</v>
      </c>
      <c r="S135" s="187">
        <f t="shared" si="39"/>
        <v>-1.6530830411344725E-2</v>
      </c>
      <c r="T135" s="187">
        <f t="shared" si="40"/>
        <v>-1.7263344629374927E-2</v>
      </c>
      <c r="U135" s="187">
        <f t="shared" si="41"/>
        <v>-2.0892544452223112E-2</v>
      </c>
      <c r="V135" s="187">
        <f t="shared" si="42"/>
        <v>-2.3547359422257864E-2</v>
      </c>
      <c r="W135" s="188">
        <f t="shared" si="43"/>
        <v>-1.9332592420989867E-2</v>
      </c>
    </row>
    <row r="136" spans="1:23" x14ac:dyDescent="0.3">
      <c r="A136" s="185">
        <v>42587</v>
      </c>
      <c r="B136">
        <v>101.905434</v>
      </c>
      <c r="C136">
        <v>765.97997999999995</v>
      </c>
      <c r="D136">
        <v>54.063277999999997</v>
      </c>
      <c r="E136">
        <v>97.029999000000004</v>
      </c>
      <c r="F136">
        <v>77.093474999999998</v>
      </c>
      <c r="G136" s="86">
        <v>85.563000000000002</v>
      </c>
      <c r="H136">
        <f t="shared" si="44"/>
        <v>8719.3346493419995</v>
      </c>
      <c r="I136">
        <f t="shared" si="45"/>
        <v>65539.545028740002</v>
      </c>
      <c r="J136">
        <f t="shared" si="46"/>
        <v>4625.8162555139997</v>
      </c>
      <c r="K136">
        <f t="shared" si="47"/>
        <v>8302.1778044370003</v>
      </c>
      <c r="L136">
        <f t="shared" si="48"/>
        <v>6596.3490014250001</v>
      </c>
      <c r="M136" s="180">
        <f t="shared" ref="M136:M199" si="49">LN(H136/H135)</f>
        <v>5.7748258497303112E-3</v>
      </c>
      <c r="N136" s="178">
        <f t="shared" ref="N136:N199" si="50">LN(I136/I135)</f>
        <v>-2.4930465379535346E-3</v>
      </c>
      <c r="O136" s="178">
        <f t="shared" ref="O136:O199" si="51">LN(J136/J135)</f>
        <v>5.6497259664152943E-4</v>
      </c>
      <c r="P136" s="178">
        <f t="shared" ref="P136:P199" si="52">LN(K136/K135)</f>
        <v>2.8382682646535928E-2</v>
      </c>
      <c r="Q136" s="179">
        <f t="shared" ref="Q136:Q199" si="53">LN(L136/L135)</f>
        <v>-1.2460743197580336E-2</v>
      </c>
      <c r="R136" s="187">
        <f t="shared" ref="R136:R199" si="54">(H136-H135)/H135</f>
        <v>5.791532299992617E-3</v>
      </c>
      <c r="S136" s="187">
        <f t="shared" ref="S136:S199" si="55">(I136-I135)/I135</f>
        <v>-2.4899414783220203E-3</v>
      </c>
      <c r="T136" s="187">
        <f t="shared" ref="T136:T199" si="56">(J136-J135)/J135</f>
        <v>5.6513222371916243E-4</v>
      </c>
      <c r="U136" s="187">
        <f t="shared" ref="U136:U199" si="57">(K136-K135)/K135</f>
        <v>2.8789308915453497E-2</v>
      </c>
      <c r="V136" s="187">
        <f t="shared" ref="V136:V199" si="58">(L136-L135)/L135</f>
        <v>-1.2383429598544249E-2</v>
      </c>
      <c r="W136" s="188">
        <f t="shared" ref="W136:W199" si="59">MMULT(R136:V136,$Y$4:$Y$8)</f>
        <v>4.0545204724598011E-3</v>
      </c>
    </row>
    <row r="137" spans="1:23" x14ac:dyDescent="0.3">
      <c r="A137" s="185">
        <v>42590</v>
      </c>
      <c r="B137">
        <v>102.74928300000001</v>
      </c>
      <c r="C137">
        <v>766.55999799999995</v>
      </c>
      <c r="D137">
        <v>54.156562999999998</v>
      </c>
      <c r="E137">
        <v>95.110000999999997</v>
      </c>
      <c r="F137">
        <v>77.075507999999999</v>
      </c>
      <c r="G137" s="86">
        <v>84.268000000000001</v>
      </c>
      <c r="H137">
        <f t="shared" si="44"/>
        <v>8658.4765798440003</v>
      </c>
      <c r="I137">
        <f t="shared" si="45"/>
        <v>64596.477911463997</v>
      </c>
      <c r="J137">
        <f t="shared" si="46"/>
        <v>4563.6652508839998</v>
      </c>
      <c r="K137">
        <f t="shared" si="47"/>
        <v>8014.7295642680001</v>
      </c>
      <c r="L137">
        <f t="shared" si="48"/>
        <v>6494.9989081439999</v>
      </c>
      <c r="M137" s="180">
        <f t="shared" si="49"/>
        <v>-7.0041407969095842E-3</v>
      </c>
      <c r="N137" s="178">
        <f t="shared" si="50"/>
        <v>-1.4493813551946719E-2</v>
      </c>
      <c r="O137" s="178">
        <f t="shared" si="51"/>
        <v>-1.3526759316713521E-2</v>
      </c>
      <c r="P137" s="178">
        <f t="shared" si="52"/>
        <v>-3.5236822171570474E-2</v>
      </c>
      <c r="Q137" s="179">
        <f t="shared" si="53"/>
        <v>-1.5483832353325426E-2</v>
      </c>
      <c r="R137" s="187">
        <f t="shared" si="54"/>
        <v>-6.9796689707960448E-3</v>
      </c>
      <c r="S137" s="187">
        <f t="shared" si="55"/>
        <v>-1.4389283856982175E-2</v>
      </c>
      <c r="T137" s="187">
        <f t="shared" si="56"/>
        <v>-1.3435683822485519E-2</v>
      </c>
      <c r="U137" s="187">
        <f t="shared" si="57"/>
        <v>-3.4623233438264463E-2</v>
      </c>
      <c r="V137" s="187">
        <f t="shared" si="58"/>
        <v>-1.5364574139286097E-2</v>
      </c>
      <c r="W137" s="188">
        <f t="shared" si="59"/>
        <v>-1.695848884556286E-2</v>
      </c>
    </row>
    <row r="138" spans="1:23" x14ac:dyDescent="0.3">
      <c r="A138" s="185">
        <v>42591</v>
      </c>
      <c r="B138">
        <v>103.166451</v>
      </c>
      <c r="C138">
        <v>768.30999799999995</v>
      </c>
      <c r="D138">
        <v>54.287143999999998</v>
      </c>
      <c r="E138">
        <v>93.989998</v>
      </c>
      <c r="F138">
        <v>77.282218999999998</v>
      </c>
      <c r="G138" s="86">
        <v>84.263000000000005</v>
      </c>
      <c r="H138">
        <f t="shared" si="44"/>
        <v>8693.1146606130005</v>
      </c>
      <c r="I138">
        <f t="shared" si="45"/>
        <v>64740.105361474001</v>
      </c>
      <c r="J138">
        <f t="shared" si="46"/>
        <v>4574.3976148720003</v>
      </c>
      <c r="K138">
        <f t="shared" si="47"/>
        <v>7919.8792014740002</v>
      </c>
      <c r="L138">
        <f t="shared" si="48"/>
        <v>6512.0316195969999</v>
      </c>
      <c r="M138" s="180">
        <f t="shared" si="49"/>
        <v>3.9925014714890699E-3</v>
      </c>
      <c r="N138" s="178">
        <f t="shared" si="50"/>
        <v>2.2209881445099692E-3</v>
      </c>
      <c r="O138" s="178">
        <f t="shared" si="51"/>
        <v>2.3489374236802165E-3</v>
      </c>
      <c r="P138" s="178">
        <f t="shared" si="52"/>
        <v>-1.19050909196474E-2</v>
      </c>
      <c r="Q138" s="179">
        <f t="shared" si="53"/>
        <v>2.6190022622814379E-3</v>
      </c>
      <c r="R138" s="187">
        <f t="shared" si="54"/>
        <v>4.0004821228752808E-3</v>
      </c>
      <c r="S138" s="187">
        <f t="shared" si="55"/>
        <v>2.223456365637463E-3</v>
      </c>
      <c r="T138" s="187">
        <f t="shared" si="56"/>
        <v>2.3516983385057969E-3</v>
      </c>
      <c r="U138" s="187">
        <f t="shared" si="57"/>
        <v>-1.1834505710195198E-2</v>
      </c>
      <c r="V138" s="187">
        <f t="shared" si="58"/>
        <v>2.6224348446991941E-3</v>
      </c>
      <c r="W138" s="188">
        <f t="shared" si="59"/>
        <v>-1.2728680769549274E-4</v>
      </c>
    </row>
    <row r="139" spans="1:23" x14ac:dyDescent="0.3">
      <c r="A139" s="185">
        <v>42592</v>
      </c>
      <c r="B139">
        <v>102.398483</v>
      </c>
      <c r="C139">
        <v>768.55999799999995</v>
      </c>
      <c r="D139">
        <v>54.119259</v>
      </c>
      <c r="E139">
        <v>93.93</v>
      </c>
      <c r="F139">
        <v>77.569817</v>
      </c>
      <c r="G139" s="86">
        <v>84.474000000000004</v>
      </c>
      <c r="H139">
        <f t="shared" si="44"/>
        <v>8650.0094529420003</v>
      </c>
      <c r="I139">
        <f t="shared" si="45"/>
        <v>64923.337271051998</v>
      </c>
      <c r="J139">
        <f t="shared" si="46"/>
        <v>4571.6702847659999</v>
      </c>
      <c r="K139">
        <f t="shared" si="47"/>
        <v>7934.6428200000009</v>
      </c>
      <c r="L139">
        <f t="shared" si="48"/>
        <v>6552.6327212579999</v>
      </c>
      <c r="M139" s="180">
        <f t="shared" si="49"/>
        <v>-4.9708802345275254E-3</v>
      </c>
      <c r="N139" s="178">
        <f t="shared" si="50"/>
        <v>2.826271273171959E-3</v>
      </c>
      <c r="O139" s="178">
        <f t="shared" si="51"/>
        <v>-5.9639403878640029E-4</v>
      </c>
      <c r="P139" s="178">
        <f t="shared" si="52"/>
        <v>1.862386361857376E-3</v>
      </c>
      <c r="Q139" s="179">
        <f t="shared" si="53"/>
        <v>6.2154267891659717E-3</v>
      </c>
      <c r="R139" s="187">
        <f t="shared" si="54"/>
        <v>-4.9585458554115809E-3</v>
      </c>
      <c r="S139" s="187">
        <f t="shared" si="55"/>
        <v>2.8302689431061018E-3</v>
      </c>
      <c r="T139" s="187">
        <f t="shared" si="56"/>
        <v>-5.9621623121118301E-4</v>
      </c>
      <c r="U139" s="187">
        <f t="shared" si="57"/>
        <v>1.8641216804484895E-3</v>
      </c>
      <c r="V139" s="187">
        <f t="shared" si="58"/>
        <v>6.2347826350868741E-3</v>
      </c>
      <c r="W139" s="188">
        <f t="shared" si="59"/>
        <v>1.0748822344037402E-3</v>
      </c>
    </row>
    <row r="140" spans="1:23" x14ac:dyDescent="0.3">
      <c r="A140" s="185">
        <v>42593</v>
      </c>
      <c r="B140">
        <v>102.3321</v>
      </c>
      <c r="C140">
        <v>771.23999000000003</v>
      </c>
      <c r="D140">
        <v>54.380423999999998</v>
      </c>
      <c r="E140">
        <v>95.889999000000003</v>
      </c>
      <c r="F140">
        <v>77.947272999999996</v>
      </c>
      <c r="G140" s="86">
        <v>83.311999999999998</v>
      </c>
      <c r="H140">
        <f t="shared" si="44"/>
        <v>8525.4919152000002</v>
      </c>
      <c r="I140">
        <f t="shared" si="45"/>
        <v>64253.546046880001</v>
      </c>
      <c r="J140">
        <f t="shared" si="46"/>
        <v>4530.5418842879999</v>
      </c>
      <c r="K140">
        <f t="shared" si="47"/>
        <v>7988.7875966880001</v>
      </c>
      <c r="L140">
        <f t="shared" si="48"/>
        <v>6493.9432081759996</v>
      </c>
      <c r="M140" s="180">
        <f t="shared" si="49"/>
        <v>-1.4499689601253129E-2</v>
      </c>
      <c r="N140" s="178">
        <f t="shared" si="50"/>
        <v>-1.0370233582053245E-2</v>
      </c>
      <c r="O140" s="178">
        <f t="shared" si="51"/>
        <v>-9.0370735426332435E-3</v>
      </c>
      <c r="P140" s="178">
        <f t="shared" si="52"/>
        <v>6.8006684426474891E-3</v>
      </c>
      <c r="Q140" s="179">
        <f t="shared" si="53"/>
        <v>-8.9969827006778167E-3</v>
      </c>
      <c r="R140" s="187">
        <f t="shared" si="54"/>
        <v>-1.4395075337131538E-2</v>
      </c>
      <c r="S140" s="187">
        <f t="shared" si="55"/>
        <v>-1.0316648101061855E-2</v>
      </c>
      <c r="T140" s="187">
        <f t="shared" si="56"/>
        <v>-8.9963619237919627E-3</v>
      </c>
      <c r="U140" s="187">
        <f t="shared" si="57"/>
        <v>6.8238454983155974E-3</v>
      </c>
      <c r="V140" s="187">
        <f t="shared" si="58"/>
        <v>-8.9566309571418902E-3</v>
      </c>
      <c r="W140" s="188">
        <f t="shared" si="59"/>
        <v>-7.1681741641623307E-3</v>
      </c>
    </row>
    <row r="141" spans="1:23" x14ac:dyDescent="0.3">
      <c r="A141" s="185">
        <v>42594</v>
      </c>
      <c r="B141">
        <v>102.569138</v>
      </c>
      <c r="C141">
        <v>772.55999799999995</v>
      </c>
      <c r="D141">
        <v>54.044632</v>
      </c>
      <c r="E141">
        <v>96.589995999999999</v>
      </c>
      <c r="F141">
        <v>78.225891000000004</v>
      </c>
      <c r="G141" s="86">
        <v>83.683000000000007</v>
      </c>
      <c r="H141">
        <f t="shared" si="44"/>
        <v>8583.2931752540007</v>
      </c>
      <c r="I141">
        <f t="shared" si="45"/>
        <v>64650.138312634001</v>
      </c>
      <c r="J141">
        <f t="shared" si="46"/>
        <v>4522.6169396560008</v>
      </c>
      <c r="K141">
        <f t="shared" si="47"/>
        <v>8082.9406352680007</v>
      </c>
      <c r="L141">
        <f t="shared" si="48"/>
        <v>6546.1772365530005</v>
      </c>
      <c r="M141" s="180">
        <f t="shared" si="49"/>
        <v>6.7569356519037943E-3</v>
      </c>
      <c r="N141" s="178">
        <f t="shared" si="50"/>
        <v>6.153330978667478E-3</v>
      </c>
      <c r="O141" s="178">
        <f t="shared" si="51"/>
        <v>-1.7507583397971618E-3</v>
      </c>
      <c r="P141" s="178">
        <f t="shared" si="52"/>
        <v>1.1716738155939113E-2</v>
      </c>
      <c r="Q141" s="179">
        <f t="shared" si="53"/>
        <v>8.011322896706214E-3</v>
      </c>
      <c r="R141" s="187">
        <f t="shared" si="54"/>
        <v>6.7798152445546662E-3</v>
      </c>
      <c r="S141" s="187">
        <f t="shared" si="55"/>
        <v>6.1723016106323848E-3</v>
      </c>
      <c r="T141" s="187">
        <f t="shared" si="56"/>
        <v>-1.7492266564145332E-3</v>
      </c>
      <c r="U141" s="187">
        <f t="shared" si="57"/>
        <v>1.178564800233701E-2</v>
      </c>
      <c r="V141" s="187">
        <f t="shared" si="58"/>
        <v>8.0434994120732722E-3</v>
      </c>
      <c r="W141" s="188">
        <f t="shared" si="59"/>
        <v>6.2064075226365605E-3</v>
      </c>
    </row>
    <row r="142" spans="1:23" x14ac:dyDescent="0.3">
      <c r="A142" s="185">
        <v>42597</v>
      </c>
      <c r="B142">
        <v>103.80173499999999</v>
      </c>
      <c r="C142">
        <v>768.48999000000003</v>
      </c>
      <c r="D142">
        <v>54.212524000000002</v>
      </c>
      <c r="E142">
        <v>95.309997999999993</v>
      </c>
      <c r="F142">
        <v>78.207909000000001</v>
      </c>
      <c r="G142" s="86">
        <v>82.486999999999995</v>
      </c>
      <c r="H142">
        <f t="shared" si="44"/>
        <v>8562.293714944999</v>
      </c>
      <c r="I142">
        <f t="shared" si="45"/>
        <v>63390.43380513</v>
      </c>
      <c r="J142">
        <f t="shared" si="46"/>
        <v>4471.8284671880001</v>
      </c>
      <c r="K142">
        <f t="shared" si="47"/>
        <v>7861.8358050259985</v>
      </c>
      <c r="L142">
        <f t="shared" si="48"/>
        <v>6451.1357896829995</v>
      </c>
      <c r="M142" s="180">
        <f t="shared" si="49"/>
        <v>-2.4495482066276102E-3</v>
      </c>
      <c r="N142" s="178">
        <f t="shared" si="50"/>
        <v>-1.9677280917863742E-2</v>
      </c>
      <c r="O142" s="178">
        <f t="shared" si="51"/>
        <v>-1.129341720844877E-2</v>
      </c>
      <c r="P142" s="178">
        <f t="shared" si="52"/>
        <v>-2.773560418138335E-2</v>
      </c>
      <c r="Q142" s="179">
        <f t="shared" si="53"/>
        <v>-1.4625044533738163E-2</v>
      </c>
      <c r="R142" s="187">
        <f t="shared" si="54"/>
        <v>-2.4465505115850023E-3</v>
      </c>
      <c r="S142" s="187">
        <f t="shared" si="55"/>
        <v>-1.948494682892005E-2</v>
      </c>
      <c r="T142" s="187">
        <f t="shared" si="56"/>
        <v>-1.1229885958872246E-2</v>
      </c>
      <c r="U142" s="187">
        <f t="shared" si="57"/>
        <v>-2.7354503790027053E-2</v>
      </c>
      <c r="V142" s="187">
        <f t="shared" si="58"/>
        <v>-1.4518618032414695E-2</v>
      </c>
      <c r="W142" s="188">
        <f t="shared" si="59"/>
        <v>-1.5006901024363811E-2</v>
      </c>
    </row>
    <row r="143" spans="1:23" x14ac:dyDescent="0.3">
      <c r="A143" s="185">
        <v>42598</v>
      </c>
      <c r="B143">
        <v>103.70689400000001</v>
      </c>
      <c r="C143">
        <v>764.03997800000002</v>
      </c>
      <c r="D143">
        <v>53.912174</v>
      </c>
      <c r="E143">
        <v>95.120002999999997</v>
      </c>
      <c r="F143">
        <v>77.812461999999996</v>
      </c>
      <c r="G143" s="86">
        <v>83.292000000000002</v>
      </c>
      <c r="H143">
        <f t="shared" si="44"/>
        <v>8637.9546150480001</v>
      </c>
      <c r="I143">
        <f t="shared" si="45"/>
        <v>63638.417847576005</v>
      </c>
      <c r="J143">
        <f t="shared" si="46"/>
        <v>4490.4527968080001</v>
      </c>
      <c r="K143">
        <f t="shared" si="47"/>
        <v>7922.735289876</v>
      </c>
      <c r="L143">
        <f t="shared" si="48"/>
        <v>6481.1555849039996</v>
      </c>
      <c r="M143" s="180">
        <f t="shared" si="49"/>
        <v>8.7977088076370731E-3</v>
      </c>
      <c r="N143" s="178">
        <f t="shared" si="50"/>
        <v>3.9043784816672309E-3</v>
      </c>
      <c r="O143" s="178">
        <f t="shared" si="51"/>
        <v>4.1561642355658962E-3</v>
      </c>
      <c r="P143" s="178">
        <f t="shared" si="52"/>
        <v>7.7163689350087713E-3</v>
      </c>
      <c r="Q143" s="179">
        <f t="shared" si="53"/>
        <v>4.6426187396765338E-3</v>
      </c>
      <c r="R143" s="187">
        <f t="shared" si="54"/>
        <v>8.8365223877965339E-3</v>
      </c>
      <c r="S143" s="187">
        <f t="shared" si="55"/>
        <v>3.9120104968572832E-3</v>
      </c>
      <c r="T143" s="187">
        <f t="shared" si="56"/>
        <v>4.1648130639750317E-3</v>
      </c>
      <c r="U143" s="187">
        <f t="shared" si="57"/>
        <v>7.746216832850799E-3</v>
      </c>
      <c r="V143" s="187">
        <f t="shared" si="58"/>
        <v>4.6534123911961909E-3</v>
      </c>
      <c r="W143" s="188">
        <f t="shared" si="59"/>
        <v>5.862595034535169E-3</v>
      </c>
    </row>
    <row r="144" spans="1:23" x14ac:dyDescent="0.3">
      <c r="A144" s="185">
        <v>42599</v>
      </c>
      <c r="B144">
        <v>103.555183</v>
      </c>
      <c r="C144">
        <v>764.63000499999998</v>
      </c>
      <c r="D144">
        <v>54.024802999999999</v>
      </c>
      <c r="E144">
        <v>96.370002999999997</v>
      </c>
      <c r="F144">
        <v>78.153992000000002</v>
      </c>
      <c r="G144" s="86">
        <v>83.302000000000007</v>
      </c>
      <c r="H144">
        <f t="shared" si="44"/>
        <v>8626.3538542660008</v>
      </c>
      <c r="I144">
        <f t="shared" si="45"/>
        <v>63695.208676510003</v>
      </c>
      <c r="J144">
        <f t="shared" si="46"/>
        <v>4500.3741395060006</v>
      </c>
      <c r="K144">
        <f t="shared" si="47"/>
        <v>8027.8139899060006</v>
      </c>
      <c r="L144">
        <f t="shared" si="48"/>
        <v>6510.3838415840009</v>
      </c>
      <c r="M144" s="180">
        <f t="shared" si="49"/>
        <v>-1.3439012108248214E-3</v>
      </c>
      <c r="N144" s="178">
        <f t="shared" si="50"/>
        <v>8.9200055397448976E-4</v>
      </c>
      <c r="O144" s="178">
        <f t="shared" si="51"/>
        <v>2.2069931487651044E-3</v>
      </c>
      <c r="P144" s="178">
        <f t="shared" si="52"/>
        <v>1.3175749414546677E-2</v>
      </c>
      <c r="Q144" s="179">
        <f t="shared" si="53"/>
        <v>4.4995908543534295E-3</v>
      </c>
      <c r="R144" s="187">
        <f t="shared" si="54"/>
        <v>-1.3429985799867283E-3</v>
      </c>
      <c r="S144" s="187">
        <f t="shared" si="55"/>
        <v>8.9239850478402044E-4</v>
      </c>
      <c r="T144" s="187">
        <f t="shared" si="56"/>
        <v>2.2094303507773083E-3</v>
      </c>
      <c r="U144" s="187">
        <f t="shared" si="57"/>
        <v>1.326293207906044E-2</v>
      </c>
      <c r="V144" s="187">
        <f t="shared" si="58"/>
        <v>4.5097292137346919E-3</v>
      </c>
      <c r="W144" s="188">
        <f t="shared" si="59"/>
        <v>3.9062983136739469E-3</v>
      </c>
    </row>
    <row r="145" spans="1:23" x14ac:dyDescent="0.3">
      <c r="A145" s="185">
        <v>42600</v>
      </c>
      <c r="B145">
        <v>103.422455</v>
      </c>
      <c r="C145">
        <v>764.46002199999998</v>
      </c>
      <c r="D145">
        <v>54.062354999999997</v>
      </c>
      <c r="E145">
        <v>96.160004000000001</v>
      </c>
      <c r="F145">
        <v>78.585373000000004</v>
      </c>
      <c r="G145" s="86">
        <v>83.781000000000006</v>
      </c>
      <c r="H145">
        <f t="shared" si="44"/>
        <v>8664.8367023549999</v>
      </c>
      <c r="I145">
        <f t="shared" si="45"/>
        <v>64047.225103182005</v>
      </c>
      <c r="J145">
        <f t="shared" si="46"/>
        <v>4529.3981642549998</v>
      </c>
      <c r="K145">
        <f t="shared" si="47"/>
        <v>8056.3812951240006</v>
      </c>
      <c r="L145">
        <f t="shared" si="48"/>
        <v>6583.9611353130013</v>
      </c>
      <c r="M145" s="180">
        <f t="shared" si="49"/>
        <v>4.4511581201698621E-3</v>
      </c>
      <c r="N145" s="178">
        <f t="shared" si="50"/>
        <v>5.5113607483490952E-3</v>
      </c>
      <c r="O145" s="178">
        <f t="shared" si="51"/>
        <v>6.428539663406784E-3</v>
      </c>
      <c r="P145" s="178">
        <f t="shared" si="52"/>
        <v>3.5522243731786977E-3</v>
      </c>
      <c r="Q145" s="179">
        <f t="shared" si="53"/>
        <v>1.1238144135191874E-2</v>
      </c>
      <c r="R145" s="187">
        <f t="shared" si="54"/>
        <v>4.4610792391698833E-3</v>
      </c>
      <c r="S145" s="187">
        <f t="shared" si="55"/>
        <v>5.5265762368374403E-3</v>
      </c>
      <c r="T145" s="187">
        <f t="shared" si="56"/>
        <v>6.4492470735300032E-3</v>
      </c>
      <c r="U145" s="187">
        <f t="shared" si="57"/>
        <v>3.5585409993206009E-3</v>
      </c>
      <c r="V145" s="187">
        <f t="shared" si="58"/>
        <v>1.1301529298324547E-2</v>
      </c>
      <c r="W145" s="188">
        <f t="shared" si="59"/>
        <v>6.2593945694364951E-3</v>
      </c>
    </row>
    <row r="146" spans="1:23" x14ac:dyDescent="0.3">
      <c r="A146" s="185">
        <v>42601</v>
      </c>
      <c r="B146">
        <v>103.687935</v>
      </c>
      <c r="C146">
        <v>757.30999799999995</v>
      </c>
      <c r="D146">
        <v>54.081122999999998</v>
      </c>
      <c r="E146">
        <v>95.870002999999997</v>
      </c>
      <c r="F146">
        <v>78.468536</v>
      </c>
      <c r="G146" s="86">
        <v>83.552000000000007</v>
      </c>
      <c r="H146">
        <f t="shared" si="44"/>
        <v>8663.3343451199999</v>
      </c>
      <c r="I146">
        <f t="shared" si="45"/>
        <v>63274.764952896003</v>
      </c>
      <c r="J146">
        <f t="shared" si="46"/>
        <v>4518.5859888960003</v>
      </c>
      <c r="K146">
        <f t="shared" si="47"/>
        <v>8010.1304906560008</v>
      </c>
      <c r="L146">
        <f t="shared" si="48"/>
        <v>6556.2031198720006</v>
      </c>
      <c r="M146" s="180">
        <f t="shared" si="49"/>
        <v>-1.7340055504392812E-4</v>
      </c>
      <c r="N146" s="178">
        <f t="shared" si="50"/>
        <v>-1.2134111755464692E-2</v>
      </c>
      <c r="O146" s="178">
        <f t="shared" si="51"/>
        <v>-2.389964509777848E-3</v>
      </c>
      <c r="P146" s="178">
        <f t="shared" si="52"/>
        <v>-5.7574329568083737E-3</v>
      </c>
      <c r="Q146" s="179">
        <f t="shared" si="53"/>
        <v>-4.2249177699467356E-3</v>
      </c>
      <c r="R146" s="187">
        <f t="shared" si="54"/>
        <v>-1.7338552203664354E-4</v>
      </c>
      <c r="S146" s="187">
        <f t="shared" si="55"/>
        <v>-1.2060790284692986E-2</v>
      </c>
      <c r="T146" s="187">
        <f t="shared" si="56"/>
        <v>-2.3871108184585509E-3</v>
      </c>
      <c r="U146" s="187">
        <f t="shared" si="57"/>
        <v>-5.7408907018827943E-3</v>
      </c>
      <c r="V146" s="187">
        <f t="shared" si="58"/>
        <v>-4.2160053606818664E-3</v>
      </c>
      <c r="W146" s="188">
        <f t="shared" si="59"/>
        <v>-4.9156365375505684E-3</v>
      </c>
    </row>
    <row r="147" spans="1:23" x14ac:dyDescent="0.3">
      <c r="A147" s="185">
        <v>42604</v>
      </c>
      <c r="B147">
        <v>102.882019</v>
      </c>
      <c r="C147">
        <v>759.47997999999995</v>
      </c>
      <c r="D147">
        <v>54.128051999999997</v>
      </c>
      <c r="E147">
        <v>95.260002</v>
      </c>
      <c r="F147">
        <v>78.055130000000005</v>
      </c>
      <c r="G147" s="86">
        <v>85.16</v>
      </c>
      <c r="H147">
        <f t="shared" si="44"/>
        <v>8761.4327380399991</v>
      </c>
      <c r="I147">
        <f t="shared" si="45"/>
        <v>64677.31509679999</v>
      </c>
      <c r="J147">
        <f t="shared" si="46"/>
        <v>4609.5449083199992</v>
      </c>
      <c r="K147">
        <f t="shared" si="47"/>
        <v>8112.3417703199993</v>
      </c>
      <c r="L147">
        <f t="shared" si="48"/>
        <v>6647.1748708000005</v>
      </c>
      <c r="M147" s="180">
        <f t="shared" si="49"/>
        <v>1.1259769370668899E-2</v>
      </c>
      <c r="N147" s="178">
        <f t="shared" si="50"/>
        <v>2.1923931551749397E-2</v>
      </c>
      <c r="O147" s="178">
        <f t="shared" si="51"/>
        <v>1.9930023180580844E-2</v>
      </c>
      <c r="P147" s="178">
        <f t="shared" si="52"/>
        <v>1.2679525495165564E-2</v>
      </c>
      <c r="Q147" s="179">
        <f t="shared" si="53"/>
        <v>1.3780290254263418E-2</v>
      </c>
      <c r="R147" s="187">
        <f t="shared" si="54"/>
        <v>1.1323399168503456E-2</v>
      </c>
      <c r="S147" s="187">
        <f t="shared" si="55"/>
        <v>2.2166026929504923E-2</v>
      </c>
      <c r="T147" s="187">
        <f t="shared" si="56"/>
        <v>2.0129952079593446E-2</v>
      </c>
      <c r="U147" s="187">
        <f t="shared" si="57"/>
        <v>1.2760251506917437E-2</v>
      </c>
      <c r="V147" s="187">
        <f t="shared" si="58"/>
        <v>1.3875676098603847E-2</v>
      </c>
      <c r="W147" s="188">
        <f t="shared" si="59"/>
        <v>1.6051061156624625E-2</v>
      </c>
    </row>
    <row r="148" spans="1:23" x14ac:dyDescent="0.3">
      <c r="A148" s="185">
        <v>42605</v>
      </c>
      <c r="B148">
        <v>103.204376</v>
      </c>
      <c r="C148">
        <v>762.45001200000002</v>
      </c>
      <c r="D148">
        <v>54.334541000000002</v>
      </c>
      <c r="E148">
        <v>95.940002000000007</v>
      </c>
      <c r="F148">
        <v>78.549430999999998</v>
      </c>
      <c r="G148" s="86">
        <v>85.302999999999997</v>
      </c>
      <c r="H148">
        <f t="shared" si="44"/>
        <v>8803.6428859279986</v>
      </c>
      <c r="I148">
        <f t="shared" si="45"/>
        <v>65039.273373636002</v>
      </c>
      <c r="J148">
        <f t="shared" si="46"/>
        <v>4634.8993509230004</v>
      </c>
      <c r="K148">
        <f t="shared" si="47"/>
        <v>8183.9699906060005</v>
      </c>
      <c r="L148">
        <f t="shared" si="48"/>
        <v>6700.5021125929998</v>
      </c>
      <c r="M148" s="180">
        <f t="shared" si="49"/>
        <v>4.8061539890893058E-3</v>
      </c>
      <c r="N148" s="178">
        <f t="shared" si="50"/>
        <v>5.5807699005334067E-3</v>
      </c>
      <c r="O148" s="178">
        <f t="shared" si="51"/>
        <v>5.4853500040107986E-3</v>
      </c>
      <c r="P148" s="178">
        <f t="shared" si="52"/>
        <v>8.7907843945767318E-3</v>
      </c>
      <c r="Q148" s="179">
        <f t="shared" si="53"/>
        <v>7.9905328242895601E-3</v>
      </c>
      <c r="R148" s="187">
        <f t="shared" si="54"/>
        <v>4.8177220724109817E-3</v>
      </c>
      <c r="S148" s="187">
        <f t="shared" si="55"/>
        <v>5.5963714061767044E-3</v>
      </c>
      <c r="T148" s="187">
        <f t="shared" si="56"/>
        <v>5.5004220822835858E-3</v>
      </c>
      <c r="U148" s="187">
        <f t="shared" si="57"/>
        <v>8.829536811190794E-3</v>
      </c>
      <c r="V148" s="187">
        <f t="shared" si="58"/>
        <v>8.0225423325716218E-3</v>
      </c>
      <c r="W148" s="188">
        <f t="shared" si="59"/>
        <v>6.5533189409267383E-3</v>
      </c>
    </row>
    <row r="149" spans="1:23" x14ac:dyDescent="0.3">
      <c r="A149" s="185">
        <v>42606</v>
      </c>
      <c r="B149">
        <v>102.42691000000001</v>
      </c>
      <c r="C149">
        <v>757.25</v>
      </c>
      <c r="D149">
        <v>54.390858000000001</v>
      </c>
      <c r="E149">
        <v>95.18</v>
      </c>
      <c r="F149">
        <v>78.468536</v>
      </c>
      <c r="G149" s="86">
        <v>86.328999999999994</v>
      </c>
      <c r="H149">
        <f t="shared" si="44"/>
        <v>8842.4127133900001</v>
      </c>
      <c r="I149">
        <f t="shared" si="45"/>
        <v>65372.635249999992</v>
      </c>
      <c r="J149">
        <f t="shared" si="46"/>
        <v>4695.508380282</v>
      </c>
      <c r="K149">
        <f t="shared" si="47"/>
        <v>8216.7942199999998</v>
      </c>
      <c r="L149">
        <f t="shared" si="48"/>
        <v>6774.1102443439995</v>
      </c>
      <c r="M149" s="180">
        <f t="shared" si="49"/>
        <v>4.3941706549434347E-3</v>
      </c>
      <c r="N149" s="178">
        <f t="shared" si="50"/>
        <v>5.1124564616496166E-3</v>
      </c>
      <c r="O149" s="178">
        <f t="shared" si="51"/>
        <v>1.2991904237637525E-2</v>
      </c>
      <c r="P149" s="178">
        <f t="shared" si="52"/>
        <v>4.0027736267454561E-3</v>
      </c>
      <c r="Q149" s="179">
        <f t="shared" si="53"/>
        <v>1.0925563126250377E-2</v>
      </c>
      <c r="R149" s="187">
        <f t="shared" si="54"/>
        <v>4.4038391793438589E-3</v>
      </c>
      <c r="S149" s="187">
        <f t="shared" si="55"/>
        <v>5.1255473665718972E-3</v>
      </c>
      <c r="T149" s="187">
        <f t="shared" si="56"/>
        <v>1.3076665698669339E-2</v>
      </c>
      <c r="U149" s="187">
        <f t="shared" si="57"/>
        <v>4.0107954246749091E-3</v>
      </c>
      <c r="V149" s="187">
        <f t="shared" si="58"/>
        <v>1.0985465046367165E-2</v>
      </c>
      <c r="W149" s="188">
        <f t="shared" si="59"/>
        <v>7.5204625431254338E-3</v>
      </c>
    </row>
    <row r="150" spans="1:23" x14ac:dyDescent="0.3">
      <c r="A150" s="185">
        <v>42607</v>
      </c>
      <c r="B150">
        <v>101.990784</v>
      </c>
      <c r="C150">
        <v>759.21997099999999</v>
      </c>
      <c r="D150">
        <v>54.597343000000002</v>
      </c>
      <c r="E150">
        <v>97.32</v>
      </c>
      <c r="F150">
        <v>78.998795000000001</v>
      </c>
      <c r="G150" s="86">
        <v>85.385000000000005</v>
      </c>
      <c r="H150">
        <f t="shared" si="44"/>
        <v>8708.4830918400003</v>
      </c>
      <c r="I150">
        <f t="shared" si="45"/>
        <v>64825.997223835002</v>
      </c>
      <c r="J150">
        <f t="shared" si="46"/>
        <v>4661.7941320550008</v>
      </c>
      <c r="K150">
        <f t="shared" si="47"/>
        <v>8309.6682000000001</v>
      </c>
      <c r="L150">
        <f t="shared" si="48"/>
        <v>6745.3121110750008</v>
      </c>
      <c r="M150" s="180">
        <f t="shared" si="49"/>
        <v>-1.5262152171431082E-2</v>
      </c>
      <c r="N150" s="178">
        <f t="shared" si="50"/>
        <v>-8.3970350185357395E-3</v>
      </c>
      <c r="O150" s="178">
        <f t="shared" si="51"/>
        <v>-7.2060070882833133E-3</v>
      </c>
      <c r="P150" s="178">
        <f t="shared" si="52"/>
        <v>1.1239544840038149E-2</v>
      </c>
      <c r="Q150" s="179">
        <f t="shared" si="53"/>
        <v>-4.2602673500063701E-3</v>
      </c>
      <c r="R150" s="187">
        <f t="shared" si="54"/>
        <v>-1.5146275783666062E-2</v>
      </c>
      <c r="S150" s="187">
        <f t="shared" si="55"/>
        <v>-8.3618783926106173E-3</v>
      </c>
      <c r="T150" s="187">
        <f t="shared" si="56"/>
        <v>-7.1801060708519913E-3</v>
      </c>
      <c r="U150" s="187">
        <f t="shared" si="57"/>
        <v>1.1302945834269695E-2</v>
      </c>
      <c r="V150" s="187">
        <f t="shared" si="58"/>
        <v>-4.2512052845676039E-3</v>
      </c>
      <c r="W150" s="188">
        <f t="shared" si="59"/>
        <v>-4.7273039394853163E-3</v>
      </c>
    </row>
    <row r="151" spans="1:23" x14ac:dyDescent="0.3">
      <c r="A151" s="185">
        <v>42608</v>
      </c>
      <c r="B151">
        <v>101.393433</v>
      </c>
      <c r="C151">
        <v>769</v>
      </c>
      <c r="D151">
        <v>54.465938999999999</v>
      </c>
      <c r="E151">
        <v>97.580001999999993</v>
      </c>
      <c r="F151">
        <v>78.711205000000007</v>
      </c>
      <c r="G151" s="86">
        <v>84.998000000000005</v>
      </c>
      <c r="H151">
        <f t="shared" si="44"/>
        <v>8618.2390181340015</v>
      </c>
      <c r="I151">
        <f t="shared" si="45"/>
        <v>65363.462000000007</v>
      </c>
      <c r="J151">
        <f t="shared" si="46"/>
        <v>4629.4958831220001</v>
      </c>
      <c r="K151">
        <f t="shared" si="47"/>
        <v>8294.1050099959994</v>
      </c>
      <c r="L151">
        <f t="shared" si="48"/>
        <v>6690.2950025900009</v>
      </c>
      <c r="M151" s="180">
        <f t="shared" si="49"/>
        <v>-1.0416845052253796E-2</v>
      </c>
      <c r="N151" s="178">
        <f t="shared" si="50"/>
        <v>8.2567026970423504E-3</v>
      </c>
      <c r="O151" s="178">
        <f t="shared" si="51"/>
        <v>-6.9523992851577019E-3</v>
      </c>
      <c r="P151" s="178">
        <f t="shared" si="52"/>
        <v>-1.8746575690992996E-3</v>
      </c>
      <c r="Q151" s="179">
        <f t="shared" si="53"/>
        <v>-8.189792322947486E-3</v>
      </c>
      <c r="R151" s="187">
        <f t="shared" si="54"/>
        <v>-1.0362777622036036E-2</v>
      </c>
      <c r="S151" s="187">
        <f t="shared" si="55"/>
        <v>8.2908832749493226E-3</v>
      </c>
      <c r="T151" s="187">
        <f t="shared" si="56"/>
        <v>-6.9282872683961733E-3</v>
      </c>
      <c r="U151" s="187">
        <f t="shared" si="57"/>
        <v>-1.8729014961151778E-3</v>
      </c>
      <c r="V151" s="187">
        <f t="shared" si="58"/>
        <v>-8.1563473385713806E-3</v>
      </c>
      <c r="W151" s="188">
        <f t="shared" si="59"/>
        <v>-3.8058860900338888E-3</v>
      </c>
    </row>
    <row r="152" spans="1:23" x14ac:dyDescent="0.3">
      <c r="A152" s="185">
        <v>42611</v>
      </c>
      <c r="B152">
        <v>101.27967099999999</v>
      </c>
      <c r="C152">
        <v>771.28997800000002</v>
      </c>
      <c r="D152">
        <v>54.531643000000003</v>
      </c>
      <c r="E152">
        <v>97.300003000000004</v>
      </c>
      <c r="F152">
        <v>79.358299000000002</v>
      </c>
      <c r="G152" s="86">
        <v>84.876000000000005</v>
      </c>
      <c r="H152">
        <f t="shared" si="44"/>
        <v>8596.2133557960005</v>
      </c>
      <c r="I152">
        <f t="shared" si="45"/>
        <v>65464.008172728005</v>
      </c>
      <c r="J152">
        <f t="shared" si="46"/>
        <v>4628.4277312680006</v>
      </c>
      <c r="K152">
        <f t="shared" si="47"/>
        <v>8258.4350546280002</v>
      </c>
      <c r="L152">
        <f t="shared" si="48"/>
        <v>6735.6149859240004</v>
      </c>
      <c r="M152" s="180">
        <f t="shared" si="49"/>
        <v>-2.558974735748358E-3</v>
      </c>
      <c r="N152" s="178">
        <f t="shared" si="50"/>
        <v>1.5370807429243734E-3</v>
      </c>
      <c r="O152" s="178">
        <f t="shared" si="51"/>
        <v>-2.3075408768315122E-4</v>
      </c>
      <c r="P152" s="178">
        <f t="shared" si="52"/>
        <v>-4.3099138191358801E-3</v>
      </c>
      <c r="Q152" s="179">
        <f t="shared" si="53"/>
        <v>6.7511484145967391E-3</v>
      </c>
      <c r="R152" s="187">
        <f t="shared" si="54"/>
        <v>-2.5557033509578764E-3</v>
      </c>
      <c r="S152" s="187">
        <f t="shared" si="55"/>
        <v>1.5382626570177394E-3</v>
      </c>
      <c r="T152" s="187">
        <f t="shared" si="56"/>
        <v>-2.3072746600634648E-4</v>
      </c>
      <c r="U152" s="187">
        <f t="shared" si="57"/>
        <v>-4.300639469238688E-3</v>
      </c>
      <c r="V152" s="187">
        <f t="shared" si="58"/>
        <v>6.7739887877074001E-3</v>
      </c>
      <c r="W152" s="188">
        <f t="shared" si="59"/>
        <v>2.4503623170444569E-4</v>
      </c>
    </row>
    <row r="153" spans="1:23" x14ac:dyDescent="0.3">
      <c r="A153" s="185">
        <v>42612</v>
      </c>
      <c r="B153">
        <v>100.502213</v>
      </c>
      <c r="C153">
        <v>767.580017</v>
      </c>
      <c r="D153">
        <v>54.334541000000002</v>
      </c>
      <c r="E153">
        <v>97.449996999999996</v>
      </c>
      <c r="F153">
        <v>78.675255000000007</v>
      </c>
      <c r="G153" s="86">
        <v>85.537000000000006</v>
      </c>
      <c r="H153">
        <f t="shared" si="44"/>
        <v>8596.6577933810004</v>
      </c>
      <c r="I153">
        <f t="shared" si="45"/>
        <v>65656.491914129001</v>
      </c>
      <c r="J153">
        <f t="shared" si="46"/>
        <v>4647.6136335170004</v>
      </c>
      <c r="K153">
        <f t="shared" si="47"/>
        <v>8335.5803933890002</v>
      </c>
      <c r="L153">
        <f t="shared" si="48"/>
        <v>6729.6452869350014</v>
      </c>
      <c r="M153" s="180">
        <f t="shared" si="49"/>
        <v>5.1700217054258196E-5</v>
      </c>
      <c r="N153" s="178">
        <f t="shared" si="50"/>
        <v>2.9359845263102935E-3</v>
      </c>
      <c r="O153" s="178">
        <f t="shared" si="51"/>
        <v>4.1366632281086635E-3</v>
      </c>
      <c r="P153" s="178">
        <f t="shared" si="52"/>
        <v>9.2980381743451839E-3</v>
      </c>
      <c r="Q153" s="179">
        <f t="shared" si="53"/>
        <v>-8.8668161760653748E-4</v>
      </c>
      <c r="R153" s="187">
        <f t="shared" si="54"/>
        <v>5.1701553533471817E-5</v>
      </c>
      <c r="S153" s="187">
        <f t="shared" si="55"/>
        <v>2.9402987500112168E-3</v>
      </c>
      <c r="T153" s="187">
        <f t="shared" si="56"/>
        <v>4.1452310294026462E-3</v>
      </c>
      <c r="U153" s="187">
        <f t="shared" si="57"/>
        <v>9.3413992179750757E-3</v>
      </c>
      <c r="V153" s="187">
        <f t="shared" si="58"/>
        <v>-8.8628863162077548E-4</v>
      </c>
      <c r="W153" s="188">
        <f t="shared" si="59"/>
        <v>3.1184683838603273E-3</v>
      </c>
    </row>
    <row r="154" spans="1:23" x14ac:dyDescent="0.3">
      <c r="A154" s="185">
        <v>42613</v>
      </c>
      <c r="B154">
        <v>100.59702299999999</v>
      </c>
      <c r="C154">
        <v>769.15997300000004</v>
      </c>
      <c r="D154">
        <v>53.930954</v>
      </c>
      <c r="E154">
        <v>97.449996999999996</v>
      </c>
      <c r="F154">
        <v>78.468536</v>
      </c>
      <c r="G154" s="86">
        <v>85.929000000000002</v>
      </c>
      <c r="H154">
        <f t="shared" si="44"/>
        <v>8644.2015893669995</v>
      </c>
      <c r="I154">
        <f t="shared" si="45"/>
        <v>66093.147319917</v>
      </c>
      <c r="J154">
        <f t="shared" si="46"/>
        <v>4634.232946266</v>
      </c>
      <c r="K154">
        <f t="shared" si="47"/>
        <v>8373.7807922129996</v>
      </c>
      <c r="L154">
        <f t="shared" si="48"/>
        <v>6742.7228299440003</v>
      </c>
      <c r="M154" s="180">
        <f t="shared" si="49"/>
        <v>5.5152606313242057E-3</v>
      </c>
      <c r="N154" s="178">
        <f t="shared" si="50"/>
        <v>6.6285874807011855E-3</v>
      </c>
      <c r="O154" s="178">
        <f t="shared" si="51"/>
        <v>-2.883197089126717E-3</v>
      </c>
      <c r="P154" s="178">
        <f t="shared" si="52"/>
        <v>4.5723430060718804E-3</v>
      </c>
      <c r="Q154" s="179">
        <f t="shared" si="53"/>
        <v>1.9413880325967765E-3</v>
      </c>
      <c r="R154" s="187">
        <f t="shared" si="54"/>
        <v>5.5304976804596701E-3</v>
      </c>
      <c r="S154" s="187">
        <f t="shared" si="55"/>
        <v>6.6506051885789541E-3</v>
      </c>
      <c r="T154" s="187">
        <f t="shared" si="56"/>
        <v>-2.8790446681074004E-3</v>
      </c>
      <c r="U154" s="187">
        <f t="shared" si="57"/>
        <v>4.5828121163940059E-3</v>
      </c>
      <c r="V154" s="187">
        <f t="shared" si="58"/>
        <v>1.9432737464465982E-3</v>
      </c>
      <c r="W154" s="188">
        <f t="shared" si="59"/>
        <v>3.1656288127543653E-3</v>
      </c>
    </row>
    <row r="155" spans="1:23" x14ac:dyDescent="0.3">
      <c r="A155" s="185">
        <v>42614</v>
      </c>
      <c r="B155">
        <v>101.194344</v>
      </c>
      <c r="C155">
        <v>770.61999500000002</v>
      </c>
      <c r="D155">
        <v>54.052967000000002</v>
      </c>
      <c r="E155">
        <v>97.379997000000003</v>
      </c>
      <c r="F155">
        <v>79.367271000000002</v>
      </c>
      <c r="G155" s="86">
        <v>87.575000000000003</v>
      </c>
      <c r="H155">
        <f t="shared" si="44"/>
        <v>8862.0946758000009</v>
      </c>
      <c r="I155">
        <f t="shared" si="45"/>
        <v>67487.046062125009</v>
      </c>
      <c r="J155">
        <f t="shared" si="46"/>
        <v>4733.6885850250001</v>
      </c>
      <c r="K155">
        <f t="shared" si="47"/>
        <v>8528.0532372750004</v>
      </c>
      <c r="L155">
        <f t="shared" si="48"/>
        <v>6950.5887578250004</v>
      </c>
      <c r="M155" s="180">
        <f t="shared" si="49"/>
        <v>2.4894396386385503E-2</v>
      </c>
      <c r="N155" s="178">
        <f t="shared" si="50"/>
        <v>2.087059919545271E-2</v>
      </c>
      <c r="O155" s="178">
        <f t="shared" si="51"/>
        <v>2.123403261073192E-2</v>
      </c>
      <c r="P155" s="178">
        <f t="shared" si="52"/>
        <v>1.8255619984251629E-2</v>
      </c>
      <c r="Q155" s="179">
        <f t="shared" si="53"/>
        <v>3.0362545295003551E-2</v>
      </c>
      <c r="R155" s="187">
        <f t="shared" si="54"/>
        <v>2.5206849259626917E-2</v>
      </c>
      <c r="S155" s="187">
        <f t="shared" si="55"/>
        <v>2.1089913232017657E-2</v>
      </c>
      <c r="T155" s="187">
        <f t="shared" si="56"/>
        <v>2.1461078869402916E-2</v>
      </c>
      <c r="U155" s="187">
        <f t="shared" si="57"/>
        <v>1.8423272460805613E-2</v>
      </c>
      <c r="V155" s="187">
        <f t="shared" si="58"/>
        <v>3.082818812570506E-2</v>
      </c>
      <c r="W155" s="188">
        <f t="shared" si="59"/>
        <v>2.3401860389511635E-2</v>
      </c>
    </row>
    <row r="156" spans="1:23" x14ac:dyDescent="0.3">
      <c r="A156" s="185">
        <v>42615</v>
      </c>
      <c r="B156">
        <v>102.14247899999999</v>
      </c>
      <c r="C156">
        <v>772.44000200000005</v>
      </c>
      <c r="D156">
        <v>54.128051999999997</v>
      </c>
      <c r="E156">
        <v>97.379997000000003</v>
      </c>
      <c r="F156">
        <v>79.268424999999993</v>
      </c>
      <c r="G156" s="86">
        <v>86.659000000000006</v>
      </c>
      <c r="H156">
        <f t="shared" si="44"/>
        <v>8851.5650876609998</v>
      </c>
      <c r="I156">
        <f t="shared" si="45"/>
        <v>66938.878133318009</v>
      </c>
      <c r="J156">
        <f t="shared" si="46"/>
        <v>4690.682858268</v>
      </c>
      <c r="K156">
        <f t="shared" si="47"/>
        <v>8438.8531600230017</v>
      </c>
      <c r="L156">
        <f t="shared" si="48"/>
        <v>6869.3224420750003</v>
      </c>
      <c r="M156" s="180">
        <f t="shared" si="49"/>
        <v>-1.1888666170426008E-3</v>
      </c>
      <c r="N156" s="178">
        <f t="shared" si="50"/>
        <v>-8.1557329150369531E-3</v>
      </c>
      <c r="O156" s="178">
        <f t="shared" si="51"/>
        <v>-9.1265556595126786E-3</v>
      </c>
      <c r="P156" s="178">
        <f t="shared" si="52"/>
        <v>-1.0514692187546486E-2</v>
      </c>
      <c r="Q156" s="179">
        <f t="shared" si="53"/>
        <v>-1.1760893582123918E-2</v>
      </c>
      <c r="R156" s="187">
        <f t="shared" si="54"/>
        <v>-1.1881601951008952E-3</v>
      </c>
      <c r="S156" s="187">
        <f t="shared" si="55"/>
        <v>-8.1225651557246467E-3</v>
      </c>
      <c r="T156" s="187">
        <f t="shared" si="56"/>
        <v>-9.085035059773143E-3</v>
      </c>
      <c r="U156" s="187">
        <f t="shared" si="57"/>
        <v>-1.045960605195531E-2</v>
      </c>
      <c r="V156" s="187">
        <f t="shared" si="58"/>
        <v>-1.1692004602992828E-2</v>
      </c>
      <c r="W156" s="188">
        <f t="shared" si="59"/>
        <v>-8.1094742131093637E-3</v>
      </c>
    </row>
    <row r="157" spans="1:23" x14ac:dyDescent="0.3">
      <c r="A157" s="185">
        <v>42619</v>
      </c>
      <c r="B157">
        <v>102.114029</v>
      </c>
      <c r="C157">
        <v>788.86999500000002</v>
      </c>
      <c r="D157">
        <v>54.071742999999998</v>
      </c>
      <c r="E157">
        <v>100.089996</v>
      </c>
      <c r="F157">
        <v>79.663856999999993</v>
      </c>
      <c r="G157" s="86">
        <v>86.658000000000001</v>
      </c>
      <c r="H157">
        <f t="shared" si="44"/>
        <v>8848.9975250820007</v>
      </c>
      <c r="I157">
        <f t="shared" si="45"/>
        <v>68361.896026710005</v>
      </c>
      <c r="J157">
        <f t="shared" si="46"/>
        <v>4685.7491048940001</v>
      </c>
      <c r="K157">
        <f t="shared" si="47"/>
        <v>8673.5988733680006</v>
      </c>
      <c r="L157">
        <f t="shared" si="48"/>
        <v>6903.5105199059999</v>
      </c>
      <c r="M157" s="180">
        <f t="shared" si="49"/>
        <v>-2.9011084598621766E-4</v>
      </c>
      <c r="N157" s="178">
        <f t="shared" si="50"/>
        <v>2.103565741573964E-2</v>
      </c>
      <c r="O157" s="178">
        <f t="shared" si="51"/>
        <v>-1.052373407864264E-3</v>
      </c>
      <c r="P157" s="178">
        <f t="shared" si="52"/>
        <v>2.7437381770567981E-2</v>
      </c>
      <c r="Q157" s="179">
        <f t="shared" si="53"/>
        <v>4.9645774612805818E-3</v>
      </c>
      <c r="R157" s="187">
        <f t="shared" si="54"/>
        <v>-2.9006876790390636E-4</v>
      </c>
      <c r="S157" s="187">
        <f t="shared" si="55"/>
        <v>2.1258466426011199E-2</v>
      </c>
      <c r="T157" s="187">
        <f t="shared" si="56"/>
        <v>-1.0518198571671687E-3</v>
      </c>
      <c r="U157" s="187">
        <f t="shared" si="57"/>
        <v>2.7817252995590579E-2</v>
      </c>
      <c r="V157" s="187">
        <f t="shared" si="58"/>
        <v>4.9769213949829574E-3</v>
      </c>
      <c r="W157" s="188">
        <f t="shared" si="59"/>
        <v>1.0542150438302735E-2</v>
      </c>
    </row>
    <row r="158" spans="1:23" x14ac:dyDescent="0.3">
      <c r="A158" s="185">
        <v>42620</v>
      </c>
      <c r="B158">
        <v>102.73979199999999</v>
      </c>
      <c r="C158">
        <v>784.47997999999995</v>
      </c>
      <c r="D158">
        <v>54.118664000000003</v>
      </c>
      <c r="E158">
        <v>99.150002000000001</v>
      </c>
      <c r="F158">
        <v>79.043732000000006</v>
      </c>
      <c r="G158" s="86">
        <v>85.643000000000001</v>
      </c>
      <c r="H158">
        <f t="shared" si="44"/>
        <v>8798.9440062559988</v>
      </c>
      <c r="I158">
        <f t="shared" si="45"/>
        <v>67185.218927139998</v>
      </c>
      <c r="J158">
        <f t="shared" si="46"/>
        <v>4634.8847409520004</v>
      </c>
      <c r="K158">
        <f t="shared" si="47"/>
        <v>8491.5036212859995</v>
      </c>
      <c r="L158">
        <f t="shared" si="48"/>
        <v>6769.5423396760007</v>
      </c>
      <c r="M158" s="180">
        <f t="shared" si="49"/>
        <v>-5.6724636072410083E-3</v>
      </c>
      <c r="N158" s="178">
        <f t="shared" si="50"/>
        <v>-1.7362326877560345E-2</v>
      </c>
      <c r="O158" s="178">
        <f t="shared" si="51"/>
        <v>-1.0914465629570852E-2</v>
      </c>
      <c r="P158" s="178">
        <f t="shared" si="52"/>
        <v>-2.1217710009138555E-2</v>
      </c>
      <c r="Q158" s="179">
        <f t="shared" si="53"/>
        <v>-1.9596569814423471E-2</v>
      </c>
      <c r="R158" s="187">
        <f t="shared" si="54"/>
        <v>-5.6564055627914825E-3</v>
      </c>
      <c r="S158" s="187">
        <f t="shared" si="55"/>
        <v>-1.721247022040262E-2</v>
      </c>
      <c r="T158" s="187">
        <f t="shared" si="56"/>
        <v>-1.0855118958220528E-2</v>
      </c>
      <c r="U158" s="187">
        <f t="shared" si="57"/>
        <v>-2.0994197995611544E-2</v>
      </c>
      <c r="V158" s="187">
        <f t="shared" si="58"/>
        <v>-1.9405805183277013E-2</v>
      </c>
      <c r="W158" s="188">
        <f t="shared" si="59"/>
        <v>-1.4824799584060636E-2</v>
      </c>
    </row>
    <row r="159" spans="1:23" x14ac:dyDescent="0.3">
      <c r="A159" s="185">
        <v>42621</v>
      </c>
      <c r="B159">
        <v>100.047104</v>
      </c>
      <c r="C159">
        <v>784.05999799999995</v>
      </c>
      <c r="D159">
        <v>53.902790000000003</v>
      </c>
      <c r="E159">
        <v>99.660004000000001</v>
      </c>
      <c r="F159">
        <v>78.890945000000002</v>
      </c>
      <c r="G159" s="86">
        <v>85.180999999999997</v>
      </c>
      <c r="H159">
        <f t="shared" si="44"/>
        <v>8522.1123658239994</v>
      </c>
      <c r="I159">
        <f t="shared" si="45"/>
        <v>66787.014689637988</v>
      </c>
      <c r="J159">
        <f t="shared" si="46"/>
        <v>4591.4935549900001</v>
      </c>
      <c r="K159">
        <f t="shared" si="47"/>
        <v>8489.1388007240002</v>
      </c>
      <c r="L159">
        <f t="shared" si="48"/>
        <v>6720.0095860450001</v>
      </c>
      <c r="M159" s="180">
        <f t="shared" si="49"/>
        <v>-3.1967474621949946E-2</v>
      </c>
      <c r="N159" s="178">
        <f t="shared" si="50"/>
        <v>-5.9445961212064745E-3</v>
      </c>
      <c r="O159" s="178">
        <f t="shared" si="51"/>
        <v>-9.4059672125424241E-3</v>
      </c>
      <c r="P159" s="178">
        <f t="shared" si="52"/>
        <v>-2.7853134392872116E-4</v>
      </c>
      <c r="Q159" s="179">
        <f t="shared" si="53"/>
        <v>-7.3439023807431421E-3</v>
      </c>
      <c r="R159" s="187">
        <f t="shared" si="54"/>
        <v>-3.1461916365779087E-2</v>
      </c>
      <c r="S159" s="187">
        <f t="shared" si="55"/>
        <v>-5.9269619696238323E-3</v>
      </c>
      <c r="T159" s="187">
        <f t="shared" si="56"/>
        <v>-9.3618694718798409E-3</v>
      </c>
      <c r="U159" s="187">
        <f t="shared" si="57"/>
        <v>-2.7849255767509803E-4</v>
      </c>
      <c r="V159" s="187">
        <f t="shared" si="58"/>
        <v>-7.3170018216285005E-3</v>
      </c>
      <c r="W159" s="188">
        <f t="shared" si="59"/>
        <v>-1.0869248437317272E-2</v>
      </c>
    </row>
    <row r="160" spans="1:23" x14ac:dyDescent="0.3">
      <c r="A160" s="185">
        <v>42622</v>
      </c>
      <c r="B160">
        <v>97.781058999999999</v>
      </c>
      <c r="C160">
        <v>760.14001499999995</v>
      </c>
      <c r="D160">
        <v>52.757725000000001</v>
      </c>
      <c r="E160">
        <v>96.5</v>
      </c>
      <c r="F160">
        <v>77.506896999999995</v>
      </c>
      <c r="G160" s="86">
        <v>85.957999999999998</v>
      </c>
      <c r="H160">
        <f t="shared" si="44"/>
        <v>8405.0642695219994</v>
      </c>
      <c r="I160">
        <f t="shared" si="45"/>
        <v>65340.115409369995</v>
      </c>
      <c r="J160">
        <f t="shared" si="46"/>
        <v>4534.9485255500003</v>
      </c>
      <c r="K160">
        <f t="shared" si="47"/>
        <v>8294.9470000000001</v>
      </c>
      <c r="L160">
        <f t="shared" si="48"/>
        <v>6662.3378523259998</v>
      </c>
      <c r="M160" s="180">
        <f t="shared" si="49"/>
        <v>-1.3829826959250696E-2</v>
      </c>
      <c r="N160" s="178">
        <f t="shared" si="50"/>
        <v>-2.1902498311482999E-2</v>
      </c>
      <c r="O160" s="178">
        <f t="shared" si="51"/>
        <v>-1.2391631369995396E-2</v>
      </c>
      <c r="P160" s="178">
        <f t="shared" si="52"/>
        <v>-2.3141024047978621E-2</v>
      </c>
      <c r="Q160" s="179">
        <f t="shared" si="53"/>
        <v>-8.619129194979128E-3</v>
      </c>
      <c r="R160" s="187">
        <f t="shared" si="54"/>
        <v>-1.3734634240613259E-2</v>
      </c>
      <c r="S160" s="187">
        <f t="shared" si="55"/>
        <v>-2.1664380224086878E-2</v>
      </c>
      <c r="T160" s="187">
        <f t="shared" si="56"/>
        <v>-1.2315171253708301E-2</v>
      </c>
      <c r="U160" s="187">
        <f t="shared" si="57"/>
        <v>-2.2875324020787409E-2</v>
      </c>
      <c r="V160" s="187">
        <f t="shared" si="58"/>
        <v>-8.5820909896859882E-3</v>
      </c>
      <c r="W160" s="188">
        <f t="shared" si="59"/>
        <v>-1.5834320145776369E-2</v>
      </c>
    </row>
    <row r="161" spans="1:23" x14ac:dyDescent="0.3">
      <c r="A161" s="185">
        <v>42625</v>
      </c>
      <c r="B161">
        <v>99.971252000000007</v>
      </c>
      <c r="C161">
        <v>771.48999000000003</v>
      </c>
      <c r="D161">
        <v>53.546135</v>
      </c>
      <c r="E161">
        <v>99.050003000000004</v>
      </c>
      <c r="F161">
        <v>79.313346999999993</v>
      </c>
      <c r="G161" s="86">
        <v>86.206000000000003</v>
      </c>
      <c r="H161">
        <f t="shared" si="44"/>
        <v>8618.1217499120012</v>
      </c>
      <c r="I161">
        <f t="shared" si="45"/>
        <v>66507.066077940006</v>
      </c>
      <c r="J161">
        <f t="shared" si="46"/>
        <v>4615.9981138100002</v>
      </c>
      <c r="K161">
        <f t="shared" si="47"/>
        <v>8538.7045586180011</v>
      </c>
      <c r="L161">
        <f t="shared" si="48"/>
        <v>6837.286391482</v>
      </c>
      <c r="M161" s="180">
        <f t="shared" si="49"/>
        <v>2.5032753078017368E-2</v>
      </c>
      <c r="N161" s="178">
        <f t="shared" si="50"/>
        <v>1.7702026367001876E-2</v>
      </c>
      <c r="O161" s="178">
        <f t="shared" si="51"/>
        <v>1.7714387568130617E-2</v>
      </c>
      <c r="P161" s="178">
        <f t="shared" si="52"/>
        <v>2.8962771035097784E-2</v>
      </c>
      <c r="Q161" s="179">
        <f t="shared" si="53"/>
        <v>2.5920474692350502E-2</v>
      </c>
      <c r="R161" s="187">
        <f t="shared" si="54"/>
        <v>2.5348703300530316E-2</v>
      </c>
      <c r="S161" s="187">
        <f t="shared" si="55"/>
        <v>1.7859635864718202E-2</v>
      </c>
      <c r="T161" s="187">
        <f t="shared" si="56"/>
        <v>1.7872217910162521E-2</v>
      </c>
      <c r="U161" s="187">
        <f t="shared" si="57"/>
        <v>2.9386270776413759E-2</v>
      </c>
      <c r="V161" s="187">
        <f t="shared" si="58"/>
        <v>2.6259331639106376E-2</v>
      </c>
      <c r="W161" s="188">
        <f t="shared" si="59"/>
        <v>2.3345231898186235E-2</v>
      </c>
    </row>
    <row r="162" spans="1:23" x14ac:dyDescent="0.3">
      <c r="A162" s="185">
        <v>42626</v>
      </c>
      <c r="B162">
        <v>102.35105900000001</v>
      </c>
      <c r="C162">
        <v>761.01000999999997</v>
      </c>
      <c r="D162">
        <v>53.058075000000002</v>
      </c>
      <c r="E162">
        <v>96.089995999999999</v>
      </c>
      <c r="F162">
        <v>78.234863000000004</v>
      </c>
      <c r="G162" s="86">
        <v>86.317999999999998</v>
      </c>
      <c r="H162">
        <f t="shared" si="44"/>
        <v>8834.7387107619998</v>
      </c>
      <c r="I162">
        <f t="shared" si="45"/>
        <v>65688.862043179994</v>
      </c>
      <c r="J162">
        <f t="shared" si="46"/>
        <v>4579.8669178500004</v>
      </c>
      <c r="K162">
        <f t="shared" si="47"/>
        <v>8294.2962747279998</v>
      </c>
      <c r="L162">
        <f t="shared" si="48"/>
        <v>6753.0769044340004</v>
      </c>
      <c r="M162" s="180">
        <f t="shared" si="49"/>
        <v>2.4824364509261974E-2</v>
      </c>
      <c r="N162" s="178">
        <f t="shared" si="50"/>
        <v>-1.237881520999309E-2</v>
      </c>
      <c r="O162" s="178">
        <f t="shared" si="51"/>
        <v>-7.8581801197649577E-3</v>
      </c>
      <c r="P162" s="178">
        <f t="shared" si="52"/>
        <v>-2.904122250651894E-2</v>
      </c>
      <c r="Q162" s="179">
        <f t="shared" si="53"/>
        <v>-1.2392687810279159E-2</v>
      </c>
      <c r="R162" s="187">
        <f t="shared" si="54"/>
        <v>2.513505461351952E-2</v>
      </c>
      <c r="S162" s="187">
        <f t="shared" si="55"/>
        <v>-1.2302512845795277E-2</v>
      </c>
      <c r="T162" s="187">
        <f t="shared" si="56"/>
        <v>-7.827385338807568E-3</v>
      </c>
      <c r="U162" s="187">
        <f t="shared" si="57"/>
        <v>-2.8623578929584021E-2</v>
      </c>
      <c r="V162" s="187">
        <f t="shared" si="58"/>
        <v>-1.2316214683197867E-2</v>
      </c>
      <c r="W162" s="188">
        <f t="shared" si="59"/>
        <v>-7.1869274367730423E-3</v>
      </c>
    </row>
    <row r="163" spans="1:23" x14ac:dyDescent="0.3">
      <c r="A163" s="185">
        <v>42627</v>
      </c>
      <c r="B163">
        <v>105.972939</v>
      </c>
      <c r="C163">
        <v>761.09002699999996</v>
      </c>
      <c r="D163">
        <v>52.804645999999998</v>
      </c>
      <c r="E163">
        <v>97.010002</v>
      </c>
      <c r="F163">
        <v>78.198929000000007</v>
      </c>
      <c r="G163" s="86">
        <v>86.268000000000001</v>
      </c>
      <c r="H163">
        <f t="shared" si="44"/>
        <v>9142.0735016519993</v>
      </c>
      <c r="I163">
        <f t="shared" si="45"/>
        <v>65657.714449235995</v>
      </c>
      <c r="J163">
        <f t="shared" si="46"/>
        <v>4555.351201128</v>
      </c>
      <c r="K163">
        <f t="shared" si="47"/>
        <v>8368.8588525359992</v>
      </c>
      <c r="L163">
        <f t="shared" si="48"/>
        <v>6746.0652069720009</v>
      </c>
      <c r="M163" s="180">
        <f t="shared" si="49"/>
        <v>3.4195688873511654E-2</v>
      </c>
      <c r="N163" s="178">
        <f t="shared" si="50"/>
        <v>-4.7428102596440132E-4</v>
      </c>
      <c r="O163" s="178">
        <f t="shared" si="51"/>
        <v>-5.367310392982997E-3</v>
      </c>
      <c r="P163" s="178">
        <f t="shared" si="52"/>
        <v>8.9494546378460892E-3</v>
      </c>
      <c r="Q163" s="179">
        <f t="shared" si="53"/>
        <v>-1.0388361030214811E-3</v>
      </c>
      <c r="R163" s="187">
        <f t="shared" si="54"/>
        <v>3.4787083234914577E-2</v>
      </c>
      <c r="S163" s="187">
        <f t="shared" si="55"/>
        <v>-4.7416857249748374E-4</v>
      </c>
      <c r="T163" s="187">
        <f t="shared" si="56"/>
        <v>-5.3529321182785011E-3</v>
      </c>
      <c r="U163" s="187">
        <f t="shared" si="57"/>
        <v>8.9896207391560179E-3</v>
      </c>
      <c r="V163" s="187">
        <f t="shared" si="58"/>
        <v>-1.0382966995971521E-3</v>
      </c>
      <c r="W163" s="188">
        <f t="shared" si="59"/>
        <v>7.3822613167394933E-3</v>
      </c>
    </row>
    <row r="164" spans="1:23" x14ac:dyDescent="0.3">
      <c r="A164" s="185">
        <v>42628</v>
      </c>
      <c r="B164">
        <v>109.575851</v>
      </c>
      <c r="C164">
        <v>769.69000200000005</v>
      </c>
      <c r="D164">
        <v>53.677528000000002</v>
      </c>
      <c r="E164">
        <v>97.339995999999999</v>
      </c>
      <c r="F164">
        <v>79.142600999999999</v>
      </c>
      <c r="G164" s="86">
        <v>85.721000000000004</v>
      </c>
      <c r="H164">
        <f t="shared" si="44"/>
        <v>9392.9515235710005</v>
      </c>
      <c r="I164">
        <f t="shared" si="45"/>
        <v>65978.596661442003</v>
      </c>
      <c r="J164">
        <f t="shared" si="46"/>
        <v>4601.2913776880005</v>
      </c>
      <c r="K164">
        <f t="shared" si="47"/>
        <v>8344.0817971159995</v>
      </c>
      <c r="L164">
        <f t="shared" si="48"/>
        <v>6784.1829003210005</v>
      </c>
      <c r="M164" s="180">
        <f t="shared" si="49"/>
        <v>2.7072350214745782E-2</v>
      </c>
      <c r="N164" s="178">
        <f t="shared" si="50"/>
        <v>4.8752938314986479E-3</v>
      </c>
      <c r="O164" s="178">
        <f t="shared" si="51"/>
        <v>1.0034368303605344E-2</v>
      </c>
      <c r="P164" s="178">
        <f t="shared" si="52"/>
        <v>-2.9650166408554217E-3</v>
      </c>
      <c r="Q164" s="179">
        <f t="shared" si="53"/>
        <v>5.6344560558704033E-3</v>
      </c>
      <c r="R164" s="187">
        <f t="shared" si="54"/>
        <v>2.7442135733613034E-2</v>
      </c>
      <c r="S164" s="187">
        <f t="shared" si="55"/>
        <v>4.8871974130945718E-3</v>
      </c>
      <c r="T164" s="187">
        <f t="shared" si="56"/>
        <v>1.0084881391499467E-2</v>
      </c>
      <c r="U164" s="187">
        <f t="shared" si="57"/>
        <v>-2.9606253202001998E-3</v>
      </c>
      <c r="V164" s="187">
        <f t="shared" si="58"/>
        <v>5.6503594583706849E-3</v>
      </c>
      <c r="W164" s="188">
        <f t="shared" si="59"/>
        <v>9.0207897352755119E-3</v>
      </c>
    </row>
    <row r="165" spans="1:23" x14ac:dyDescent="0.3">
      <c r="A165" s="185">
        <v>42629</v>
      </c>
      <c r="B165">
        <v>108.959564</v>
      </c>
      <c r="C165">
        <v>778.52002000000005</v>
      </c>
      <c r="D165">
        <v>53.733848999999999</v>
      </c>
      <c r="E165">
        <v>99.480002999999996</v>
      </c>
      <c r="F165">
        <v>79.133598000000006</v>
      </c>
      <c r="G165" s="86">
        <v>84.74</v>
      </c>
      <c r="H165">
        <f t="shared" si="44"/>
        <v>9233.2334533599987</v>
      </c>
      <c r="I165">
        <f t="shared" si="45"/>
        <v>65971.786494800006</v>
      </c>
      <c r="J165">
        <f t="shared" si="46"/>
        <v>4553.4063642599995</v>
      </c>
      <c r="K165">
        <f t="shared" si="47"/>
        <v>8429.9354542199999</v>
      </c>
      <c r="L165">
        <f t="shared" si="48"/>
        <v>6705.7810945199999</v>
      </c>
      <c r="M165" s="180">
        <f t="shared" si="49"/>
        <v>-1.7150262947871493E-2</v>
      </c>
      <c r="N165" s="178">
        <f t="shared" si="50"/>
        <v>-1.032231432019764E-4</v>
      </c>
      <c r="O165" s="178">
        <f t="shared" si="51"/>
        <v>-1.0461394027715889E-2</v>
      </c>
      <c r="P165" s="178">
        <f t="shared" si="52"/>
        <v>1.0236594551929561E-2</v>
      </c>
      <c r="Q165" s="179">
        <f t="shared" si="53"/>
        <v>-1.1623854384499184E-2</v>
      </c>
      <c r="R165" s="187">
        <f t="shared" si="54"/>
        <v>-1.7004034334702958E-2</v>
      </c>
      <c r="S165" s="187">
        <f t="shared" si="55"/>
        <v>-1.032178158765982E-4</v>
      </c>
      <c r="T165" s="187">
        <f t="shared" si="56"/>
        <v>-1.0406863964364211E-2</v>
      </c>
      <c r="U165" s="187">
        <f t="shared" si="57"/>
        <v>1.028916772288526E-2</v>
      </c>
      <c r="V165" s="187">
        <f t="shared" si="58"/>
        <v>-1.1556558387789181E-2</v>
      </c>
      <c r="W165" s="188">
        <f t="shared" si="59"/>
        <v>-5.756301355969537E-3</v>
      </c>
    </row>
    <row r="166" spans="1:23" x14ac:dyDescent="0.3">
      <c r="A166" s="185">
        <v>42632</v>
      </c>
      <c r="B166">
        <v>107.68905599999999</v>
      </c>
      <c r="C166">
        <v>775.09997599999997</v>
      </c>
      <c r="D166">
        <v>53.433506000000001</v>
      </c>
      <c r="E166">
        <v>98.059997999999993</v>
      </c>
      <c r="F166">
        <v>79.421211</v>
      </c>
      <c r="G166" s="86">
        <v>84.171999999999997</v>
      </c>
      <c r="H166">
        <f t="shared" si="44"/>
        <v>9064.4032216319993</v>
      </c>
      <c r="I166">
        <f t="shared" si="45"/>
        <v>65241.715179871993</v>
      </c>
      <c r="J166">
        <f t="shared" si="46"/>
        <v>4497.6050670320001</v>
      </c>
      <c r="K166">
        <f t="shared" si="47"/>
        <v>8253.9061516559996</v>
      </c>
      <c r="L166">
        <f t="shared" si="48"/>
        <v>6685.042172292</v>
      </c>
      <c r="M166" s="180">
        <f t="shared" si="49"/>
        <v>-1.845429834656136E-2</v>
      </c>
      <c r="N166" s="178">
        <f t="shared" si="50"/>
        <v>-1.1128105562462057E-2</v>
      </c>
      <c r="O166" s="178">
        <f t="shared" si="51"/>
        <v>-1.2330556571374567E-2</v>
      </c>
      <c r="P166" s="178">
        <f t="shared" si="52"/>
        <v>-2.1102554086644222E-2</v>
      </c>
      <c r="Q166" s="179">
        <f t="shared" si="53"/>
        <v>-3.0974852548285975E-3</v>
      </c>
      <c r="R166" s="187">
        <f t="shared" si="54"/>
        <v>-1.8285060437474555E-2</v>
      </c>
      <c r="S166" s="187">
        <f t="shared" si="55"/>
        <v>-1.1066417232547705E-2</v>
      </c>
      <c r="T166" s="187">
        <f t="shared" si="56"/>
        <v>-1.2254846759557332E-2</v>
      </c>
      <c r="U166" s="187">
        <f t="shared" si="57"/>
        <v>-2.0881453187862855E-2</v>
      </c>
      <c r="V166" s="187">
        <f t="shared" si="58"/>
        <v>-3.0926929966365621E-3</v>
      </c>
      <c r="W166" s="188">
        <f t="shared" si="59"/>
        <v>-1.3116094122815801E-2</v>
      </c>
    </row>
    <row r="167" spans="1:23" x14ac:dyDescent="0.3">
      <c r="A167" s="185">
        <v>42633</v>
      </c>
      <c r="B167">
        <v>107.679581</v>
      </c>
      <c r="C167">
        <v>780.21997099999999</v>
      </c>
      <c r="D167">
        <v>53.320869000000002</v>
      </c>
      <c r="E167">
        <v>98.25</v>
      </c>
      <c r="F167">
        <v>79.609939999999995</v>
      </c>
      <c r="G167" s="86">
        <v>84.090999999999994</v>
      </c>
      <c r="H167">
        <f t="shared" si="44"/>
        <v>9054.8836458709993</v>
      </c>
      <c r="I167">
        <f t="shared" si="45"/>
        <v>65609.477581360989</v>
      </c>
      <c r="J167">
        <f t="shared" si="46"/>
        <v>4483.8051950789995</v>
      </c>
      <c r="K167">
        <f t="shared" si="47"/>
        <v>8261.9407499999998</v>
      </c>
      <c r="L167">
        <f t="shared" si="48"/>
        <v>6694.4794645399988</v>
      </c>
      <c r="M167" s="180">
        <f t="shared" si="49"/>
        <v>-1.0507672522104387E-3</v>
      </c>
      <c r="N167" s="178">
        <f t="shared" si="50"/>
        <v>5.6210931221550003E-3</v>
      </c>
      <c r="O167" s="178">
        <f t="shared" si="51"/>
        <v>-3.0729879628943226E-3</v>
      </c>
      <c r="P167" s="178">
        <f t="shared" si="52"/>
        <v>9.7295634013423097E-4</v>
      </c>
      <c r="Q167" s="179">
        <f t="shared" si="53"/>
        <v>1.4107072090097257E-3</v>
      </c>
      <c r="R167" s="187">
        <f t="shared" si="54"/>
        <v>-1.0502153896112744E-3</v>
      </c>
      <c r="S167" s="187">
        <f t="shared" si="55"/>
        <v>5.6369211090645148E-3</v>
      </c>
      <c r="T167" s="187">
        <f t="shared" si="56"/>
        <v>-3.0682711681724369E-3</v>
      </c>
      <c r="U167" s="187">
        <f t="shared" si="57"/>
        <v>9.7342981569861775E-4</v>
      </c>
      <c r="V167" s="187">
        <f t="shared" si="58"/>
        <v>1.4117027244965291E-3</v>
      </c>
      <c r="W167" s="188">
        <f t="shared" si="59"/>
        <v>7.8071341829519009E-4</v>
      </c>
    </row>
    <row r="168" spans="1:23" x14ac:dyDescent="0.3">
      <c r="A168" s="185">
        <v>42634</v>
      </c>
      <c r="B168">
        <v>107.660614</v>
      </c>
      <c r="C168">
        <v>789.73999000000003</v>
      </c>
      <c r="D168">
        <v>54.212521000000002</v>
      </c>
      <c r="E168">
        <v>94.879997000000003</v>
      </c>
      <c r="F168">
        <v>78.908928000000003</v>
      </c>
      <c r="G168" s="86">
        <v>83.316000000000003</v>
      </c>
      <c r="H168">
        <f t="shared" si="44"/>
        <v>8969.8517160240008</v>
      </c>
      <c r="I168">
        <f t="shared" si="45"/>
        <v>65797.97700684001</v>
      </c>
      <c r="J168">
        <f t="shared" si="46"/>
        <v>4516.7703996360005</v>
      </c>
      <c r="K168">
        <f t="shared" si="47"/>
        <v>7905.021830052</v>
      </c>
      <c r="L168">
        <f t="shared" si="48"/>
        <v>6574.3762452480005</v>
      </c>
      <c r="M168" s="180">
        <f t="shared" si="49"/>
        <v>-9.4350967092104443E-3</v>
      </c>
      <c r="N168" s="178">
        <f t="shared" si="50"/>
        <v>2.8689324416343413E-3</v>
      </c>
      <c r="O168" s="178">
        <f t="shared" si="51"/>
        <v>7.325165288376902E-3</v>
      </c>
      <c r="P168" s="178">
        <f t="shared" si="52"/>
        <v>-4.4161285354257451E-2</v>
      </c>
      <c r="Q168" s="179">
        <f t="shared" si="53"/>
        <v>-1.810352031773628E-2</v>
      </c>
      <c r="R168" s="187">
        <f t="shared" si="54"/>
        <v>-9.3907258417144715E-3</v>
      </c>
      <c r="S168" s="187">
        <f t="shared" si="55"/>
        <v>2.8730517667248214E-3</v>
      </c>
      <c r="T168" s="187">
        <f t="shared" si="56"/>
        <v>7.3520599407798778E-3</v>
      </c>
      <c r="U168" s="187">
        <f t="shared" si="57"/>
        <v>-4.3200372739056463E-2</v>
      </c>
      <c r="V168" s="187">
        <f t="shared" si="58"/>
        <v>-1.7940636001375958E-2</v>
      </c>
      <c r="W168" s="188">
        <f t="shared" si="59"/>
        <v>-1.2061324574928438E-2</v>
      </c>
    </row>
    <row r="169" spans="1:23" x14ac:dyDescent="0.3">
      <c r="A169" s="185">
        <v>42635</v>
      </c>
      <c r="B169">
        <v>108.675133</v>
      </c>
      <c r="C169">
        <v>804.70001200000002</v>
      </c>
      <c r="D169">
        <v>54.268844999999999</v>
      </c>
      <c r="E169">
        <v>95.830001999999993</v>
      </c>
      <c r="F169">
        <v>79.978415999999996</v>
      </c>
      <c r="G169" s="86">
        <v>83.27</v>
      </c>
      <c r="H169">
        <f t="shared" si="44"/>
        <v>9049.3783249099997</v>
      </c>
      <c r="I169">
        <f t="shared" si="45"/>
        <v>67007.369999239992</v>
      </c>
      <c r="J169">
        <f t="shared" si="46"/>
        <v>4518.9667231499998</v>
      </c>
      <c r="K169">
        <f t="shared" si="47"/>
        <v>7979.764266539999</v>
      </c>
      <c r="L169">
        <f t="shared" si="48"/>
        <v>6659.8027003199995</v>
      </c>
      <c r="M169" s="180">
        <f t="shared" si="49"/>
        <v>8.8269171391646088E-3</v>
      </c>
      <c r="N169" s="178">
        <f t="shared" si="50"/>
        <v>1.8213520048319692E-2</v>
      </c>
      <c r="O169" s="178">
        <f t="shared" si="51"/>
        <v>4.8614153497581717E-4</v>
      </c>
      <c r="P169" s="178">
        <f t="shared" si="52"/>
        <v>9.4106382840250229E-3</v>
      </c>
      <c r="Q169" s="179">
        <f t="shared" si="53"/>
        <v>1.2910153616185627E-2</v>
      </c>
      <c r="R169" s="187">
        <f t="shared" si="54"/>
        <v>8.8659892497364619E-3</v>
      </c>
      <c r="S169" s="187">
        <f t="shared" si="55"/>
        <v>1.8380397808799808E-2</v>
      </c>
      <c r="T169" s="187">
        <f t="shared" si="56"/>
        <v>4.8625972092277049E-4</v>
      </c>
      <c r="U169" s="187">
        <f t="shared" si="57"/>
        <v>9.455057569082926E-3</v>
      </c>
      <c r="V169" s="187">
        <f t="shared" si="58"/>
        <v>1.2993849436856586E-2</v>
      </c>
      <c r="W169" s="188">
        <f t="shared" si="59"/>
        <v>1.0036310757079711E-2</v>
      </c>
    </row>
    <row r="170" spans="1:23" x14ac:dyDescent="0.3">
      <c r="A170" s="185">
        <v>42636</v>
      </c>
      <c r="B170">
        <v>106.86417400000001</v>
      </c>
      <c r="C170">
        <v>805.75</v>
      </c>
      <c r="D170">
        <v>53.902790000000003</v>
      </c>
      <c r="E170">
        <v>95.940002000000007</v>
      </c>
      <c r="F170">
        <v>78.872971000000007</v>
      </c>
      <c r="G170" s="86">
        <v>83.094999999999999</v>
      </c>
      <c r="H170">
        <f t="shared" si="44"/>
        <v>8879.8785385299998</v>
      </c>
      <c r="I170">
        <f t="shared" si="45"/>
        <v>66953.796249999999</v>
      </c>
      <c r="J170">
        <f t="shared" si="46"/>
        <v>4479.0523350499998</v>
      </c>
      <c r="K170">
        <f t="shared" si="47"/>
        <v>7972.1344661900002</v>
      </c>
      <c r="L170">
        <f t="shared" si="48"/>
        <v>6553.9495252450006</v>
      </c>
      <c r="M170" s="180">
        <f t="shared" si="49"/>
        <v>-1.8908183155161684E-2</v>
      </c>
      <c r="N170" s="178">
        <f t="shared" si="50"/>
        <v>-7.9984003717074067E-4</v>
      </c>
      <c r="O170" s="178">
        <f t="shared" si="51"/>
        <v>-8.8718749420640067E-3</v>
      </c>
      <c r="P170" s="178">
        <f t="shared" si="52"/>
        <v>-9.5660097392301574E-4</v>
      </c>
      <c r="Q170" s="179">
        <f t="shared" si="53"/>
        <v>-1.6022010656278587E-2</v>
      </c>
      <c r="R170" s="187">
        <f t="shared" si="54"/>
        <v>-1.873054482797145E-2</v>
      </c>
      <c r="S170" s="187">
        <f t="shared" si="55"/>
        <v>-7.9952025039336258E-4</v>
      </c>
      <c r="T170" s="187">
        <f t="shared" si="56"/>
        <v>-8.8326359863471603E-3</v>
      </c>
      <c r="U170" s="187">
        <f t="shared" si="57"/>
        <v>-9.5614357707173091E-4</v>
      </c>
      <c r="V170" s="187">
        <f t="shared" si="58"/>
        <v>-1.589434099450315E-2</v>
      </c>
      <c r="W170" s="188">
        <f t="shared" si="59"/>
        <v>-9.0426371272573705E-3</v>
      </c>
    </row>
    <row r="171" spans="1:23" x14ac:dyDescent="0.3">
      <c r="A171" s="185">
        <v>42639</v>
      </c>
      <c r="B171">
        <v>107.025368</v>
      </c>
      <c r="C171">
        <v>799.15997300000004</v>
      </c>
      <c r="D171">
        <v>53.405354000000003</v>
      </c>
      <c r="E171">
        <v>94.559997999999993</v>
      </c>
      <c r="F171">
        <v>78.953850000000003</v>
      </c>
      <c r="G171" s="86">
        <v>82.881</v>
      </c>
      <c r="H171">
        <f t="shared" si="44"/>
        <v>8870.3695252079997</v>
      </c>
      <c r="I171">
        <f t="shared" si="45"/>
        <v>66235.177722213004</v>
      </c>
      <c r="J171">
        <f t="shared" si="46"/>
        <v>4426.2891448740002</v>
      </c>
      <c r="K171">
        <f t="shared" si="47"/>
        <v>7837.2271942379994</v>
      </c>
      <c r="L171">
        <f t="shared" si="48"/>
        <v>6543.7740418500007</v>
      </c>
      <c r="M171" s="180">
        <f t="shared" si="49"/>
        <v>-1.0714232496931092E-3</v>
      </c>
      <c r="N171" s="178">
        <f t="shared" si="50"/>
        <v>-1.0791065953311583E-2</v>
      </c>
      <c r="O171" s="178">
        <f t="shared" si="51"/>
        <v>-1.1849923490028346E-2</v>
      </c>
      <c r="P171" s="178">
        <f t="shared" si="52"/>
        <v>-1.7067171917121642E-2</v>
      </c>
      <c r="Q171" s="179">
        <f t="shared" si="53"/>
        <v>-1.5537792334732285E-3</v>
      </c>
      <c r="R171" s="187">
        <f t="shared" si="54"/>
        <v>-1.0708494807378582E-3</v>
      </c>
      <c r="S171" s="187">
        <f t="shared" si="55"/>
        <v>-1.0733051268724668E-2</v>
      </c>
      <c r="T171" s="187">
        <f t="shared" si="56"/>
        <v>-1.1779989656095552E-2</v>
      </c>
      <c r="U171" s="187">
        <f t="shared" si="57"/>
        <v>-1.6922352793238202E-2</v>
      </c>
      <c r="V171" s="187">
        <f t="shared" si="58"/>
        <v>-1.5525727434740229E-3</v>
      </c>
      <c r="W171" s="188">
        <f t="shared" si="59"/>
        <v>-8.4117631884540623E-3</v>
      </c>
    </row>
    <row r="172" spans="1:23" x14ac:dyDescent="0.3">
      <c r="A172" s="185">
        <v>42640</v>
      </c>
      <c r="B172">
        <v>107.22448</v>
      </c>
      <c r="C172">
        <v>816.10998500000005</v>
      </c>
      <c r="D172">
        <v>54.390858000000001</v>
      </c>
      <c r="E172">
        <v>97.07</v>
      </c>
      <c r="F172">
        <v>79.412216000000001</v>
      </c>
      <c r="G172" s="86">
        <v>82.957999999999998</v>
      </c>
      <c r="H172">
        <f t="shared" si="44"/>
        <v>8895.1284118399999</v>
      </c>
      <c r="I172">
        <f t="shared" si="45"/>
        <v>67702.852135630004</v>
      </c>
      <c r="J172">
        <f t="shared" si="46"/>
        <v>4512.1567979640004</v>
      </c>
      <c r="K172">
        <f t="shared" si="47"/>
        <v>8052.7330599999996</v>
      </c>
      <c r="L172">
        <f t="shared" si="48"/>
        <v>6587.8786149280004</v>
      </c>
      <c r="M172" s="180">
        <f t="shared" si="49"/>
        <v>2.787301853193592E-3</v>
      </c>
      <c r="N172" s="178">
        <f t="shared" si="50"/>
        <v>2.1916600725657875E-2</v>
      </c>
      <c r="O172" s="178">
        <f t="shared" si="51"/>
        <v>1.9213696707922775E-2</v>
      </c>
      <c r="P172" s="178">
        <f t="shared" si="52"/>
        <v>2.7126446768301934E-2</v>
      </c>
      <c r="Q172" s="179">
        <f t="shared" si="53"/>
        <v>6.7173173205961776E-3</v>
      </c>
      <c r="R172" s="187">
        <f t="shared" si="54"/>
        <v>2.7911899906356659E-3</v>
      </c>
      <c r="S172" s="187">
        <f t="shared" si="55"/>
        <v>2.2158533635590935E-2</v>
      </c>
      <c r="T172" s="187">
        <f t="shared" si="56"/>
        <v>1.93994676532693E-2</v>
      </c>
      <c r="U172" s="187">
        <f t="shared" si="57"/>
        <v>2.7497718315534107E-2</v>
      </c>
      <c r="V172" s="187">
        <f t="shared" si="58"/>
        <v>6.7399290983969897E-3</v>
      </c>
      <c r="W172" s="188">
        <f t="shared" si="59"/>
        <v>1.57173677386854E-2</v>
      </c>
    </row>
    <row r="173" spans="1:23" x14ac:dyDescent="0.3">
      <c r="A173" s="185">
        <v>42641</v>
      </c>
      <c r="B173">
        <v>108.03986399999999</v>
      </c>
      <c r="C173">
        <v>828.71997099999999</v>
      </c>
      <c r="D173">
        <v>54.465938999999999</v>
      </c>
      <c r="E173">
        <v>97.480002999999996</v>
      </c>
      <c r="F173">
        <v>80.400825999999995</v>
      </c>
      <c r="G173" s="86">
        <v>82.155000000000001</v>
      </c>
      <c r="H173">
        <f t="shared" si="44"/>
        <v>8876.0150269200003</v>
      </c>
      <c r="I173">
        <f t="shared" si="45"/>
        <v>68083.489217505004</v>
      </c>
      <c r="J173">
        <f t="shared" si="46"/>
        <v>4474.6492185449997</v>
      </c>
      <c r="K173">
        <f t="shared" si="47"/>
        <v>8008.4696464649996</v>
      </c>
      <c r="L173">
        <f t="shared" si="48"/>
        <v>6605.3298600299995</v>
      </c>
      <c r="M173" s="180">
        <f t="shared" si="49"/>
        <v>-2.1510593683244624E-3</v>
      </c>
      <c r="N173" s="178">
        <f t="shared" si="50"/>
        <v>5.6064266125349189E-3</v>
      </c>
      <c r="O173" s="178">
        <f t="shared" si="51"/>
        <v>-8.3473031766679931E-3</v>
      </c>
      <c r="P173" s="178">
        <f t="shared" si="52"/>
        <v>-5.5118569146038448E-3</v>
      </c>
      <c r="Q173" s="179">
        <f t="shared" si="53"/>
        <v>2.6454907178963408E-3</v>
      </c>
      <c r="R173" s="187">
        <f t="shared" si="54"/>
        <v>-2.1487474980752858E-3</v>
      </c>
      <c r="S173" s="187">
        <f t="shared" si="55"/>
        <v>5.6221720336458638E-3</v>
      </c>
      <c r="T173" s="187">
        <f t="shared" si="56"/>
        <v>-8.3125611760488955E-3</v>
      </c>
      <c r="U173" s="187">
        <f t="shared" si="57"/>
        <v>-5.4966945017546542E-3</v>
      </c>
      <c r="V173" s="187">
        <f t="shared" si="58"/>
        <v>2.6489931163052927E-3</v>
      </c>
      <c r="W173" s="188">
        <f t="shared" si="59"/>
        <v>-1.537367605185536E-3</v>
      </c>
    </row>
    <row r="174" spans="1:23" x14ac:dyDescent="0.3">
      <c r="A174" s="185">
        <v>42642</v>
      </c>
      <c r="B174">
        <v>106.361687</v>
      </c>
      <c r="C174">
        <v>829.04998799999998</v>
      </c>
      <c r="D174">
        <v>53.874640999999997</v>
      </c>
      <c r="E174">
        <v>96.669998000000007</v>
      </c>
      <c r="F174">
        <v>79.295387000000005</v>
      </c>
      <c r="G174" s="86">
        <v>81.649000000000001</v>
      </c>
      <c r="H174">
        <f t="shared" si="44"/>
        <v>8684.3253818630001</v>
      </c>
      <c r="I174">
        <f t="shared" si="45"/>
        <v>67691.102470212005</v>
      </c>
      <c r="J174">
        <f t="shared" si="46"/>
        <v>4398.8105630089995</v>
      </c>
      <c r="K174">
        <f t="shared" si="47"/>
        <v>7893.0086667020005</v>
      </c>
      <c r="L174">
        <f t="shared" si="48"/>
        <v>6474.3890531630004</v>
      </c>
      <c r="M174" s="180">
        <f t="shared" si="49"/>
        <v>-2.1832977615275282E-2</v>
      </c>
      <c r="N174" s="178">
        <f t="shared" si="50"/>
        <v>-5.779989242885814E-3</v>
      </c>
      <c r="O174" s="178">
        <f t="shared" si="51"/>
        <v>-1.709378394655198E-2</v>
      </c>
      <c r="P174" s="178">
        <f t="shared" si="52"/>
        <v>-1.4522298704724813E-2</v>
      </c>
      <c r="Q174" s="179">
        <f t="shared" si="53"/>
        <v>-2.0022629275591727E-2</v>
      </c>
      <c r="R174" s="187">
        <f t="shared" si="54"/>
        <v>-2.1596363286410188E-2</v>
      </c>
      <c r="S174" s="187">
        <f t="shared" si="55"/>
        <v>-5.7633172418565283E-3</v>
      </c>
      <c r="T174" s="187">
        <f t="shared" si="56"/>
        <v>-1.6948514136413212E-2</v>
      </c>
      <c r="U174" s="187">
        <f t="shared" si="57"/>
        <v>-1.4417358728950733E-2</v>
      </c>
      <c r="V174" s="187">
        <f t="shared" si="58"/>
        <v>-1.9823507628187458E-2</v>
      </c>
      <c r="W174" s="188">
        <f t="shared" si="59"/>
        <v>-1.5709812204363627E-2</v>
      </c>
    </row>
    <row r="175" spans="1:23" x14ac:dyDescent="0.3">
      <c r="A175" s="185">
        <v>42643</v>
      </c>
      <c r="B175">
        <v>107.186554</v>
      </c>
      <c r="C175">
        <v>837.30999799999995</v>
      </c>
      <c r="D175">
        <v>54.062354999999997</v>
      </c>
      <c r="E175">
        <v>98.550003000000004</v>
      </c>
      <c r="F175">
        <v>80.661461000000003</v>
      </c>
      <c r="G175" s="86">
        <v>81.59</v>
      </c>
      <c r="H175">
        <f t="shared" si="44"/>
        <v>8745.3509408600003</v>
      </c>
      <c r="I175">
        <f t="shared" si="45"/>
        <v>68316.122736820005</v>
      </c>
      <c r="J175">
        <f t="shared" si="46"/>
        <v>4410.9475444500004</v>
      </c>
      <c r="K175">
        <f t="shared" si="47"/>
        <v>8040.6947447700004</v>
      </c>
      <c r="L175">
        <f t="shared" si="48"/>
        <v>6581.1686029900002</v>
      </c>
      <c r="M175" s="180">
        <f t="shared" si="49"/>
        <v>7.0025176869429424E-3</v>
      </c>
      <c r="N175" s="178">
        <f t="shared" si="50"/>
        <v>9.1910509247485426E-3</v>
      </c>
      <c r="O175" s="178">
        <f t="shared" si="51"/>
        <v>2.7553512756150755E-3</v>
      </c>
      <c r="P175" s="178">
        <f t="shared" si="52"/>
        <v>1.8538101749219594E-2</v>
      </c>
      <c r="Q175" s="179">
        <f t="shared" si="53"/>
        <v>1.6358080396896433E-2</v>
      </c>
      <c r="R175" s="187">
        <f t="shared" si="54"/>
        <v>7.0270926426191458E-3</v>
      </c>
      <c r="S175" s="187">
        <f t="shared" si="55"/>
        <v>9.2334183341606143E-3</v>
      </c>
      <c r="T175" s="187">
        <f t="shared" si="56"/>
        <v>2.7591507447637426E-3</v>
      </c>
      <c r="U175" s="187">
        <f t="shared" si="57"/>
        <v>1.8710999101146153E-2</v>
      </c>
      <c r="V175" s="187">
        <f t="shared" si="58"/>
        <v>1.6492606321647233E-2</v>
      </c>
      <c r="W175" s="188">
        <f t="shared" si="59"/>
        <v>1.0844653428867378E-2</v>
      </c>
    </row>
    <row r="176" spans="1:23" x14ac:dyDescent="0.3">
      <c r="A176" s="185">
        <v>42646</v>
      </c>
      <c r="B176">
        <v>106.68403600000001</v>
      </c>
      <c r="C176">
        <v>836.73999000000003</v>
      </c>
      <c r="D176">
        <v>53.893410000000003</v>
      </c>
      <c r="E176">
        <v>102.629997</v>
      </c>
      <c r="F176">
        <v>79.681838999999997</v>
      </c>
      <c r="G176" s="86">
        <v>80.046000000000006</v>
      </c>
      <c r="H176">
        <f t="shared" si="44"/>
        <v>8539.6303456560017</v>
      </c>
      <c r="I176">
        <f t="shared" si="45"/>
        <v>66977.689239540006</v>
      </c>
      <c r="J176">
        <f t="shared" si="46"/>
        <v>4313.9518968600005</v>
      </c>
      <c r="K176">
        <f t="shared" si="47"/>
        <v>8215.1207398620008</v>
      </c>
      <c r="L176">
        <f t="shared" si="48"/>
        <v>6378.2124845940007</v>
      </c>
      <c r="M176" s="180">
        <f t="shared" si="49"/>
        <v>-2.3804516312244711E-2</v>
      </c>
      <c r="N176" s="178">
        <f t="shared" si="50"/>
        <v>-1.9786228849071479E-2</v>
      </c>
      <c r="O176" s="178">
        <f t="shared" si="51"/>
        <v>-2.2235131634229556E-2</v>
      </c>
      <c r="P176" s="178">
        <f t="shared" si="52"/>
        <v>2.1460958370289961E-2</v>
      </c>
      <c r="Q176" s="179">
        <f t="shared" si="53"/>
        <v>-3.1324445535077787E-2</v>
      </c>
      <c r="R176" s="187">
        <f t="shared" si="54"/>
        <v>-2.3523423656200169E-2</v>
      </c>
      <c r="S176" s="187">
        <f t="shared" si="55"/>
        <v>-1.9591766096506379E-2</v>
      </c>
      <c r="T176" s="187">
        <f t="shared" si="56"/>
        <v>-2.1989753134118085E-2</v>
      </c>
      <c r="U176" s="187">
        <f t="shared" si="57"/>
        <v>2.1692901002796347E-2</v>
      </c>
      <c r="V176" s="187">
        <f t="shared" si="58"/>
        <v>-3.083891792466632E-2</v>
      </c>
      <c r="W176" s="188">
        <f t="shared" si="59"/>
        <v>-1.4850191961738923E-2</v>
      </c>
    </row>
    <row r="177" spans="1:23" x14ac:dyDescent="0.3">
      <c r="A177" s="185">
        <v>42647</v>
      </c>
      <c r="B177">
        <v>107.13913700000001</v>
      </c>
      <c r="C177">
        <v>834.03002900000001</v>
      </c>
      <c r="D177">
        <v>53.724463999999998</v>
      </c>
      <c r="E177">
        <v>102.339996</v>
      </c>
      <c r="F177">
        <v>79.403214000000006</v>
      </c>
      <c r="G177" s="86">
        <v>79.921999999999997</v>
      </c>
      <c r="H177">
        <f t="shared" si="44"/>
        <v>8562.7741073140005</v>
      </c>
      <c r="I177">
        <f t="shared" si="45"/>
        <v>66657.347977737998</v>
      </c>
      <c r="J177">
        <f t="shared" si="46"/>
        <v>4293.7666118079997</v>
      </c>
      <c r="K177">
        <f t="shared" si="47"/>
        <v>8179.2171603119996</v>
      </c>
      <c r="L177">
        <f t="shared" si="48"/>
        <v>6346.0636693080005</v>
      </c>
      <c r="M177" s="180">
        <f t="shared" si="49"/>
        <v>2.7064937973123701E-3</v>
      </c>
      <c r="N177" s="178">
        <f t="shared" si="50"/>
        <v>-4.7942797347536566E-3</v>
      </c>
      <c r="O177" s="178">
        <f t="shared" si="51"/>
        <v>-4.690051616411642E-3</v>
      </c>
      <c r="P177" s="178">
        <f t="shared" si="52"/>
        <v>-4.3800045073820581E-3</v>
      </c>
      <c r="Q177" s="179">
        <f t="shared" si="53"/>
        <v>-5.0531571785320363E-3</v>
      </c>
      <c r="R177" s="187">
        <f t="shared" si="54"/>
        <v>2.7101596581135031E-3</v>
      </c>
      <c r="S177" s="187">
        <f t="shared" si="55"/>
        <v>-4.7828055198550533E-3</v>
      </c>
      <c r="T177" s="187">
        <f t="shared" si="56"/>
        <v>-4.6790704983736874E-3</v>
      </c>
      <c r="U177" s="187">
        <f t="shared" si="57"/>
        <v>-4.3704262769733047E-3</v>
      </c>
      <c r="V177" s="187">
        <f t="shared" si="58"/>
        <v>-5.0404114575443746E-3</v>
      </c>
      <c r="W177" s="188">
        <f t="shared" si="59"/>
        <v>-3.2325108189265837E-3</v>
      </c>
    </row>
    <row r="178" spans="1:23" x14ac:dyDescent="0.3">
      <c r="A178" s="185">
        <v>42648</v>
      </c>
      <c r="B178">
        <v>107.186554</v>
      </c>
      <c r="C178">
        <v>844.35998500000005</v>
      </c>
      <c r="D178">
        <v>54.099899000000001</v>
      </c>
      <c r="E178">
        <v>106.279999</v>
      </c>
      <c r="F178">
        <v>79.852592000000001</v>
      </c>
      <c r="G178" s="86">
        <v>79.468000000000004</v>
      </c>
      <c r="H178">
        <f t="shared" si="44"/>
        <v>8517.9010732719998</v>
      </c>
      <c r="I178">
        <f t="shared" si="45"/>
        <v>67099.599287980003</v>
      </c>
      <c r="J178">
        <f t="shared" si="46"/>
        <v>4299.2107737320002</v>
      </c>
      <c r="K178">
        <f t="shared" si="47"/>
        <v>8445.8589605320012</v>
      </c>
      <c r="L178">
        <f t="shared" si="48"/>
        <v>6345.7257810560004</v>
      </c>
      <c r="M178" s="180">
        <f t="shared" si="49"/>
        <v>-5.2542580199594234E-3</v>
      </c>
      <c r="N178" s="178">
        <f t="shared" si="50"/>
        <v>6.6127843207996629E-3</v>
      </c>
      <c r="O178" s="178">
        <f t="shared" si="51"/>
        <v>1.2671190457423753E-3</v>
      </c>
      <c r="P178" s="178">
        <f t="shared" si="52"/>
        <v>3.20798130445763E-2</v>
      </c>
      <c r="Q178" s="179">
        <f t="shared" si="53"/>
        <v>-5.3245171360820623E-5</v>
      </c>
      <c r="R178" s="187">
        <f t="shared" si="54"/>
        <v>-5.2404785504818804E-3</v>
      </c>
      <c r="S178" s="187">
        <f t="shared" si="55"/>
        <v>6.6346970537997842E-3</v>
      </c>
      <c r="T178" s="187">
        <f t="shared" si="56"/>
        <v>1.2679221802668447E-3</v>
      </c>
      <c r="U178" s="187">
        <f t="shared" si="57"/>
        <v>3.2599916959513822E-2</v>
      </c>
      <c r="V178" s="187">
        <f t="shared" si="58"/>
        <v>-5.3243753861821714E-5</v>
      </c>
      <c r="W178" s="188">
        <f t="shared" si="59"/>
        <v>7.0417627778473499E-3</v>
      </c>
    </row>
    <row r="179" spans="1:23" x14ac:dyDescent="0.3">
      <c r="A179" s="185">
        <v>42649</v>
      </c>
      <c r="B179">
        <v>107.982986</v>
      </c>
      <c r="C179">
        <v>841.65997300000004</v>
      </c>
      <c r="D179">
        <v>54.193756</v>
      </c>
      <c r="E179">
        <v>105.07</v>
      </c>
      <c r="F179">
        <v>80.185135000000002</v>
      </c>
      <c r="G179" s="86">
        <v>78.346000000000004</v>
      </c>
      <c r="H179">
        <f t="shared" si="44"/>
        <v>8460.0350211559999</v>
      </c>
      <c r="I179">
        <f t="shared" si="45"/>
        <v>65940.692244657999</v>
      </c>
      <c r="J179">
        <f t="shared" si="46"/>
        <v>4245.8640075760004</v>
      </c>
      <c r="K179">
        <f t="shared" si="47"/>
        <v>8231.8142200000002</v>
      </c>
      <c r="L179">
        <f t="shared" si="48"/>
        <v>6282.1845867100001</v>
      </c>
      <c r="M179" s="180">
        <f t="shared" si="49"/>
        <v>-6.8166443629038643E-3</v>
      </c>
      <c r="N179" s="178">
        <f t="shared" si="50"/>
        <v>-1.7422336408984201E-2</v>
      </c>
      <c r="O179" s="178">
        <f t="shared" si="51"/>
        <v>-1.2486130454856163E-2</v>
      </c>
      <c r="P179" s="178">
        <f t="shared" si="52"/>
        <v>-2.5669827156309062E-2</v>
      </c>
      <c r="Q179" s="179">
        <f t="shared" si="53"/>
        <v>-1.0063696806772847E-2</v>
      </c>
      <c r="R179" s="187">
        <f t="shared" si="54"/>
        <v>-6.7934637439704118E-3</v>
      </c>
      <c r="S179" s="187">
        <f t="shared" si="55"/>
        <v>-1.7271445070009633E-2</v>
      </c>
      <c r="T179" s="187">
        <f t="shared" si="56"/>
        <v>-1.2408502156243737E-2</v>
      </c>
      <c r="U179" s="187">
        <f t="shared" si="57"/>
        <v>-2.534315829002648E-2</v>
      </c>
      <c r="V179" s="187">
        <f t="shared" si="58"/>
        <v>-1.0013227255374147E-2</v>
      </c>
      <c r="W179" s="188">
        <f t="shared" si="59"/>
        <v>-1.4365959303124882E-2</v>
      </c>
    </row>
    <row r="180" spans="1:23" x14ac:dyDescent="0.3">
      <c r="A180" s="185">
        <v>42650</v>
      </c>
      <c r="B180">
        <v>108.14415700000001</v>
      </c>
      <c r="C180">
        <v>839.42999299999997</v>
      </c>
      <c r="D180">
        <v>54.250069000000003</v>
      </c>
      <c r="E180">
        <v>104.82</v>
      </c>
      <c r="F180">
        <v>80.886123999999995</v>
      </c>
      <c r="G180" s="86">
        <v>77.376999999999995</v>
      </c>
      <c r="H180">
        <f t="shared" si="44"/>
        <v>8367.8704361889995</v>
      </c>
      <c r="I180">
        <f t="shared" si="45"/>
        <v>64952.574568360993</v>
      </c>
      <c r="J180">
        <f t="shared" si="46"/>
        <v>4197.707589013</v>
      </c>
      <c r="K180">
        <f t="shared" si="47"/>
        <v>8110.6571399999993</v>
      </c>
      <c r="L180">
        <f t="shared" si="48"/>
        <v>6258.7256167479991</v>
      </c>
      <c r="M180" s="180">
        <f t="shared" si="49"/>
        <v>-1.0953889270424226E-2</v>
      </c>
      <c r="N180" s="178">
        <f t="shared" si="50"/>
        <v>-1.5098354120901233E-2</v>
      </c>
      <c r="O180" s="178">
        <f t="shared" si="51"/>
        <v>-1.1406770266501819E-2</v>
      </c>
      <c r="P180" s="178">
        <f t="shared" si="52"/>
        <v>-1.4827537045125358E-2</v>
      </c>
      <c r="Q180" s="179">
        <f t="shared" si="53"/>
        <v>-3.7411953268854897E-3</v>
      </c>
      <c r="R180" s="187">
        <f t="shared" si="54"/>
        <v>-1.0894113882096761E-2</v>
      </c>
      <c r="S180" s="187">
        <f t="shared" si="55"/>
        <v>-1.4984945451146E-2</v>
      </c>
      <c r="T180" s="187">
        <f t="shared" si="56"/>
        <v>-1.1341959722938312E-2</v>
      </c>
      <c r="U180" s="187">
        <f t="shared" si="57"/>
        <v>-1.4718150429784707E-2</v>
      </c>
      <c r="V180" s="187">
        <f t="shared" si="58"/>
        <v>-3.7342057747918752E-3</v>
      </c>
      <c r="W180" s="188">
        <f t="shared" si="59"/>
        <v>-1.1134675052151533E-2</v>
      </c>
    </row>
    <row r="181" spans="1:23" x14ac:dyDescent="0.3">
      <c r="A181" s="185">
        <v>42653</v>
      </c>
      <c r="B181">
        <v>110.030952</v>
      </c>
      <c r="C181">
        <v>841.71002199999998</v>
      </c>
      <c r="D181">
        <v>54.47533</v>
      </c>
      <c r="E181">
        <v>103.33000199999999</v>
      </c>
      <c r="F181">
        <v>80.041320999999996</v>
      </c>
      <c r="G181" s="86">
        <v>76.510999999999996</v>
      </c>
      <c r="H181">
        <f t="shared" si="44"/>
        <v>8418.5781684719987</v>
      </c>
      <c r="I181">
        <f t="shared" si="45"/>
        <v>64400.075493241995</v>
      </c>
      <c r="J181">
        <f t="shared" si="46"/>
        <v>4167.9619736300001</v>
      </c>
      <c r="K181">
        <f t="shared" si="47"/>
        <v>7905.8817830219987</v>
      </c>
      <c r="L181">
        <f t="shared" si="48"/>
        <v>6124.0415110309996</v>
      </c>
      <c r="M181" s="180">
        <f t="shared" si="49"/>
        <v>6.0415264375838669E-3</v>
      </c>
      <c r="N181" s="178">
        <f t="shared" si="50"/>
        <v>-8.5425762017985688E-3</v>
      </c>
      <c r="O181" s="178">
        <f t="shared" si="51"/>
        <v>-7.1113831397531463E-3</v>
      </c>
      <c r="P181" s="178">
        <f t="shared" si="52"/>
        <v>-2.5571881259911278E-2</v>
      </c>
      <c r="Q181" s="179">
        <f t="shared" si="53"/>
        <v>-2.1754332597992917E-2</v>
      </c>
      <c r="R181" s="187">
        <f t="shared" si="54"/>
        <v>6.0598132666706394E-3</v>
      </c>
      <c r="S181" s="187">
        <f t="shared" si="55"/>
        <v>-8.5061920761509806E-3</v>
      </c>
      <c r="T181" s="187">
        <f t="shared" si="56"/>
        <v>-7.0861570874673277E-3</v>
      </c>
      <c r="U181" s="187">
        <f t="shared" si="57"/>
        <v>-2.5247689976696599E-2</v>
      </c>
      <c r="V181" s="187">
        <f t="shared" si="58"/>
        <v>-2.1519413689680276E-2</v>
      </c>
      <c r="W181" s="188">
        <f t="shared" si="59"/>
        <v>-1.1259927912664908E-2</v>
      </c>
    </row>
    <row r="182" spans="1:23" x14ac:dyDescent="0.3">
      <c r="A182" s="185">
        <v>42654</v>
      </c>
      <c r="B182">
        <v>110.26797500000001</v>
      </c>
      <c r="C182">
        <v>831</v>
      </c>
      <c r="D182">
        <v>53.677528000000002</v>
      </c>
      <c r="E182">
        <v>100.589996</v>
      </c>
      <c r="F182">
        <v>79.573989999999995</v>
      </c>
      <c r="G182" s="86">
        <v>75.994</v>
      </c>
      <c r="H182">
        <f t="shared" si="44"/>
        <v>8379.7044921500001</v>
      </c>
      <c r="I182">
        <f t="shared" si="45"/>
        <v>63151.014000000003</v>
      </c>
      <c r="J182">
        <f t="shared" si="46"/>
        <v>4079.170062832</v>
      </c>
      <c r="K182">
        <f t="shared" si="47"/>
        <v>7644.2361560239997</v>
      </c>
      <c r="L182">
        <f t="shared" si="48"/>
        <v>6047.1457960599992</v>
      </c>
      <c r="M182" s="180">
        <f t="shared" si="49"/>
        <v>-4.62829998763777E-3</v>
      </c>
      <c r="N182" s="178">
        <f t="shared" si="50"/>
        <v>-1.9585899690217637E-2</v>
      </c>
      <c r="O182" s="178">
        <f t="shared" si="51"/>
        <v>-2.1533629248452014E-2</v>
      </c>
      <c r="P182" s="178">
        <f t="shared" si="52"/>
        <v>-3.3655091744712047E-2</v>
      </c>
      <c r="Q182" s="179">
        <f t="shared" si="53"/>
        <v>-1.2635864711982308E-2</v>
      </c>
      <c r="R182" s="187">
        <f t="shared" si="54"/>
        <v>-4.6176059120746132E-3</v>
      </c>
      <c r="S182" s="187">
        <f t="shared" si="55"/>
        <v>-1.9395342065601551E-2</v>
      </c>
      <c r="T182" s="187">
        <f t="shared" si="56"/>
        <v>-2.130343591418821E-2</v>
      </c>
      <c r="U182" s="187">
        <f t="shared" si="57"/>
        <v>-3.3095059372110387E-2</v>
      </c>
      <c r="V182" s="187">
        <f t="shared" si="58"/>
        <v>-1.255636736499763E-2</v>
      </c>
      <c r="W182" s="188">
        <f t="shared" si="59"/>
        <v>-1.8193562125794479E-2</v>
      </c>
    </row>
    <row r="183" spans="1:23" x14ac:dyDescent="0.3">
      <c r="A183" s="185">
        <v>42655</v>
      </c>
      <c r="B183">
        <v>111.254036</v>
      </c>
      <c r="C183">
        <v>834.09002699999996</v>
      </c>
      <c r="D183">
        <v>53.602443999999998</v>
      </c>
      <c r="E183">
        <v>99.5</v>
      </c>
      <c r="F183">
        <v>79.600944999999996</v>
      </c>
      <c r="G183" s="86">
        <v>77.09</v>
      </c>
      <c r="H183">
        <f t="shared" si="44"/>
        <v>8576.5736352399999</v>
      </c>
      <c r="I183">
        <f t="shared" si="45"/>
        <v>64300.000181429998</v>
      </c>
      <c r="J183">
        <f t="shared" si="46"/>
        <v>4132.2124079599998</v>
      </c>
      <c r="K183">
        <f t="shared" si="47"/>
        <v>7670.4549999999999</v>
      </c>
      <c r="L183">
        <f t="shared" si="48"/>
        <v>6136.4368500499995</v>
      </c>
      <c r="M183" s="180">
        <f t="shared" si="49"/>
        <v>2.3221840123380508E-2</v>
      </c>
      <c r="N183" s="178">
        <f t="shared" si="50"/>
        <v>1.8030728390477282E-2</v>
      </c>
      <c r="O183" s="178">
        <f t="shared" si="51"/>
        <v>1.2919403789516837E-2</v>
      </c>
      <c r="P183" s="178">
        <f t="shared" si="52"/>
        <v>3.4240154534535168E-3</v>
      </c>
      <c r="Q183" s="179">
        <f t="shared" si="53"/>
        <v>1.4657864649851797E-2</v>
      </c>
      <c r="R183" s="187">
        <f t="shared" si="54"/>
        <v>2.3493566303492485E-2</v>
      </c>
      <c r="S183" s="187">
        <f t="shared" si="55"/>
        <v>1.8194263379998851E-2</v>
      </c>
      <c r="T183" s="187">
        <f t="shared" si="56"/>
        <v>1.3003219848886303E-2</v>
      </c>
      <c r="U183" s="187">
        <f t="shared" si="57"/>
        <v>3.429884090556075E-3</v>
      </c>
      <c r="V183" s="187">
        <f t="shared" si="58"/>
        <v>1.4765817957982376E-2</v>
      </c>
      <c r="W183" s="188">
        <f t="shared" si="59"/>
        <v>1.4577350316183218E-2</v>
      </c>
    </row>
    <row r="184" spans="1:23" x14ac:dyDescent="0.3">
      <c r="A184" s="185">
        <v>42656</v>
      </c>
      <c r="B184">
        <v>110.91271999999999</v>
      </c>
      <c r="C184">
        <v>829.28002900000001</v>
      </c>
      <c r="D184">
        <v>53.424121999999997</v>
      </c>
      <c r="E184">
        <v>100.230003</v>
      </c>
      <c r="F184">
        <v>79.304374999999993</v>
      </c>
      <c r="G184" s="86">
        <v>77.239999999999995</v>
      </c>
      <c r="H184">
        <f t="shared" si="44"/>
        <v>8566.8984927999991</v>
      </c>
      <c r="I184">
        <f t="shared" si="45"/>
        <v>64053.58943996</v>
      </c>
      <c r="J184">
        <f t="shared" si="46"/>
        <v>4126.4791832799992</v>
      </c>
      <c r="K184">
        <f t="shared" si="47"/>
        <v>7741.7654317199995</v>
      </c>
      <c r="L184">
        <f t="shared" si="48"/>
        <v>6125.4699249999994</v>
      </c>
      <c r="M184" s="180">
        <f t="shared" si="49"/>
        <v>-1.1287262457611177E-3</v>
      </c>
      <c r="N184" s="178">
        <f t="shared" si="50"/>
        <v>-3.8395660755241368E-3</v>
      </c>
      <c r="O184" s="178">
        <f t="shared" si="51"/>
        <v>-1.3884101464857045E-3</v>
      </c>
      <c r="P184" s="178">
        <f t="shared" si="52"/>
        <v>9.2538178925284948E-3</v>
      </c>
      <c r="Q184" s="179">
        <f t="shared" si="53"/>
        <v>-1.7887801914438725E-3</v>
      </c>
      <c r="R184" s="187">
        <f t="shared" si="54"/>
        <v>-1.1280894738951441E-3</v>
      </c>
      <c r="S184" s="187">
        <f t="shared" si="55"/>
        <v>-3.8322043666364014E-3</v>
      </c>
      <c r="T184" s="187">
        <f t="shared" si="56"/>
        <v>-1.3874467510325769E-3</v>
      </c>
      <c r="U184" s="187">
        <f t="shared" si="57"/>
        <v>9.2967668436878311E-3</v>
      </c>
      <c r="V184" s="187">
        <f t="shared" si="58"/>
        <v>-1.7871812776677953E-3</v>
      </c>
      <c r="W184" s="188">
        <f t="shared" si="59"/>
        <v>2.3236899489118272E-4</v>
      </c>
    </row>
    <row r="185" spans="1:23" x14ac:dyDescent="0.3">
      <c r="A185" s="185">
        <v>42657</v>
      </c>
      <c r="B185">
        <v>111.52898399999999</v>
      </c>
      <c r="C185">
        <v>822.96002199999998</v>
      </c>
      <c r="D185">
        <v>53.893410000000003</v>
      </c>
      <c r="E185">
        <v>101.470001</v>
      </c>
      <c r="F185">
        <v>79.475127999999998</v>
      </c>
      <c r="G185" s="86">
        <v>76.680999999999997</v>
      </c>
      <c r="H185">
        <f t="shared" si="44"/>
        <v>8552.1540221039995</v>
      </c>
      <c r="I185">
        <f t="shared" si="45"/>
        <v>63105.397446981995</v>
      </c>
      <c r="J185">
        <f t="shared" si="46"/>
        <v>4132.6005722099999</v>
      </c>
      <c r="K185">
        <f t="shared" si="47"/>
        <v>7780.8211466809998</v>
      </c>
      <c r="L185">
        <f t="shared" si="48"/>
        <v>6094.232290168</v>
      </c>
      <c r="M185" s="180">
        <f t="shared" si="49"/>
        <v>-1.7225806544003601E-3</v>
      </c>
      <c r="N185" s="178">
        <f t="shared" si="50"/>
        <v>-1.4913764113628112E-2</v>
      </c>
      <c r="O185" s="178">
        <f t="shared" si="51"/>
        <v>1.482341915109389E-3</v>
      </c>
      <c r="P185" s="178">
        <f t="shared" si="52"/>
        <v>5.032124920506786E-3</v>
      </c>
      <c r="Q185" s="179">
        <f t="shared" si="53"/>
        <v>-5.1126782513275949E-3</v>
      </c>
      <c r="R185" s="187">
        <f t="shared" si="54"/>
        <v>-1.7210978638758775E-3</v>
      </c>
      <c r="S185" s="187">
        <f t="shared" si="55"/>
        <v>-1.480310473258932E-2</v>
      </c>
      <c r="T185" s="187">
        <f t="shared" si="56"/>
        <v>1.483441126954859E-3</v>
      </c>
      <c r="U185" s="187">
        <f t="shared" si="57"/>
        <v>5.0448073253393979E-3</v>
      </c>
      <c r="V185" s="187">
        <f t="shared" si="58"/>
        <v>-5.0996307572270813E-3</v>
      </c>
      <c r="W185" s="188">
        <f t="shared" si="59"/>
        <v>-3.0191169802796045E-3</v>
      </c>
    </row>
    <row r="186" spans="1:23" x14ac:dyDescent="0.3">
      <c r="A186" s="185">
        <v>42660</v>
      </c>
      <c r="B186">
        <v>111.45313299999999</v>
      </c>
      <c r="C186">
        <v>812.95001200000002</v>
      </c>
      <c r="D186">
        <v>53.705691999999999</v>
      </c>
      <c r="E186">
        <v>99.800003000000004</v>
      </c>
      <c r="F186">
        <v>78.935883000000004</v>
      </c>
      <c r="G186" s="86">
        <v>76.917000000000002</v>
      </c>
      <c r="H186">
        <f t="shared" si="44"/>
        <v>8572.6406309609993</v>
      </c>
      <c r="I186">
        <f t="shared" si="45"/>
        <v>62529.676073004004</v>
      </c>
      <c r="J186">
        <f t="shared" si="46"/>
        <v>4130.8807115640002</v>
      </c>
      <c r="K186">
        <f t="shared" si="47"/>
        <v>7676.3168307510005</v>
      </c>
      <c r="L186">
        <f t="shared" si="48"/>
        <v>6071.5113127110008</v>
      </c>
      <c r="M186" s="180">
        <f t="shared" si="49"/>
        <v>2.3926264863647594E-3</v>
      </c>
      <c r="N186" s="178">
        <f t="shared" si="50"/>
        <v>-9.1650426556205023E-3</v>
      </c>
      <c r="O186" s="178">
        <f t="shared" si="51"/>
        <v>-4.1625571881189914E-4</v>
      </c>
      <c r="P186" s="178">
        <f t="shared" si="52"/>
        <v>-1.3522025671279104E-2</v>
      </c>
      <c r="Q186" s="179">
        <f t="shared" si="53"/>
        <v>-3.7352429272986217E-3</v>
      </c>
      <c r="R186" s="187">
        <f t="shared" si="54"/>
        <v>2.3954911013119974E-3</v>
      </c>
      <c r="S186" s="187">
        <f t="shared" si="55"/>
        <v>-9.1231716662854914E-3</v>
      </c>
      <c r="T186" s="187">
        <f t="shared" si="56"/>
        <v>-4.1616909641958318E-4</v>
      </c>
      <c r="U186" s="187">
        <f t="shared" si="57"/>
        <v>-1.3431013765761333E-2</v>
      </c>
      <c r="V186" s="187">
        <f t="shared" si="58"/>
        <v>-3.728275585040566E-3</v>
      </c>
      <c r="W186" s="188">
        <f t="shared" si="59"/>
        <v>-4.8606278024389948E-3</v>
      </c>
    </row>
    <row r="187" spans="1:23" x14ac:dyDescent="0.3">
      <c r="A187" s="185">
        <v>42661</v>
      </c>
      <c r="B187">
        <v>111.377304</v>
      </c>
      <c r="C187">
        <v>817.65002400000003</v>
      </c>
      <c r="D187">
        <v>54.118664000000003</v>
      </c>
      <c r="E187">
        <v>118.790001</v>
      </c>
      <c r="F187">
        <v>78.594359999999995</v>
      </c>
      <c r="G187" s="86">
        <v>76.906000000000006</v>
      </c>
      <c r="H187">
        <f t="shared" si="44"/>
        <v>8565.5829414239997</v>
      </c>
      <c r="I187">
        <f t="shared" si="45"/>
        <v>62882.192745744011</v>
      </c>
      <c r="J187">
        <f t="shared" si="46"/>
        <v>4162.0499735840003</v>
      </c>
      <c r="K187">
        <f t="shared" si="47"/>
        <v>9135.6638169060006</v>
      </c>
      <c r="L187">
        <f t="shared" si="48"/>
        <v>6044.37785016</v>
      </c>
      <c r="M187" s="180">
        <f t="shared" si="49"/>
        <v>-8.236197767120117E-4</v>
      </c>
      <c r="N187" s="178">
        <f t="shared" si="50"/>
        <v>5.6217582032089767E-3</v>
      </c>
      <c r="O187" s="178">
        <f t="shared" si="51"/>
        <v>7.5171034164642474E-3</v>
      </c>
      <c r="P187" s="178">
        <f t="shared" si="52"/>
        <v>0.17404600181714394</v>
      </c>
      <c r="Q187" s="179">
        <f t="shared" si="53"/>
        <v>-4.4789957299068567E-3</v>
      </c>
      <c r="R187" s="187">
        <f t="shared" si="54"/>
        <v>-8.2328069504161174E-4</v>
      </c>
      <c r="S187" s="187">
        <f t="shared" si="55"/>
        <v>5.6375899393503945E-3</v>
      </c>
      <c r="T187" s="187">
        <f t="shared" si="56"/>
        <v>7.5454277662254455E-3</v>
      </c>
      <c r="U187" s="187">
        <f t="shared" si="57"/>
        <v>0.19011031179809018</v>
      </c>
      <c r="V187" s="187">
        <f t="shared" si="58"/>
        <v>-4.4689799876013684E-3</v>
      </c>
      <c r="W187" s="188">
        <f t="shared" si="59"/>
        <v>3.9600213764204611E-2</v>
      </c>
    </row>
    <row r="188" spans="1:23" x14ac:dyDescent="0.3">
      <c r="A188" s="185">
        <v>42662</v>
      </c>
      <c r="B188">
        <v>111.04544799999999</v>
      </c>
      <c r="C188">
        <v>817.69000200000005</v>
      </c>
      <c r="D188">
        <v>53.996651</v>
      </c>
      <c r="E188">
        <v>121.870003</v>
      </c>
      <c r="F188">
        <v>77.470878999999996</v>
      </c>
      <c r="G188" s="86">
        <v>76.555000000000007</v>
      </c>
      <c r="H188">
        <f t="shared" si="44"/>
        <v>8501.0842716400002</v>
      </c>
      <c r="I188">
        <f t="shared" si="45"/>
        <v>62598.258103110013</v>
      </c>
      <c r="J188">
        <f t="shared" si="46"/>
        <v>4133.7136173050003</v>
      </c>
      <c r="K188">
        <f t="shared" si="47"/>
        <v>9329.758079665</v>
      </c>
      <c r="L188">
        <f t="shared" si="48"/>
        <v>5930.7831418450005</v>
      </c>
      <c r="M188" s="180">
        <f t="shared" si="49"/>
        <v>-7.5584736080826029E-3</v>
      </c>
      <c r="N188" s="178">
        <f t="shared" si="50"/>
        <v>-4.5255675336336367E-3</v>
      </c>
      <c r="O188" s="178">
        <f t="shared" si="51"/>
        <v>-6.8315511100296485E-3</v>
      </c>
      <c r="P188" s="178">
        <f t="shared" si="52"/>
        <v>2.1023230614245648E-2</v>
      </c>
      <c r="Q188" s="179">
        <f t="shared" si="53"/>
        <v>-1.8972290346246184E-2</v>
      </c>
      <c r="R188" s="187">
        <f t="shared" si="54"/>
        <v>-7.529980180575639E-3</v>
      </c>
      <c r="S188" s="187">
        <f t="shared" si="55"/>
        <v>-4.5153425832659957E-3</v>
      </c>
      <c r="T188" s="187">
        <f t="shared" si="56"/>
        <v>-6.8082691122997715E-3</v>
      </c>
      <c r="U188" s="187">
        <f t="shared" si="57"/>
        <v>2.1245775528628608E-2</v>
      </c>
      <c r="V188" s="187">
        <f t="shared" si="58"/>
        <v>-1.8793449240105418E-2</v>
      </c>
      <c r="W188" s="188">
        <f t="shared" si="59"/>
        <v>-3.2802531175236435E-3</v>
      </c>
    </row>
    <row r="189" spans="1:23" x14ac:dyDescent="0.3">
      <c r="A189" s="185">
        <v>42663</v>
      </c>
      <c r="B189">
        <v>110.988579</v>
      </c>
      <c r="C189">
        <v>810.32000700000003</v>
      </c>
      <c r="D189">
        <v>53.733848999999999</v>
      </c>
      <c r="E189">
        <v>123.349998</v>
      </c>
      <c r="F189">
        <v>76.918411000000006</v>
      </c>
      <c r="G189" s="86">
        <v>76.489000000000004</v>
      </c>
      <c r="H189">
        <f t="shared" si="44"/>
        <v>8489.4054191310006</v>
      </c>
      <c r="I189">
        <f t="shared" si="45"/>
        <v>61980.567015423003</v>
      </c>
      <c r="J189">
        <f t="shared" si="46"/>
        <v>4110.0483761610003</v>
      </c>
      <c r="K189">
        <f t="shared" si="47"/>
        <v>9434.9179970220011</v>
      </c>
      <c r="L189">
        <f t="shared" si="48"/>
        <v>5883.4123389790011</v>
      </c>
      <c r="M189" s="180">
        <f t="shared" si="49"/>
        <v>-1.374751941929831E-3</v>
      </c>
      <c r="N189" s="178">
        <f t="shared" si="50"/>
        <v>-9.916551211104848E-3</v>
      </c>
      <c r="O189" s="178">
        <f t="shared" si="51"/>
        <v>-5.7413851031017909E-3</v>
      </c>
      <c r="P189" s="178">
        <f t="shared" si="52"/>
        <v>1.1208402196398589E-2</v>
      </c>
      <c r="Q189" s="179">
        <f t="shared" si="53"/>
        <v>-8.0193453392993514E-3</v>
      </c>
      <c r="R189" s="187">
        <f t="shared" si="54"/>
        <v>-1.3738074033639218E-3</v>
      </c>
      <c r="S189" s="187">
        <f t="shared" si="55"/>
        <v>-9.8675443439586938E-3</v>
      </c>
      <c r="T189" s="187">
        <f t="shared" si="56"/>
        <v>-5.7249348491221052E-3</v>
      </c>
      <c r="U189" s="187">
        <f t="shared" si="57"/>
        <v>1.1271451677424106E-2</v>
      </c>
      <c r="V189" s="187">
        <f t="shared" si="58"/>
        <v>-7.9872761712988325E-3</v>
      </c>
      <c r="W189" s="188">
        <f t="shared" si="59"/>
        <v>-2.7364222180638895E-3</v>
      </c>
    </row>
    <row r="190" spans="1:23" x14ac:dyDescent="0.3">
      <c r="A190" s="185">
        <v>42664</v>
      </c>
      <c r="B190">
        <v>110.55242200000001</v>
      </c>
      <c r="C190">
        <v>818.98999000000003</v>
      </c>
      <c r="D190">
        <v>55.995831000000003</v>
      </c>
      <c r="E190">
        <v>127.5</v>
      </c>
      <c r="F190">
        <v>76.375015000000005</v>
      </c>
      <c r="G190" s="86">
        <v>76.331000000000003</v>
      </c>
      <c r="H190">
        <f t="shared" si="44"/>
        <v>8438.5769236820015</v>
      </c>
      <c r="I190">
        <f t="shared" si="45"/>
        <v>62514.324926690002</v>
      </c>
      <c r="J190">
        <f t="shared" si="46"/>
        <v>4274.2177760610002</v>
      </c>
      <c r="K190">
        <f t="shared" si="47"/>
        <v>9732.2025000000012</v>
      </c>
      <c r="L190">
        <f t="shared" si="48"/>
        <v>5829.7812699650003</v>
      </c>
      <c r="M190" s="180">
        <f t="shared" si="49"/>
        <v>-6.0052813352010652E-3</v>
      </c>
      <c r="N190" s="178">
        <f t="shared" si="50"/>
        <v>8.574828628468506E-3</v>
      </c>
      <c r="O190" s="178">
        <f t="shared" si="51"/>
        <v>3.9166310492159365E-2</v>
      </c>
      <c r="P190" s="178">
        <f t="shared" si="52"/>
        <v>3.1022744926558043E-2</v>
      </c>
      <c r="Q190" s="179">
        <f t="shared" si="53"/>
        <v>-9.1574417003872088E-3</v>
      </c>
      <c r="R190" s="187">
        <f t="shared" si="54"/>
        <v>-5.9872856742659887E-3</v>
      </c>
      <c r="S190" s="187">
        <f t="shared" si="55"/>
        <v>8.6116977783404422E-3</v>
      </c>
      <c r="T190" s="187">
        <f t="shared" si="56"/>
        <v>3.9943422771423119E-2</v>
      </c>
      <c r="U190" s="187">
        <f t="shared" si="57"/>
        <v>3.1508965215366343E-2</v>
      </c>
      <c r="V190" s="187">
        <f t="shared" si="58"/>
        <v>-9.1156400272478337E-3</v>
      </c>
      <c r="W190" s="188">
        <f t="shared" si="59"/>
        <v>1.2992232012723218E-2</v>
      </c>
    </row>
    <row r="191" spans="1:23" x14ac:dyDescent="0.3">
      <c r="A191" s="185">
        <v>42667</v>
      </c>
      <c r="B191">
        <v>111.547951</v>
      </c>
      <c r="C191">
        <v>838.09002699999996</v>
      </c>
      <c r="D191">
        <v>57.253532</v>
      </c>
      <c r="E191">
        <v>127.33000199999999</v>
      </c>
      <c r="F191">
        <v>76.166732999999994</v>
      </c>
      <c r="G191" s="86">
        <v>76.150000000000006</v>
      </c>
      <c r="H191">
        <f t="shared" si="44"/>
        <v>8494.3764686499999</v>
      </c>
      <c r="I191">
        <f t="shared" si="45"/>
        <v>63820.55555605</v>
      </c>
      <c r="J191">
        <f t="shared" si="46"/>
        <v>4359.8564618</v>
      </c>
      <c r="K191">
        <f t="shared" si="47"/>
        <v>9696.1796522999994</v>
      </c>
      <c r="L191">
        <f t="shared" si="48"/>
        <v>5800.0967179500003</v>
      </c>
      <c r="M191" s="180">
        <f t="shared" si="49"/>
        <v>6.5906691709376993E-3</v>
      </c>
      <c r="N191" s="178">
        <f t="shared" si="50"/>
        <v>2.0679596551075062E-2</v>
      </c>
      <c r="O191" s="178">
        <f t="shared" si="51"/>
        <v>1.9838025927003244E-2</v>
      </c>
      <c r="P191" s="178">
        <f t="shared" si="52"/>
        <v>-3.7082746980878537E-3</v>
      </c>
      <c r="Q191" s="179">
        <f t="shared" si="53"/>
        <v>-5.1048887203280421E-3</v>
      </c>
      <c r="R191" s="187">
        <f t="shared" si="54"/>
        <v>6.6124354227787702E-3</v>
      </c>
      <c r="S191" s="187">
        <f t="shared" si="55"/>
        <v>2.0894900982963552E-2</v>
      </c>
      <c r="T191" s="187">
        <f t="shared" si="56"/>
        <v>2.003610724250977E-2</v>
      </c>
      <c r="U191" s="187">
        <f t="shared" si="57"/>
        <v>-3.7014075385301396E-3</v>
      </c>
      <c r="V191" s="187">
        <f t="shared" si="58"/>
        <v>-5.0918809197756099E-3</v>
      </c>
      <c r="W191" s="188">
        <f t="shared" si="59"/>
        <v>7.7500310379892707E-3</v>
      </c>
    </row>
    <row r="192" spans="1:23" x14ac:dyDescent="0.3">
      <c r="A192" s="185">
        <v>42668</v>
      </c>
      <c r="B192">
        <v>112.116829</v>
      </c>
      <c r="C192">
        <v>835.17999299999997</v>
      </c>
      <c r="D192">
        <v>57.244148000000003</v>
      </c>
      <c r="E192">
        <v>126.510002</v>
      </c>
      <c r="F192">
        <v>78.765984000000003</v>
      </c>
      <c r="G192" s="86">
        <v>75.671999999999997</v>
      </c>
      <c r="H192">
        <f t="shared" si="44"/>
        <v>8484.104684087999</v>
      </c>
      <c r="I192">
        <f t="shared" si="45"/>
        <v>63199.740430295999</v>
      </c>
      <c r="J192">
        <f t="shared" si="46"/>
        <v>4331.7791674560003</v>
      </c>
      <c r="K192">
        <f t="shared" si="47"/>
        <v>9573.2648713439994</v>
      </c>
      <c r="L192">
        <f t="shared" si="48"/>
        <v>5960.3795412480004</v>
      </c>
      <c r="M192" s="180">
        <f t="shared" si="49"/>
        <v>-1.2099769965041715E-3</v>
      </c>
      <c r="N192" s="178">
        <f t="shared" si="50"/>
        <v>-9.7751318296246288E-3</v>
      </c>
      <c r="O192" s="178">
        <f t="shared" si="51"/>
        <v>-6.4607844156909155E-3</v>
      </c>
      <c r="P192" s="178">
        <f t="shared" si="52"/>
        <v>-1.2757653487257973E-2</v>
      </c>
      <c r="Q192" s="179">
        <f t="shared" si="53"/>
        <v>2.725956754517312E-2</v>
      </c>
      <c r="R192" s="187">
        <f t="shared" si="54"/>
        <v>-1.2092452694922038E-3</v>
      </c>
      <c r="S192" s="187">
        <f t="shared" si="55"/>
        <v>-9.7275105229814897E-3</v>
      </c>
      <c r="T192" s="187">
        <f t="shared" si="56"/>
        <v>-6.4399584229449117E-3</v>
      </c>
      <c r="U192" s="187">
        <f t="shared" si="57"/>
        <v>-1.2676619592835591E-2</v>
      </c>
      <c r="V192" s="187">
        <f t="shared" si="58"/>
        <v>2.7634508714649637E-2</v>
      </c>
      <c r="W192" s="188">
        <f t="shared" si="59"/>
        <v>-4.8376501872091169E-4</v>
      </c>
    </row>
    <row r="193" spans="1:23" x14ac:dyDescent="0.3">
      <c r="A193" s="185">
        <v>42669</v>
      </c>
      <c r="B193">
        <v>109.594803</v>
      </c>
      <c r="C193">
        <v>822.59002699999996</v>
      </c>
      <c r="D193">
        <v>56.90625</v>
      </c>
      <c r="E193">
        <v>126.970001</v>
      </c>
      <c r="F193">
        <v>79.155426000000006</v>
      </c>
      <c r="G193" s="86">
        <v>76.991</v>
      </c>
      <c r="H193">
        <f t="shared" si="44"/>
        <v>8437.8134777729992</v>
      </c>
      <c r="I193">
        <f t="shared" si="45"/>
        <v>63332.028768756994</v>
      </c>
      <c r="J193">
        <f t="shared" si="46"/>
        <v>4381.2690937500001</v>
      </c>
      <c r="K193">
        <f t="shared" si="47"/>
        <v>9775.5473469909994</v>
      </c>
      <c r="L193">
        <f t="shared" si="48"/>
        <v>6094.2554031660002</v>
      </c>
      <c r="M193" s="180">
        <f t="shared" si="49"/>
        <v>-5.471167197985567E-3</v>
      </c>
      <c r="N193" s="178">
        <f t="shared" si="50"/>
        <v>2.0909908633713176E-3</v>
      </c>
      <c r="O193" s="178">
        <f t="shared" si="51"/>
        <v>1.1360079053361807E-2</v>
      </c>
      <c r="P193" s="178">
        <f t="shared" si="52"/>
        <v>2.0909794716538616E-2</v>
      </c>
      <c r="Q193" s="179">
        <f t="shared" si="53"/>
        <v>2.2212429813171678E-2</v>
      </c>
      <c r="R193" s="187">
        <f t="shared" si="54"/>
        <v>-5.4562276207905857E-3</v>
      </c>
      <c r="S193" s="187">
        <f t="shared" si="55"/>
        <v>2.0931785092835752E-3</v>
      </c>
      <c r="T193" s="187">
        <f t="shared" si="56"/>
        <v>1.1424849785928637E-2</v>
      </c>
      <c r="U193" s="187">
        <f t="shared" si="57"/>
        <v>2.1129936167597264E-2</v>
      </c>
      <c r="V193" s="187">
        <f t="shared" si="58"/>
        <v>2.2460962593326486E-2</v>
      </c>
      <c r="W193" s="188">
        <f t="shared" si="59"/>
        <v>1.0330539887069076E-2</v>
      </c>
    </row>
    <row r="194" spans="1:23" x14ac:dyDescent="0.3">
      <c r="A194" s="185">
        <v>42670</v>
      </c>
      <c r="B194">
        <v>108.542366</v>
      </c>
      <c r="C194">
        <v>818.35998500000005</v>
      </c>
      <c r="D194">
        <v>56.408805999999998</v>
      </c>
      <c r="E194">
        <v>126.470001</v>
      </c>
      <c r="F194">
        <v>78.412788000000006</v>
      </c>
      <c r="G194" s="86">
        <v>76.28</v>
      </c>
      <c r="H194">
        <f t="shared" si="44"/>
        <v>8279.6116784799997</v>
      </c>
      <c r="I194">
        <f t="shared" si="45"/>
        <v>62424.499655800006</v>
      </c>
      <c r="J194">
        <f t="shared" si="46"/>
        <v>4302.8637216799998</v>
      </c>
      <c r="K194">
        <f t="shared" si="47"/>
        <v>9647.1316762799997</v>
      </c>
      <c r="L194">
        <f t="shared" si="48"/>
        <v>5981.3274686400009</v>
      </c>
      <c r="M194" s="180">
        <f t="shared" si="49"/>
        <v>-1.8927139866651146E-2</v>
      </c>
      <c r="N194" s="178">
        <f t="shared" si="50"/>
        <v>-1.4433363883814009E-2</v>
      </c>
      <c r="O194" s="178">
        <f t="shared" si="51"/>
        <v>-1.8057647033075608E-2</v>
      </c>
      <c r="P194" s="178">
        <f t="shared" si="52"/>
        <v>-1.3223463331896286E-2</v>
      </c>
      <c r="Q194" s="179">
        <f t="shared" si="53"/>
        <v>-1.8704062230318692E-2</v>
      </c>
      <c r="R194" s="187">
        <f t="shared" si="54"/>
        <v>-1.8749146293614672E-2</v>
      </c>
      <c r="S194" s="187">
        <f t="shared" si="55"/>
        <v>-1.4329702215456134E-2</v>
      </c>
      <c r="T194" s="187">
        <f t="shared" si="56"/>
        <v>-1.7895584679299369E-2</v>
      </c>
      <c r="U194" s="187">
        <f t="shared" si="57"/>
        <v>-1.3136417445773726E-2</v>
      </c>
      <c r="V194" s="187">
        <f t="shared" si="58"/>
        <v>-1.8530226755401908E-2</v>
      </c>
      <c r="W194" s="188">
        <f t="shared" si="59"/>
        <v>-1.6528215477909163E-2</v>
      </c>
    </row>
    <row r="195" spans="1:23" x14ac:dyDescent="0.3">
      <c r="A195" s="185">
        <v>42671</v>
      </c>
      <c r="B195">
        <v>107.82178500000001</v>
      </c>
      <c r="C195">
        <v>776.32000700000003</v>
      </c>
      <c r="D195">
        <v>56.192931999999999</v>
      </c>
      <c r="E195">
        <v>126.57</v>
      </c>
      <c r="F195">
        <v>78.648239000000004</v>
      </c>
      <c r="G195" s="86">
        <v>76.674000000000007</v>
      </c>
      <c r="H195">
        <f t="shared" si="44"/>
        <v>8267.1275430900005</v>
      </c>
      <c r="I195">
        <f t="shared" si="45"/>
        <v>59523.560216718004</v>
      </c>
      <c r="J195">
        <f t="shared" si="46"/>
        <v>4308.5368681680002</v>
      </c>
      <c r="K195">
        <f t="shared" si="47"/>
        <v>9704.6281799999997</v>
      </c>
      <c r="L195">
        <f t="shared" si="48"/>
        <v>6030.2750770860011</v>
      </c>
      <c r="M195" s="180">
        <f t="shared" si="49"/>
        <v>-1.5089544340591893E-3</v>
      </c>
      <c r="N195" s="178">
        <f t="shared" si="50"/>
        <v>-4.7585616803350196E-2</v>
      </c>
      <c r="O195" s="178">
        <f t="shared" si="51"/>
        <v>1.3175899203723058E-3</v>
      </c>
      <c r="P195" s="178">
        <f t="shared" si="52"/>
        <v>5.9422681278614659E-3</v>
      </c>
      <c r="Q195" s="179">
        <f t="shared" si="53"/>
        <v>8.1500997391822805E-3</v>
      </c>
      <c r="R195" s="187">
        <f t="shared" si="54"/>
        <v>-1.5078165347352488E-3</v>
      </c>
      <c r="S195" s="187">
        <f t="shared" si="55"/>
        <v>-4.6471168452728938E-2</v>
      </c>
      <c r="T195" s="187">
        <f t="shared" si="56"/>
        <v>1.3184583233292301E-3</v>
      </c>
      <c r="U195" s="187">
        <f t="shared" si="57"/>
        <v>5.9599584259195076E-3</v>
      </c>
      <c r="V195" s="187">
        <f t="shared" si="58"/>
        <v>8.1834022134102697E-3</v>
      </c>
      <c r="W195" s="188">
        <f t="shared" si="59"/>
        <v>-6.5034332049610354E-3</v>
      </c>
    </row>
    <row r="196" spans="1:23" x14ac:dyDescent="0.3">
      <c r="A196" s="185">
        <v>42674</v>
      </c>
      <c r="B196">
        <v>107.651123</v>
      </c>
      <c r="C196">
        <v>789.82000700000003</v>
      </c>
      <c r="D196">
        <v>56.239860999999998</v>
      </c>
      <c r="E196">
        <v>124.870003</v>
      </c>
      <c r="F196">
        <v>78.612015</v>
      </c>
      <c r="G196" s="86">
        <v>77.528999999999996</v>
      </c>
      <c r="H196">
        <f t="shared" si="44"/>
        <v>8346.0839150669999</v>
      </c>
      <c r="I196">
        <f t="shared" si="45"/>
        <v>61233.955322702997</v>
      </c>
      <c r="J196">
        <f t="shared" si="46"/>
        <v>4360.2201834689995</v>
      </c>
      <c r="K196">
        <f t="shared" si="47"/>
        <v>9681.046462586999</v>
      </c>
      <c r="L196">
        <f t="shared" si="48"/>
        <v>6094.7109109349994</v>
      </c>
      <c r="M196" s="180">
        <f t="shared" si="49"/>
        <v>9.5053225149467884E-3</v>
      </c>
      <c r="N196" s="178">
        <f t="shared" si="50"/>
        <v>2.8329656988848519E-2</v>
      </c>
      <c r="O196" s="178">
        <f t="shared" si="51"/>
        <v>1.1924184142984693E-2</v>
      </c>
      <c r="P196" s="178">
        <f t="shared" si="52"/>
        <v>-2.4329025921962484E-3</v>
      </c>
      <c r="Q196" s="179">
        <f t="shared" si="53"/>
        <v>1.0628703491722175E-2</v>
      </c>
      <c r="R196" s="187">
        <f t="shared" si="54"/>
        <v>9.5506415699361455E-3</v>
      </c>
      <c r="S196" s="187">
        <f t="shared" si="55"/>
        <v>2.8734758132034674E-2</v>
      </c>
      <c r="T196" s="187">
        <f t="shared" si="56"/>
        <v>1.1995560646780579E-2</v>
      </c>
      <c r="U196" s="187">
        <f t="shared" si="57"/>
        <v>-2.4299454832900835E-3</v>
      </c>
      <c r="V196" s="187">
        <f t="shared" si="58"/>
        <v>1.0685388813164309E-2</v>
      </c>
      <c r="W196" s="188">
        <f t="shared" si="59"/>
        <v>1.1707280735725125E-2</v>
      </c>
    </row>
    <row r="197" spans="1:23" x14ac:dyDescent="0.3">
      <c r="A197" s="185">
        <v>42675</v>
      </c>
      <c r="B197">
        <v>105.707443</v>
      </c>
      <c r="C197">
        <v>785.40997300000004</v>
      </c>
      <c r="D197">
        <v>56.127234999999999</v>
      </c>
      <c r="E197">
        <v>123.300003</v>
      </c>
      <c r="F197">
        <v>78.657295000000005</v>
      </c>
      <c r="G197" s="86">
        <v>77.518000000000001</v>
      </c>
      <c r="H197">
        <f t="shared" si="44"/>
        <v>8194.2295664739995</v>
      </c>
      <c r="I197">
        <f t="shared" si="45"/>
        <v>60883.410287014005</v>
      </c>
      <c r="J197">
        <f t="shared" si="46"/>
        <v>4350.8710027300003</v>
      </c>
      <c r="K197">
        <f t="shared" si="47"/>
        <v>9557.9696325540008</v>
      </c>
      <c r="L197">
        <f t="shared" si="48"/>
        <v>6097.3561938100001</v>
      </c>
      <c r="M197" s="180">
        <f t="shared" si="49"/>
        <v>-1.8362241500472703E-2</v>
      </c>
      <c r="N197" s="178">
        <f t="shared" si="50"/>
        <v>-5.7411326683350153E-3</v>
      </c>
      <c r="O197" s="178">
        <f t="shared" si="51"/>
        <v>-2.1465013116798663E-3</v>
      </c>
      <c r="P197" s="178">
        <f t="shared" si="52"/>
        <v>-1.2794678109494651E-2</v>
      </c>
      <c r="Q197" s="179">
        <f t="shared" si="53"/>
        <v>4.3393509792608579E-4</v>
      </c>
      <c r="R197" s="187">
        <f t="shared" si="54"/>
        <v>-1.8194682696499265E-2</v>
      </c>
      <c r="S197" s="187">
        <f t="shared" si="55"/>
        <v>-5.7246838594962506E-3</v>
      </c>
      <c r="T197" s="187">
        <f t="shared" si="56"/>
        <v>-2.1441992251778762E-3</v>
      </c>
      <c r="U197" s="187">
        <f t="shared" si="57"/>
        <v>-1.2713174191306307E-2</v>
      </c>
      <c r="V197" s="187">
        <f t="shared" si="58"/>
        <v>4.3402926138048535E-4</v>
      </c>
      <c r="W197" s="188">
        <f t="shared" si="59"/>
        <v>-7.6685421422198422E-3</v>
      </c>
    </row>
    <row r="198" spans="1:23" x14ac:dyDescent="0.3">
      <c r="A198" s="185">
        <v>42676</v>
      </c>
      <c r="B198">
        <v>105.802261</v>
      </c>
      <c r="C198">
        <v>765.55999799999995</v>
      </c>
      <c r="D198">
        <v>55.779957000000003</v>
      </c>
      <c r="E198">
        <v>122.339996</v>
      </c>
      <c r="F198">
        <v>78.557686000000004</v>
      </c>
      <c r="G198" s="86">
        <v>78.147000000000006</v>
      </c>
      <c r="H198">
        <f t="shared" si="44"/>
        <v>8268.1292903670001</v>
      </c>
      <c r="I198">
        <f t="shared" si="45"/>
        <v>59826.217163706002</v>
      </c>
      <c r="J198">
        <f t="shared" si="46"/>
        <v>4359.0362996790009</v>
      </c>
      <c r="K198">
        <f t="shared" si="47"/>
        <v>9560.5036674120001</v>
      </c>
      <c r="L198">
        <f t="shared" si="48"/>
        <v>6139.0474878420009</v>
      </c>
      <c r="M198" s="180">
        <f t="shared" si="49"/>
        <v>8.9780839953368177E-3</v>
      </c>
      <c r="N198" s="178">
        <f t="shared" si="50"/>
        <v>-1.7516749535532256E-2</v>
      </c>
      <c r="O198" s="178">
        <f t="shared" si="51"/>
        <v>1.8749451762313479E-3</v>
      </c>
      <c r="P198" s="178">
        <f t="shared" si="52"/>
        <v>2.650875760924756E-4</v>
      </c>
      <c r="Q198" s="179">
        <f t="shared" si="53"/>
        <v>6.8143314726892669E-3</v>
      </c>
      <c r="R198" s="187">
        <f t="shared" si="54"/>
        <v>9.0185078772207043E-3</v>
      </c>
      <c r="S198" s="187">
        <f t="shared" si="55"/>
        <v>-1.7364223165624724E-2</v>
      </c>
      <c r="T198" s="187">
        <f t="shared" si="56"/>
        <v>1.8767039849899357E-3</v>
      </c>
      <c r="U198" s="187">
        <f t="shared" si="57"/>
        <v>2.6512271490888124E-4</v>
      </c>
      <c r="V198" s="187">
        <f t="shared" si="58"/>
        <v>6.8376018567400613E-3</v>
      </c>
      <c r="W198" s="188">
        <f t="shared" si="59"/>
        <v>1.2674265364697184E-4</v>
      </c>
    </row>
    <row r="199" spans="1:23" x14ac:dyDescent="0.3">
      <c r="A199" s="185">
        <v>42677</v>
      </c>
      <c r="B199">
        <v>104.668221</v>
      </c>
      <c r="C199">
        <v>767.03002900000001</v>
      </c>
      <c r="D199">
        <v>55.573470999999998</v>
      </c>
      <c r="E199">
        <v>122.139999</v>
      </c>
      <c r="F199">
        <v>78.430901000000006</v>
      </c>
      <c r="G199" s="86">
        <v>79.245999999999995</v>
      </c>
      <c r="H199">
        <f t="shared" ref="H199:H262" si="60">B199*$G199</f>
        <v>8294.5378413660001</v>
      </c>
      <c r="I199">
        <f t="shared" ref="I199:I262" si="61">C199*$G199</f>
        <v>60784.061678134</v>
      </c>
      <c r="J199">
        <f t="shared" ref="J199:J262" si="62">D199*$G199</f>
        <v>4403.9752828659994</v>
      </c>
      <c r="K199">
        <f t="shared" ref="K199:K262" si="63">E199*$G199</f>
        <v>9679.106360754</v>
      </c>
      <c r="L199">
        <f t="shared" ref="L199:L262" si="64">F199*$G199</f>
        <v>6215.3351806460005</v>
      </c>
      <c r="M199" s="180">
        <f t="shared" si="49"/>
        <v>3.1889276248287688E-3</v>
      </c>
      <c r="N199" s="178">
        <f t="shared" si="50"/>
        <v>1.5883632164781145E-2</v>
      </c>
      <c r="O199" s="178">
        <f t="shared" si="51"/>
        <v>1.0256605670422235E-2</v>
      </c>
      <c r="P199" s="178">
        <f t="shared" si="52"/>
        <v>1.2329168371738773E-2</v>
      </c>
      <c r="Q199" s="179">
        <f t="shared" si="53"/>
        <v>1.2350056573441598E-2</v>
      </c>
      <c r="R199" s="187">
        <f t="shared" si="54"/>
        <v>3.194017663677317E-3</v>
      </c>
      <c r="S199" s="187">
        <f t="shared" si="55"/>
        <v>1.6010447590343063E-2</v>
      </c>
      <c r="T199" s="187">
        <f t="shared" si="56"/>
        <v>1.0309384941416476E-2</v>
      </c>
      <c r="U199" s="187">
        <f t="shared" si="57"/>
        <v>1.2405485889438001E-2</v>
      </c>
      <c r="V199" s="187">
        <f t="shared" si="58"/>
        <v>1.2426633440298769E-2</v>
      </c>
      <c r="W199" s="188">
        <f t="shared" si="59"/>
        <v>1.0869193905034727E-2</v>
      </c>
    </row>
    <row r="200" spans="1:23" x14ac:dyDescent="0.3">
      <c r="A200" s="185">
        <v>42678</v>
      </c>
      <c r="B200">
        <v>103.72472399999999</v>
      </c>
      <c r="C200">
        <v>755.04998799999998</v>
      </c>
      <c r="D200">
        <v>55.104179000000002</v>
      </c>
      <c r="E200">
        <v>122.029999</v>
      </c>
      <c r="F200">
        <v>77.054291000000006</v>
      </c>
      <c r="G200" s="86">
        <v>80.69</v>
      </c>
      <c r="H200">
        <f t="shared" si="60"/>
        <v>8369.5479795599986</v>
      </c>
      <c r="I200">
        <f t="shared" si="61"/>
        <v>60924.983531719998</v>
      </c>
      <c r="J200">
        <f t="shared" si="62"/>
        <v>4446.3562035100003</v>
      </c>
      <c r="K200">
        <f t="shared" si="63"/>
        <v>9846.6006193100002</v>
      </c>
      <c r="L200">
        <f t="shared" si="64"/>
        <v>6217.5107407900005</v>
      </c>
      <c r="M200" s="180">
        <f t="shared" ref="M200:M263" si="65">LN(H200/H199)</f>
        <v>9.002671447860159E-3</v>
      </c>
      <c r="N200" s="178">
        <f t="shared" ref="N200:N263" si="66">LN(I200/I199)</f>
        <v>2.3157180523115618E-3</v>
      </c>
      <c r="O200" s="178">
        <f t="shared" ref="O200:O263" si="67">LN(J200/J199)</f>
        <v>9.5773236648508103E-3</v>
      </c>
      <c r="P200" s="178">
        <f t="shared" ref="P200:P263" si="68">LN(K200/K199)</f>
        <v>1.7156701904338375E-2</v>
      </c>
      <c r="Q200" s="179">
        <f t="shared" ref="Q200:Q263" si="69">LN(L200/L199)</f>
        <v>3.4996977843245944E-4</v>
      </c>
      <c r="R200" s="187">
        <f t="shared" ref="R200:R263" si="70">(H200-H199)/H199</f>
        <v>9.0433173768781471E-3</v>
      </c>
      <c r="S200" s="187">
        <f t="shared" ref="S200:S263" si="71">(I200-I199)/I199</f>
        <v>2.3184013982516134E-3</v>
      </c>
      <c r="T200" s="187">
        <f t="shared" ref="T200:T263" si="72">(J200-J199)/J199</f>
        <v>9.6233329939173756E-3</v>
      </c>
      <c r="U200" s="187">
        <f t="shared" ref="U200:U263" si="73">(K200-K199)/K199</f>
        <v>1.7304723423139701E-2</v>
      </c>
      <c r="V200" s="187">
        <f t="shared" ref="V200:V263" si="74">(L200-L199)/L199</f>
        <v>3.5003102499998293E-4</v>
      </c>
      <c r="W200" s="188">
        <f t="shared" ref="W200:W263" si="75">MMULT(R200:V200,$Y$4:$Y$8)</f>
        <v>7.7279612434373634E-3</v>
      </c>
    </row>
    <row r="201" spans="1:23" x14ac:dyDescent="0.3">
      <c r="A201" s="185">
        <v>42681</v>
      </c>
      <c r="B201">
        <v>105.220932</v>
      </c>
      <c r="C201">
        <v>784.92999299999997</v>
      </c>
      <c r="D201">
        <v>56.709156</v>
      </c>
      <c r="E201">
        <v>124.58000199999999</v>
      </c>
      <c r="F201">
        <v>78.394660999999999</v>
      </c>
      <c r="G201" s="86">
        <v>78.900999999999996</v>
      </c>
      <c r="H201">
        <f t="shared" si="60"/>
        <v>8302.0367557320005</v>
      </c>
      <c r="I201">
        <f t="shared" si="61"/>
        <v>61931.761377692994</v>
      </c>
      <c r="J201">
        <f t="shared" si="62"/>
        <v>4474.4091175559997</v>
      </c>
      <c r="K201">
        <f t="shared" si="63"/>
        <v>9829.486737801999</v>
      </c>
      <c r="L201">
        <f t="shared" si="64"/>
        <v>6185.4171475610001</v>
      </c>
      <c r="M201" s="180">
        <f t="shared" si="65"/>
        <v>-8.0990012558644891E-3</v>
      </c>
      <c r="N201" s="178">
        <f t="shared" si="66"/>
        <v>1.6389826767350478E-2</v>
      </c>
      <c r="O201" s="178">
        <f t="shared" si="67"/>
        <v>6.2893721577723608E-3</v>
      </c>
      <c r="P201" s="178">
        <f t="shared" si="68"/>
        <v>-1.7395618867765731E-3</v>
      </c>
      <c r="Q201" s="179">
        <f t="shared" si="69"/>
        <v>-5.1751755950860219E-3</v>
      </c>
      <c r="R201" s="187">
        <f t="shared" si="70"/>
        <v>-8.0662927069506101E-3</v>
      </c>
      <c r="S201" s="187">
        <f t="shared" si="71"/>
        <v>1.6524876784723742E-2</v>
      </c>
      <c r="T201" s="187">
        <f t="shared" si="72"/>
        <v>6.3091917880654996E-3</v>
      </c>
      <c r="U201" s="187">
        <f t="shared" si="73"/>
        <v>-1.7380497259571464E-3</v>
      </c>
      <c r="V201" s="187">
        <f t="shared" si="74"/>
        <v>-5.1618074446498716E-3</v>
      </c>
      <c r="W201" s="188">
        <f t="shared" si="75"/>
        <v>1.5735837390463225E-3</v>
      </c>
    </row>
    <row r="202" spans="1:23" x14ac:dyDescent="0.3">
      <c r="A202" s="185">
        <v>42682</v>
      </c>
      <c r="B202">
        <v>105.840378</v>
      </c>
      <c r="C202">
        <v>787.75</v>
      </c>
      <c r="D202">
        <v>56.756084000000001</v>
      </c>
      <c r="E202">
        <v>124.339996</v>
      </c>
      <c r="F202">
        <v>79.209770000000006</v>
      </c>
      <c r="G202" s="86">
        <v>79.063999999999993</v>
      </c>
      <c r="H202">
        <f t="shared" si="60"/>
        <v>8368.1636461919989</v>
      </c>
      <c r="I202">
        <f t="shared" si="61"/>
        <v>62282.665999999997</v>
      </c>
      <c r="J202">
        <f t="shared" si="62"/>
        <v>4487.3630253759993</v>
      </c>
      <c r="K202">
        <f t="shared" si="63"/>
        <v>9830.8174437439993</v>
      </c>
      <c r="L202">
        <f t="shared" si="64"/>
        <v>6262.6412552800002</v>
      </c>
      <c r="M202" s="180">
        <f t="shared" si="65"/>
        <v>7.9335863649750097E-3</v>
      </c>
      <c r="N202" s="178">
        <f t="shared" si="66"/>
        <v>5.6499967546901914E-3</v>
      </c>
      <c r="O202" s="178">
        <f t="shared" si="67"/>
        <v>2.8909275163909835E-3</v>
      </c>
      <c r="P202" s="178">
        <f t="shared" si="68"/>
        <v>1.3536982253625204E-4</v>
      </c>
      <c r="Q202" s="179">
        <f t="shared" si="69"/>
        <v>1.2407573281646126E-2</v>
      </c>
      <c r="R202" s="187">
        <f t="shared" si="70"/>
        <v>7.9651406523034395E-3</v>
      </c>
      <c r="S202" s="187">
        <f t="shared" si="71"/>
        <v>5.6659880891647757E-3</v>
      </c>
      <c r="T202" s="187">
        <f t="shared" si="72"/>
        <v>2.8951102770582667E-3</v>
      </c>
      <c r="U202" s="187">
        <f t="shared" si="73"/>
        <v>1.3537898544414872E-4</v>
      </c>
      <c r="V202" s="187">
        <f t="shared" si="74"/>
        <v>1.248486656222543E-2</v>
      </c>
      <c r="W202" s="188">
        <f t="shared" si="75"/>
        <v>5.8292969132392129E-3</v>
      </c>
    </row>
    <row r="203" spans="1:23" x14ac:dyDescent="0.3">
      <c r="A203" s="185">
        <v>42683</v>
      </c>
      <c r="B203">
        <v>105.66886100000001</v>
      </c>
      <c r="C203">
        <v>771.88000499999998</v>
      </c>
      <c r="D203">
        <v>56.474502999999999</v>
      </c>
      <c r="E203">
        <v>122.19000200000001</v>
      </c>
      <c r="F203">
        <v>77.824104000000005</v>
      </c>
      <c r="G203" s="86">
        <v>79.234999999999999</v>
      </c>
      <c r="H203">
        <f t="shared" si="60"/>
        <v>8372.6722013350009</v>
      </c>
      <c r="I203">
        <f t="shared" si="61"/>
        <v>61159.912196174999</v>
      </c>
      <c r="J203">
        <f t="shared" si="62"/>
        <v>4474.7572452049999</v>
      </c>
      <c r="K203">
        <f t="shared" si="63"/>
        <v>9681.7248084700004</v>
      </c>
      <c r="L203">
        <f t="shared" si="64"/>
        <v>6166.3928804400002</v>
      </c>
      <c r="M203" s="180">
        <f t="shared" si="65"/>
        <v>5.3862964705805297E-4</v>
      </c>
      <c r="N203" s="178">
        <f t="shared" si="66"/>
        <v>-1.8191207310649164E-2</v>
      </c>
      <c r="O203" s="178">
        <f t="shared" si="67"/>
        <v>-2.8131263816116698E-3</v>
      </c>
      <c r="P203" s="178">
        <f t="shared" si="68"/>
        <v>-1.5282020654062861E-2</v>
      </c>
      <c r="Q203" s="179">
        <f t="shared" si="69"/>
        <v>-1.548797722586681E-2</v>
      </c>
      <c r="R203" s="187">
        <f t="shared" si="70"/>
        <v>5.3877473405454588E-4</v>
      </c>
      <c r="S203" s="187">
        <f t="shared" si="71"/>
        <v>-1.8026746058445838E-2</v>
      </c>
      <c r="T203" s="187">
        <f t="shared" si="72"/>
        <v>-2.8091732493479679E-3</v>
      </c>
      <c r="U203" s="187">
        <f t="shared" si="73"/>
        <v>-1.5165843138392974E-2</v>
      </c>
      <c r="V203" s="187">
        <f t="shared" si="74"/>
        <v>-1.536865531916801E-2</v>
      </c>
      <c r="W203" s="188">
        <f t="shared" si="75"/>
        <v>-1.016632860626005E-2</v>
      </c>
    </row>
    <row r="204" spans="1:23" x14ac:dyDescent="0.3">
      <c r="A204" s="185">
        <v>42684</v>
      </c>
      <c r="B204">
        <v>102.72408299999999</v>
      </c>
      <c r="C204">
        <v>742.38000499999998</v>
      </c>
      <c r="D204">
        <v>55.094799000000002</v>
      </c>
      <c r="E204">
        <v>115.41999800000001</v>
      </c>
      <c r="F204">
        <v>75.134270000000001</v>
      </c>
      <c r="G204" s="86">
        <v>82.474000000000004</v>
      </c>
      <c r="H204">
        <f t="shared" si="60"/>
        <v>8472.0660213419997</v>
      </c>
      <c r="I204">
        <f t="shared" si="61"/>
        <v>61227.048532370005</v>
      </c>
      <c r="J204">
        <f t="shared" si="62"/>
        <v>4543.8884527260007</v>
      </c>
      <c r="K204">
        <f t="shared" si="63"/>
        <v>9519.148915052001</v>
      </c>
      <c r="L204">
        <f t="shared" si="64"/>
        <v>6196.6237839800006</v>
      </c>
      <c r="M204" s="180">
        <f t="shared" si="65"/>
        <v>1.1801308188437052E-2</v>
      </c>
      <c r="N204" s="178">
        <f t="shared" si="66"/>
        <v>1.0971159432260939E-3</v>
      </c>
      <c r="O204" s="178">
        <f t="shared" si="67"/>
        <v>1.5331029487976124E-2</v>
      </c>
      <c r="P204" s="178">
        <f t="shared" si="68"/>
        <v>-1.6934622981544092E-2</v>
      </c>
      <c r="Q204" s="179">
        <f t="shared" si="69"/>
        <v>4.8905480942769194E-3</v>
      </c>
      <c r="R204" s="187">
        <f t="shared" si="70"/>
        <v>1.187121836576269E-2</v>
      </c>
      <c r="S204" s="187">
        <f t="shared" si="71"/>
        <v>1.0977179950759466E-3</v>
      </c>
      <c r="T204" s="187">
        <f t="shared" si="72"/>
        <v>1.5449152598183835E-2</v>
      </c>
      <c r="U204" s="187">
        <f t="shared" si="73"/>
        <v>-1.6792038261175406E-2</v>
      </c>
      <c r="V204" s="187">
        <f t="shared" si="74"/>
        <v>4.9025263433820025E-3</v>
      </c>
      <c r="W204" s="188">
        <f t="shared" si="75"/>
        <v>3.3057154082458146E-3</v>
      </c>
    </row>
    <row r="205" spans="1:23" x14ac:dyDescent="0.3">
      <c r="A205" s="185">
        <v>42685</v>
      </c>
      <c r="B205">
        <v>103.334007</v>
      </c>
      <c r="C205">
        <v>739.01000999999997</v>
      </c>
      <c r="D205">
        <v>55.395142</v>
      </c>
      <c r="E205">
        <v>114.779999</v>
      </c>
      <c r="F205">
        <v>75.695778000000004</v>
      </c>
      <c r="G205" s="86">
        <v>82.786000000000001</v>
      </c>
      <c r="H205">
        <f t="shared" si="60"/>
        <v>8554.6091035019999</v>
      </c>
      <c r="I205">
        <f t="shared" si="61"/>
        <v>61179.682687859997</v>
      </c>
      <c r="J205">
        <f t="shared" si="62"/>
        <v>4585.9422256119997</v>
      </c>
      <c r="K205">
        <f t="shared" si="63"/>
        <v>9502.1769972140009</v>
      </c>
      <c r="L205">
        <f t="shared" si="64"/>
        <v>6266.5506775080003</v>
      </c>
      <c r="M205" s="180">
        <f t="shared" si="65"/>
        <v>9.6958129760143976E-3</v>
      </c>
      <c r="N205" s="178">
        <f t="shared" si="66"/>
        <v>-7.7390918623385357E-4</v>
      </c>
      <c r="O205" s="178">
        <f t="shared" si="67"/>
        <v>9.212453503264266E-3</v>
      </c>
      <c r="P205" s="178">
        <f t="shared" si="68"/>
        <v>-1.7845151720964089E-3</v>
      </c>
      <c r="Q205" s="179">
        <f t="shared" si="69"/>
        <v>1.1221479329854095E-2</v>
      </c>
      <c r="R205" s="187">
        <f t="shared" si="70"/>
        <v>9.7429696548711753E-3</v>
      </c>
      <c r="S205" s="187">
        <f t="shared" si="71"/>
        <v>-7.7360979575826557E-4</v>
      </c>
      <c r="T205" s="187">
        <f t="shared" si="72"/>
        <v>9.2550187627889139E-3</v>
      </c>
      <c r="U205" s="187">
        <f t="shared" si="73"/>
        <v>-1.7829238716040579E-3</v>
      </c>
      <c r="V205" s="187">
        <f t="shared" si="74"/>
        <v>1.1284676295627341E-2</v>
      </c>
      <c r="W205" s="188">
        <f t="shared" si="75"/>
        <v>5.5452262091850221E-3</v>
      </c>
    </row>
    <row r="206" spans="1:23" x14ac:dyDescent="0.3">
      <c r="A206" s="185">
        <v>42688</v>
      </c>
      <c r="B206">
        <v>100.741837</v>
      </c>
      <c r="C206">
        <v>719.07000700000003</v>
      </c>
      <c r="D206">
        <v>54.550410999999997</v>
      </c>
      <c r="E206">
        <v>113.379997</v>
      </c>
      <c r="F206">
        <v>75.170479</v>
      </c>
      <c r="G206" s="86">
        <v>82.438000000000002</v>
      </c>
      <c r="H206">
        <f t="shared" si="60"/>
        <v>8304.9555586060014</v>
      </c>
      <c r="I206">
        <f t="shared" si="61"/>
        <v>59278.693237066007</v>
      </c>
      <c r="J206">
        <f t="shared" si="62"/>
        <v>4497.0267820179997</v>
      </c>
      <c r="K206">
        <f t="shared" si="63"/>
        <v>9346.8201926860002</v>
      </c>
      <c r="L206">
        <f t="shared" si="64"/>
        <v>6196.9039478020004</v>
      </c>
      <c r="M206" s="180">
        <f t="shared" si="65"/>
        <v>-2.961782224243634E-2</v>
      </c>
      <c r="N206" s="178">
        <f t="shared" si="66"/>
        <v>-3.1565215339754635E-2</v>
      </c>
      <c r="O206" s="178">
        <f t="shared" si="67"/>
        <v>-1.9579123064334424E-2</v>
      </c>
      <c r="P206" s="178">
        <f t="shared" si="68"/>
        <v>-1.648473084099928E-2</v>
      </c>
      <c r="Q206" s="179">
        <f t="shared" si="69"/>
        <v>-1.1176268018254823E-2</v>
      </c>
      <c r="R206" s="187">
        <f t="shared" si="70"/>
        <v>-2.9183512873054342E-2</v>
      </c>
      <c r="S206" s="187">
        <f t="shared" si="71"/>
        <v>-3.1072234560170525E-2</v>
      </c>
      <c r="T206" s="187">
        <f t="shared" si="72"/>
        <v>-1.9388696852179397E-2</v>
      </c>
      <c r="U206" s="187">
        <f t="shared" si="73"/>
        <v>-1.6349601209654459E-2</v>
      </c>
      <c r="V206" s="187">
        <f t="shared" si="74"/>
        <v>-1.1114045555552111E-2</v>
      </c>
      <c r="W206" s="188">
        <f t="shared" si="75"/>
        <v>-2.1421618210122166E-2</v>
      </c>
    </row>
    <row r="207" spans="1:23" x14ac:dyDescent="0.3">
      <c r="A207" s="185">
        <v>42689</v>
      </c>
      <c r="B207">
        <v>102.07605</v>
      </c>
      <c r="C207">
        <v>743.23999000000003</v>
      </c>
      <c r="D207">
        <v>55.627631999999998</v>
      </c>
      <c r="E207">
        <v>113.589996</v>
      </c>
      <c r="F207">
        <v>75.732001999999994</v>
      </c>
      <c r="G207" s="86">
        <v>80.033000000000001</v>
      </c>
      <c r="H207">
        <f t="shared" si="60"/>
        <v>8169.4525096500001</v>
      </c>
      <c r="I207">
        <f t="shared" si="61"/>
        <v>59483.726119670006</v>
      </c>
      <c r="J207">
        <f t="shared" si="62"/>
        <v>4452.0462718560002</v>
      </c>
      <c r="K207">
        <f t="shared" si="63"/>
        <v>9090.9481498679997</v>
      </c>
      <c r="L207">
        <f t="shared" si="64"/>
        <v>6061.0593160660001</v>
      </c>
      <c r="M207" s="180">
        <f t="shared" si="65"/>
        <v>-1.6450497545966246E-2</v>
      </c>
      <c r="N207" s="178">
        <f t="shared" si="66"/>
        <v>3.4528277112406353E-3</v>
      </c>
      <c r="O207" s="178">
        <f t="shared" si="67"/>
        <v>-1.0052636442806354E-2</v>
      </c>
      <c r="P207" s="178">
        <f t="shared" si="68"/>
        <v>-2.7756989448406117E-2</v>
      </c>
      <c r="Q207" s="179">
        <f t="shared" si="69"/>
        <v>-2.2165214633922223E-2</v>
      </c>
      <c r="R207" s="187">
        <f t="shared" si="70"/>
        <v>-1.6315927038957651E-2</v>
      </c>
      <c r="S207" s="187">
        <f t="shared" si="71"/>
        <v>3.4587955875483916E-3</v>
      </c>
      <c r="T207" s="187">
        <f t="shared" si="72"/>
        <v>-1.0002277580791931E-2</v>
      </c>
      <c r="U207" s="187">
        <f t="shared" si="73"/>
        <v>-2.737530385127376E-2</v>
      </c>
      <c r="V207" s="187">
        <f t="shared" si="74"/>
        <v>-2.1921371200885484E-2</v>
      </c>
      <c r="W207" s="188">
        <f t="shared" si="75"/>
        <v>-1.4431216816872088E-2</v>
      </c>
    </row>
    <row r="208" spans="1:23" x14ac:dyDescent="0.3">
      <c r="A208" s="185">
        <v>42690</v>
      </c>
      <c r="B208">
        <v>104.820671</v>
      </c>
      <c r="C208">
        <v>746.48999000000003</v>
      </c>
      <c r="D208">
        <v>56.364674000000001</v>
      </c>
      <c r="E208">
        <v>115.19000200000001</v>
      </c>
      <c r="F208">
        <v>75.342545000000001</v>
      </c>
      <c r="G208" s="86">
        <v>80.561000000000007</v>
      </c>
      <c r="H208">
        <f t="shared" si="60"/>
        <v>8444.4580764310012</v>
      </c>
      <c r="I208">
        <f t="shared" si="61"/>
        <v>60137.980084390008</v>
      </c>
      <c r="J208">
        <f t="shared" si="62"/>
        <v>4540.7945021140004</v>
      </c>
      <c r="K208">
        <f t="shared" si="63"/>
        <v>9279.8217511220009</v>
      </c>
      <c r="L208">
        <f t="shared" si="64"/>
        <v>6069.6707677450004</v>
      </c>
      <c r="M208" s="180">
        <f t="shared" si="65"/>
        <v>3.3108482919259642E-2</v>
      </c>
      <c r="N208" s="178">
        <f t="shared" si="66"/>
        <v>1.0938825558617565E-2</v>
      </c>
      <c r="O208" s="178">
        <f t="shared" si="67"/>
        <v>1.9738170350161427E-2</v>
      </c>
      <c r="P208" s="178">
        <f t="shared" si="68"/>
        <v>2.0563129094432465E-2</v>
      </c>
      <c r="Q208" s="179">
        <f t="shared" si="69"/>
        <v>1.4197749131431576E-3</v>
      </c>
      <c r="R208" s="187">
        <f t="shared" si="70"/>
        <v>3.3662667902917158E-2</v>
      </c>
      <c r="S208" s="187">
        <f t="shared" si="71"/>
        <v>1.0998873261634075E-2</v>
      </c>
      <c r="T208" s="187">
        <f t="shared" si="72"/>
        <v>1.9934256033911833E-2</v>
      </c>
      <c r="U208" s="187">
        <f t="shared" si="73"/>
        <v>2.0776006874128262E-2</v>
      </c>
      <c r="V208" s="187">
        <f t="shared" si="74"/>
        <v>1.4207832707022032E-3</v>
      </c>
      <c r="W208" s="188">
        <f t="shared" si="75"/>
        <v>1.7358517468658706E-2</v>
      </c>
    </row>
    <row r="209" spans="1:23" x14ac:dyDescent="0.3">
      <c r="A209" s="185">
        <v>42691</v>
      </c>
      <c r="B209">
        <v>104.78254699999999</v>
      </c>
      <c r="C209">
        <v>756.40002400000003</v>
      </c>
      <c r="D209">
        <v>57.300139999999999</v>
      </c>
      <c r="E209">
        <v>115.029999</v>
      </c>
      <c r="F209">
        <v>75.233879000000002</v>
      </c>
      <c r="G209" s="86">
        <v>80.582999999999998</v>
      </c>
      <c r="H209">
        <f t="shared" si="60"/>
        <v>8443.6919849009992</v>
      </c>
      <c r="I209">
        <f t="shared" si="61"/>
        <v>60952.983133991998</v>
      </c>
      <c r="J209">
        <f t="shared" si="62"/>
        <v>4617.4171816199996</v>
      </c>
      <c r="K209">
        <f t="shared" si="63"/>
        <v>9269.4624094169994</v>
      </c>
      <c r="L209">
        <f t="shared" si="64"/>
        <v>6062.5716714569999</v>
      </c>
      <c r="M209" s="180">
        <f t="shared" si="65"/>
        <v>-9.0725334361068993E-5</v>
      </c>
      <c r="N209" s="178">
        <f t="shared" si="66"/>
        <v>1.3461208577917671E-2</v>
      </c>
      <c r="O209" s="178">
        <f t="shared" si="67"/>
        <v>1.6733499960534092E-2</v>
      </c>
      <c r="P209" s="178">
        <f t="shared" si="68"/>
        <v>-1.1169533759208042E-3</v>
      </c>
      <c r="Q209" s="179">
        <f t="shared" si="69"/>
        <v>-1.1702860594488577E-3</v>
      </c>
      <c r="R209" s="187">
        <f t="shared" si="70"/>
        <v>-9.0721218942432124E-5</v>
      </c>
      <c r="S209" s="187">
        <f t="shared" si="71"/>
        <v>1.3552218555700043E-2</v>
      </c>
      <c r="T209" s="187">
        <f t="shared" si="72"/>
        <v>1.6874289173475481E-2</v>
      </c>
      <c r="U209" s="187">
        <f t="shared" si="73"/>
        <v>-1.116329815683041E-3</v>
      </c>
      <c r="V209" s="187">
        <f t="shared" si="74"/>
        <v>-1.1696015417715913E-3</v>
      </c>
      <c r="W209" s="188">
        <f t="shared" si="75"/>
        <v>5.6099710305556926E-3</v>
      </c>
    </row>
    <row r="210" spans="1:23" x14ac:dyDescent="0.3">
      <c r="A210" s="185">
        <v>42692</v>
      </c>
      <c r="B210">
        <v>104.887405</v>
      </c>
      <c r="C210">
        <v>760.15997300000004</v>
      </c>
      <c r="D210">
        <v>57.026114999999997</v>
      </c>
      <c r="E210">
        <v>115.209999</v>
      </c>
      <c r="F210">
        <v>74.264815999999996</v>
      </c>
      <c r="G210" s="86">
        <v>79.903000000000006</v>
      </c>
      <c r="H210">
        <f t="shared" si="60"/>
        <v>8380.8183217149999</v>
      </c>
      <c r="I210">
        <f t="shared" si="61"/>
        <v>60739.062322619007</v>
      </c>
      <c r="J210">
        <f t="shared" si="62"/>
        <v>4556.5576668450003</v>
      </c>
      <c r="K210">
        <f t="shared" si="63"/>
        <v>9205.6245500969999</v>
      </c>
      <c r="L210">
        <f t="shared" si="64"/>
        <v>5933.9815928480002</v>
      </c>
      <c r="M210" s="180">
        <f t="shared" si="65"/>
        <v>-7.4740904463091876E-3</v>
      </c>
      <c r="N210" s="178">
        <f t="shared" si="66"/>
        <v>-3.5157767448306758E-3</v>
      </c>
      <c r="O210" s="178">
        <f t="shared" si="67"/>
        <v>-1.326805634273891E-2</v>
      </c>
      <c r="P210" s="178">
        <f t="shared" si="68"/>
        <v>-6.9107239954319171E-3</v>
      </c>
      <c r="Q210" s="179">
        <f t="shared" si="69"/>
        <v>-2.143865840635387E-2</v>
      </c>
      <c r="R210" s="187">
        <f t="shared" si="70"/>
        <v>-7.4462288887882063E-3</v>
      </c>
      <c r="S210" s="187">
        <f t="shared" si="71"/>
        <v>-3.5096036383113886E-3</v>
      </c>
      <c r="T210" s="187">
        <f t="shared" si="72"/>
        <v>-1.318042368301818E-2</v>
      </c>
      <c r="U210" s="187">
        <f t="shared" si="73"/>
        <v>-6.8868998546394253E-3</v>
      </c>
      <c r="V210" s="187">
        <f t="shared" si="74"/>
        <v>-2.1210483863541026E-2</v>
      </c>
      <c r="W210" s="188">
        <f t="shared" si="75"/>
        <v>-1.0446727985659645E-2</v>
      </c>
    </row>
    <row r="211" spans="1:23" x14ac:dyDescent="0.3">
      <c r="A211" s="185">
        <v>42695</v>
      </c>
      <c r="B211">
        <v>106.47891199999999</v>
      </c>
      <c r="C211">
        <v>780</v>
      </c>
      <c r="D211">
        <v>57.508021999999997</v>
      </c>
      <c r="E211">
        <v>117.959999</v>
      </c>
      <c r="F211">
        <v>74.844452000000004</v>
      </c>
      <c r="G211" s="86">
        <v>80.021000000000001</v>
      </c>
      <c r="H211">
        <f t="shared" si="60"/>
        <v>8520.5490171519996</v>
      </c>
      <c r="I211">
        <f t="shared" si="61"/>
        <v>62416.38</v>
      </c>
      <c r="J211">
        <f t="shared" si="62"/>
        <v>4601.8494284620001</v>
      </c>
      <c r="K211">
        <f t="shared" si="63"/>
        <v>9439.2770799789996</v>
      </c>
      <c r="L211">
        <f t="shared" si="64"/>
        <v>5989.1278934920001</v>
      </c>
      <c r="M211" s="180">
        <f t="shared" si="65"/>
        <v>1.6535215915672825E-2</v>
      </c>
      <c r="N211" s="178">
        <f t="shared" si="66"/>
        <v>2.7240718989621906E-2</v>
      </c>
      <c r="O211" s="178">
        <f t="shared" si="67"/>
        <v>9.8908315344957542E-3</v>
      </c>
      <c r="P211" s="178">
        <f t="shared" si="68"/>
        <v>2.5064735325222604E-2</v>
      </c>
      <c r="Q211" s="179">
        <f t="shared" si="69"/>
        <v>9.2503879032916122E-3</v>
      </c>
      <c r="R211" s="187">
        <f t="shared" si="70"/>
        <v>1.6672679214982198E-2</v>
      </c>
      <c r="S211" s="187">
        <f t="shared" si="71"/>
        <v>2.7615139471067585E-2</v>
      </c>
      <c r="T211" s="187">
        <f t="shared" si="72"/>
        <v>9.9399074758907188E-3</v>
      </c>
      <c r="U211" s="187">
        <f t="shared" si="73"/>
        <v>2.5381496780632631E-2</v>
      </c>
      <c r="V211" s="187">
        <f t="shared" si="74"/>
        <v>9.2933049725778746E-3</v>
      </c>
      <c r="W211" s="188">
        <f t="shared" si="75"/>
        <v>1.7780505583030203E-2</v>
      </c>
    </row>
    <row r="212" spans="1:23" x14ac:dyDescent="0.3">
      <c r="A212" s="185">
        <v>42696</v>
      </c>
      <c r="B212">
        <v>106.545609</v>
      </c>
      <c r="C212">
        <v>785.330017</v>
      </c>
      <c r="D212">
        <v>57.753695999999998</v>
      </c>
      <c r="E212">
        <v>118.040001</v>
      </c>
      <c r="F212">
        <v>74.953125</v>
      </c>
      <c r="G212" s="86">
        <v>79.2</v>
      </c>
      <c r="H212">
        <f t="shared" si="60"/>
        <v>8438.4122327999994</v>
      </c>
      <c r="I212">
        <f t="shared" si="61"/>
        <v>62198.137346399999</v>
      </c>
      <c r="J212">
        <f t="shared" si="62"/>
        <v>4574.0927232000004</v>
      </c>
      <c r="K212">
        <f t="shared" si="63"/>
        <v>9348.768079200001</v>
      </c>
      <c r="L212">
        <f t="shared" si="64"/>
        <v>5936.2875000000004</v>
      </c>
      <c r="M212" s="180">
        <f t="shared" si="65"/>
        <v>-9.6866105635259412E-3</v>
      </c>
      <c r="N212" s="178">
        <f t="shared" si="66"/>
        <v>-3.5026878309046155E-3</v>
      </c>
      <c r="O212" s="178">
        <f t="shared" si="67"/>
        <v>-6.049905168157654E-3</v>
      </c>
      <c r="P212" s="178">
        <f t="shared" si="68"/>
        <v>-9.6348183295867865E-3</v>
      </c>
      <c r="Q212" s="179">
        <f t="shared" si="69"/>
        <v>-8.8618698060236728E-3</v>
      </c>
      <c r="R212" s="187">
        <f t="shared" si="70"/>
        <v>-9.6398464684209362E-3</v>
      </c>
      <c r="S212" s="187">
        <f t="shared" si="71"/>
        <v>-3.4965605759257178E-3</v>
      </c>
      <c r="T212" s="187">
        <f t="shared" si="72"/>
        <v>-6.0316413419194389E-3</v>
      </c>
      <c r="U212" s="187">
        <f t="shared" si="73"/>
        <v>-9.5885521753536623E-3</v>
      </c>
      <c r="V212" s="187">
        <f t="shared" si="74"/>
        <v>-8.8227191724220815E-3</v>
      </c>
      <c r="W212" s="188">
        <f t="shared" si="75"/>
        <v>-7.5158639468083672E-3</v>
      </c>
    </row>
    <row r="213" spans="1:23" x14ac:dyDescent="0.3">
      <c r="A213" s="185">
        <v>42697</v>
      </c>
      <c r="B213">
        <v>106.002403</v>
      </c>
      <c r="C213">
        <v>780.11999500000002</v>
      </c>
      <c r="D213">
        <v>57.073363999999998</v>
      </c>
      <c r="E213">
        <v>117.69000200000001</v>
      </c>
      <c r="F213">
        <v>74.880684000000002</v>
      </c>
      <c r="G213" s="86">
        <v>80.075000000000003</v>
      </c>
      <c r="H213">
        <f t="shared" si="60"/>
        <v>8488.142420225</v>
      </c>
      <c r="I213">
        <f t="shared" si="61"/>
        <v>62468.108599625004</v>
      </c>
      <c r="J213">
        <f t="shared" si="62"/>
        <v>4570.1496223000004</v>
      </c>
      <c r="K213">
        <f t="shared" si="63"/>
        <v>9424.0269101500016</v>
      </c>
      <c r="L213">
        <f t="shared" si="64"/>
        <v>5996.0707713000002</v>
      </c>
      <c r="M213" s="180">
        <f t="shared" si="65"/>
        <v>5.8760133450335636E-3</v>
      </c>
      <c r="N213" s="178">
        <f t="shared" si="66"/>
        <v>4.3311110108116436E-3</v>
      </c>
      <c r="O213" s="178">
        <f t="shared" si="67"/>
        <v>-8.624227126565972E-4</v>
      </c>
      <c r="P213" s="178">
        <f t="shared" si="68"/>
        <v>8.0179040117665558E-3</v>
      </c>
      <c r="Q213" s="179">
        <f t="shared" si="69"/>
        <v>1.0020445275450516E-2</v>
      </c>
      <c r="R213" s="187">
        <f t="shared" si="70"/>
        <v>5.8933109752211475E-3</v>
      </c>
      <c r="S213" s="187">
        <f t="shared" si="71"/>
        <v>4.3405038276541066E-3</v>
      </c>
      <c r="T213" s="187">
        <f t="shared" si="72"/>
        <v>-8.6205093307365822E-4</v>
      </c>
      <c r="U213" s="187">
        <f t="shared" si="73"/>
        <v>8.0501334841585597E-3</v>
      </c>
      <c r="V213" s="187">
        <f t="shared" si="74"/>
        <v>1.0070818049159477E-2</v>
      </c>
      <c r="W213" s="188">
        <f t="shared" si="75"/>
        <v>5.4985430806239266E-3</v>
      </c>
    </row>
    <row r="214" spans="1:23" x14ac:dyDescent="0.3">
      <c r="A214" s="185">
        <v>42699</v>
      </c>
      <c r="B214">
        <v>106.53608699999999</v>
      </c>
      <c r="C214">
        <v>780.36999500000002</v>
      </c>
      <c r="D214">
        <v>57.196201000000002</v>
      </c>
      <c r="E214">
        <v>117.410004</v>
      </c>
      <c r="F214">
        <v>75.587090000000003</v>
      </c>
      <c r="G214" s="86">
        <v>81.034000000000006</v>
      </c>
      <c r="H214">
        <f t="shared" si="60"/>
        <v>8633.0452739579996</v>
      </c>
      <c r="I214">
        <f t="shared" si="61"/>
        <v>63236.502174830006</v>
      </c>
      <c r="J214">
        <f t="shared" si="62"/>
        <v>4634.8369518340005</v>
      </c>
      <c r="K214">
        <f t="shared" si="63"/>
        <v>9514.2022641359999</v>
      </c>
      <c r="L214">
        <f t="shared" si="64"/>
        <v>6125.1242510600005</v>
      </c>
      <c r="M214" s="180">
        <f t="shared" si="65"/>
        <v>1.6927133350399491E-2</v>
      </c>
      <c r="N214" s="178">
        <f t="shared" si="66"/>
        <v>1.222553637497527E-2</v>
      </c>
      <c r="O214" s="178">
        <f t="shared" si="67"/>
        <v>1.4055076321652918E-2</v>
      </c>
      <c r="P214" s="178">
        <f t="shared" si="68"/>
        <v>9.5231750193546637E-3</v>
      </c>
      <c r="Q214" s="179">
        <f t="shared" si="69"/>
        <v>2.1294658856296077E-2</v>
      </c>
      <c r="R214" s="187">
        <f t="shared" si="70"/>
        <v>1.7071209053671668E-2</v>
      </c>
      <c r="S214" s="187">
        <f t="shared" si="71"/>
        <v>1.2300573723623427E-2</v>
      </c>
      <c r="T214" s="187">
        <f t="shared" si="72"/>
        <v>1.4154313289516591E-2</v>
      </c>
      <c r="U214" s="187">
        <f t="shared" si="73"/>
        <v>9.5686647380936844E-3</v>
      </c>
      <c r="V214" s="187">
        <f t="shared" si="74"/>
        <v>2.1523008096854132E-2</v>
      </c>
      <c r="W214" s="188">
        <f t="shared" si="75"/>
        <v>1.49235537803519E-2</v>
      </c>
    </row>
    <row r="215" spans="1:23" x14ac:dyDescent="0.3">
      <c r="A215" s="185">
        <v>42702</v>
      </c>
      <c r="B215">
        <v>106.32641599999999</v>
      </c>
      <c r="C215">
        <v>766.77002000000005</v>
      </c>
      <c r="D215">
        <v>57.271793000000002</v>
      </c>
      <c r="E215">
        <v>116.93</v>
      </c>
      <c r="F215">
        <v>75.233879000000002</v>
      </c>
      <c r="G215" s="86">
        <v>80.435000000000002</v>
      </c>
      <c r="H215">
        <f t="shared" si="60"/>
        <v>8552.3652709599992</v>
      </c>
      <c r="I215">
        <f t="shared" si="61"/>
        <v>61675.146558700006</v>
      </c>
      <c r="J215">
        <f t="shared" si="62"/>
        <v>4606.6566699550003</v>
      </c>
      <c r="K215">
        <f t="shared" si="63"/>
        <v>9405.2645500000017</v>
      </c>
      <c r="L215">
        <f t="shared" si="64"/>
        <v>6051.4370573650003</v>
      </c>
      <c r="M215" s="180">
        <f t="shared" si="65"/>
        <v>-9.3894289606400051E-3</v>
      </c>
      <c r="N215" s="178">
        <f t="shared" si="66"/>
        <v>-2.5000661764125163E-2</v>
      </c>
      <c r="O215" s="178">
        <f t="shared" si="67"/>
        <v>-6.0986611853540386E-3</v>
      </c>
      <c r="P215" s="178">
        <f t="shared" si="68"/>
        <v>-1.1516066403446141E-2</v>
      </c>
      <c r="Q215" s="179">
        <f t="shared" si="69"/>
        <v>-1.2103268132474497E-2</v>
      </c>
      <c r="R215" s="187">
        <f t="shared" si="70"/>
        <v>-9.3454859134557734E-3</v>
      </c>
      <c r="S215" s="187">
        <f t="shared" si="71"/>
        <v>-2.4690733396564524E-2</v>
      </c>
      <c r="T215" s="187">
        <f t="shared" si="72"/>
        <v>-6.0801020989204955E-3</v>
      </c>
      <c r="U215" s="187">
        <f t="shared" si="73"/>
        <v>-1.1450010322635396E-2</v>
      </c>
      <c r="V215" s="187">
        <f t="shared" si="74"/>
        <v>-1.2030318190238833E-2</v>
      </c>
      <c r="W215" s="188">
        <f t="shared" si="75"/>
        <v>-1.2719329984363006E-2</v>
      </c>
    </row>
    <row r="216" spans="1:23" x14ac:dyDescent="0.3">
      <c r="A216" s="185">
        <v>42703</v>
      </c>
      <c r="B216">
        <v>106.221603</v>
      </c>
      <c r="C216">
        <v>762.52002000000005</v>
      </c>
      <c r="D216">
        <v>57.725357000000002</v>
      </c>
      <c r="E216">
        <v>117.510002</v>
      </c>
      <c r="F216">
        <v>75.070876999999996</v>
      </c>
      <c r="G216" s="86">
        <v>81.316000000000003</v>
      </c>
      <c r="H216">
        <f t="shared" si="60"/>
        <v>8637.5158695480004</v>
      </c>
      <c r="I216">
        <f t="shared" si="61"/>
        <v>62005.077946320009</v>
      </c>
      <c r="J216">
        <f t="shared" si="62"/>
        <v>4693.9951298120004</v>
      </c>
      <c r="K216">
        <f t="shared" si="63"/>
        <v>9555.4433226319998</v>
      </c>
      <c r="L216">
        <f t="shared" si="64"/>
        <v>6104.4634341319997</v>
      </c>
      <c r="M216" s="180">
        <f t="shared" si="65"/>
        <v>9.907141807687217E-3</v>
      </c>
      <c r="N216" s="178">
        <f t="shared" si="66"/>
        <v>5.3352453322343622E-3</v>
      </c>
      <c r="O216" s="178">
        <f t="shared" si="67"/>
        <v>1.8781700277692645E-2</v>
      </c>
      <c r="P216" s="178">
        <f t="shared" si="68"/>
        <v>1.5841382529996749E-2</v>
      </c>
      <c r="Q216" s="179">
        <f t="shared" si="69"/>
        <v>8.7244401431775254E-3</v>
      </c>
      <c r="R216" s="187">
        <f t="shared" si="70"/>
        <v>9.9563800060241247E-3</v>
      </c>
      <c r="S216" s="187">
        <f t="shared" si="71"/>
        <v>5.3495030985615446E-3</v>
      </c>
      <c r="T216" s="187">
        <f t="shared" si="72"/>
        <v>1.895918582919991E-2</v>
      </c>
      <c r="U216" s="187">
        <f t="shared" si="73"/>
        <v>1.5967522426787884E-2</v>
      </c>
      <c r="V216" s="187">
        <f t="shared" si="74"/>
        <v>8.7626089909441929E-3</v>
      </c>
      <c r="W216" s="188">
        <f t="shared" si="75"/>
        <v>1.1799040070303531E-2</v>
      </c>
    </row>
    <row r="217" spans="1:23" x14ac:dyDescent="0.3">
      <c r="A217" s="185">
        <v>42704</v>
      </c>
      <c r="B217">
        <v>105.325768</v>
      </c>
      <c r="C217">
        <v>750.57000700000003</v>
      </c>
      <c r="D217">
        <v>56.941071000000001</v>
      </c>
      <c r="E217">
        <v>117</v>
      </c>
      <c r="F217">
        <v>74.681419000000005</v>
      </c>
      <c r="G217" s="86">
        <v>80.177999999999997</v>
      </c>
      <c r="H217">
        <f t="shared" si="60"/>
        <v>8444.8094267039996</v>
      </c>
      <c r="I217">
        <f t="shared" si="61"/>
        <v>60179.202021245997</v>
      </c>
      <c r="J217">
        <f t="shared" si="62"/>
        <v>4565.4211906379996</v>
      </c>
      <c r="K217">
        <f t="shared" si="63"/>
        <v>9380.8259999999991</v>
      </c>
      <c r="L217">
        <f t="shared" si="64"/>
        <v>5987.806812582</v>
      </c>
      <c r="M217" s="180">
        <f t="shared" si="65"/>
        <v>-2.2563042777508674E-2</v>
      </c>
      <c r="N217" s="178">
        <f t="shared" si="66"/>
        <v>-2.9889472803591256E-2</v>
      </c>
      <c r="O217" s="178">
        <f t="shared" si="67"/>
        <v>-2.7773284902808521E-2</v>
      </c>
      <c r="P217" s="178">
        <f t="shared" si="68"/>
        <v>-1.8443154699760385E-2</v>
      </c>
      <c r="Q217" s="179">
        <f t="shared" si="69"/>
        <v>-1.9295010514001839E-2</v>
      </c>
      <c r="R217" s="187">
        <f t="shared" si="70"/>
        <v>-2.2310401017426446E-2</v>
      </c>
      <c r="S217" s="187">
        <f t="shared" si="71"/>
        <v>-2.9447199899574946E-2</v>
      </c>
      <c r="T217" s="187">
        <f t="shared" si="72"/>
        <v>-2.7391153083524886E-2</v>
      </c>
      <c r="U217" s="187">
        <f t="shared" si="73"/>
        <v>-1.8274120491973488E-2</v>
      </c>
      <c r="V217" s="187">
        <f t="shared" si="74"/>
        <v>-1.9110053292765321E-2</v>
      </c>
      <c r="W217" s="188">
        <f t="shared" si="75"/>
        <v>-2.3306585557053016E-2</v>
      </c>
    </row>
    <row r="218" spans="1:23" x14ac:dyDescent="0.3">
      <c r="A218" s="185">
        <v>42705</v>
      </c>
      <c r="B218">
        <v>104.344177</v>
      </c>
      <c r="C218">
        <v>743.65002400000003</v>
      </c>
      <c r="D218">
        <v>55.939449000000003</v>
      </c>
      <c r="E218">
        <v>117.220001</v>
      </c>
      <c r="F218">
        <v>74.138023000000004</v>
      </c>
      <c r="G218" s="86">
        <v>80.543999999999997</v>
      </c>
      <c r="H218">
        <f t="shared" si="60"/>
        <v>8404.2973922879992</v>
      </c>
      <c r="I218">
        <f t="shared" si="61"/>
        <v>59896.547533056</v>
      </c>
      <c r="J218">
        <f t="shared" si="62"/>
        <v>4505.5869802560001</v>
      </c>
      <c r="K218">
        <f t="shared" si="63"/>
        <v>9441.3677605439989</v>
      </c>
      <c r="L218">
        <f t="shared" si="64"/>
        <v>5971.3729245120003</v>
      </c>
      <c r="M218" s="180">
        <f t="shared" si="65"/>
        <v>-4.8088142499447366E-3</v>
      </c>
      <c r="N218" s="178">
        <f t="shared" si="66"/>
        <v>-4.7079449650636309E-3</v>
      </c>
      <c r="O218" s="178">
        <f t="shared" si="67"/>
        <v>-1.3192597133801229E-2</v>
      </c>
      <c r="P218" s="178">
        <f t="shared" si="68"/>
        <v>6.4330407074209926E-3</v>
      </c>
      <c r="Q218" s="179">
        <f t="shared" si="69"/>
        <v>-2.7483320387332146E-3</v>
      </c>
      <c r="R218" s="187">
        <f t="shared" si="70"/>
        <v>-4.7972704141663819E-3</v>
      </c>
      <c r="S218" s="187">
        <f t="shared" si="71"/>
        <v>-4.6968799634499528E-3</v>
      </c>
      <c r="T218" s="187">
        <f t="shared" si="72"/>
        <v>-1.3105956248833634E-2</v>
      </c>
      <c r="U218" s="187">
        <f t="shared" si="73"/>
        <v>6.4537771560840996E-3</v>
      </c>
      <c r="V218" s="187">
        <f t="shared" si="74"/>
        <v>-2.7445588317024021E-3</v>
      </c>
      <c r="W218" s="188">
        <f t="shared" si="75"/>
        <v>-3.7781776604136541E-3</v>
      </c>
    </row>
    <row r="219" spans="1:23" x14ac:dyDescent="0.3">
      <c r="A219" s="185">
        <v>42706</v>
      </c>
      <c r="B219">
        <v>104.73490099999999</v>
      </c>
      <c r="C219">
        <v>740.34002699999996</v>
      </c>
      <c r="D219">
        <v>55.986697999999997</v>
      </c>
      <c r="E219">
        <v>120.80999799999999</v>
      </c>
      <c r="F219">
        <v>74.627082999999999</v>
      </c>
      <c r="G219" s="86">
        <v>81.37</v>
      </c>
      <c r="H219">
        <f t="shared" si="60"/>
        <v>8522.2788943699998</v>
      </c>
      <c r="I219">
        <f t="shared" si="61"/>
        <v>60241.467996990003</v>
      </c>
      <c r="J219">
        <f t="shared" si="62"/>
        <v>4555.63761626</v>
      </c>
      <c r="K219">
        <f t="shared" si="63"/>
        <v>9830.3095372600001</v>
      </c>
      <c r="L219">
        <f t="shared" si="64"/>
        <v>6072.40574371</v>
      </c>
      <c r="M219" s="180">
        <f t="shared" si="65"/>
        <v>1.3940611591446418E-2</v>
      </c>
      <c r="N219" s="178">
        <f t="shared" si="66"/>
        <v>5.7420860520342072E-3</v>
      </c>
      <c r="O219" s="178">
        <f t="shared" si="67"/>
        <v>1.1047324674257493E-2</v>
      </c>
      <c r="P219" s="178">
        <f t="shared" si="68"/>
        <v>4.0369563152961432E-2</v>
      </c>
      <c r="Q219" s="179">
        <f t="shared" si="69"/>
        <v>1.6777988377109969E-2</v>
      </c>
      <c r="R219" s="187">
        <f t="shared" si="70"/>
        <v>1.4038235033218062E-2</v>
      </c>
      <c r="S219" s="187">
        <f t="shared" si="71"/>
        <v>5.7586034277459135E-3</v>
      </c>
      <c r="T219" s="187">
        <f t="shared" si="72"/>
        <v>1.1108571696280094E-2</v>
      </c>
      <c r="U219" s="187">
        <f t="shared" si="73"/>
        <v>4.119549058785852E-2</v>
      </c>
      <c r="V219" s="187">
        <f t="shared" si="74"/>
        <v>1.6919529306781065E-2</v>
      </c>
      <c r="W219" s="188">
        <f t="shared" si="75"/>
        <v>1.7804086010376731E-2</v>
      </c>
    </row>
    <row r="220" spans="1:23" x14ac:dyDescent="0.3">
      <c r="A220" s="185">
        <v>42709</v>
      </c>
      <c r="B220">
        <v>103.98204800000001</v>
      </c>
      <c r="C220">
        <v>759.35998500000005</v>
      </c>
      <c r="D220">
        <v>56.903275000000001</v>
      </c>
      <c r="E220">
        <v>119.160004</v>
      </c>
      <c r="F220">
        <v>75.161422999999999</v>
      </c>
      <c r="G220" s="86">
        <v>81.262</v>
      </c>
      <c r="H220">
        <f t="shared" si="60"/>
        <v>8449.7891845760005</v>
      </c>
      <c r="I220">
        <f t="shared" si="61"/>
        <v>61707.111101070004</v>
      </c>
      <c r="J220">
        <f t="shared" si="62"/>
        <v>4624.0739330500001</v>
      </c>
      <c r="K220">
        <f t="shared" si="63"/>
        <v>9683.1802450480009</v>
      </c>
      <c r="L220">
        <f t="shared" si="64"/>
        <v>6107.7675558259998</v>
      </c>
      <c r="M220" s="180">
        <f t="shared" si="65"/>
        <v>-8.5422884539818576E-3</v>
      </c>
      <c r="N220" s="178">
        <f t="shared" si="66"/>
        <v>2.4038224789233169E-2</v>
      </c>
      <c r="O220" s="178">
        <f t="shared" si="67"/>
        <v>1.4910617692439034E-2</v>
      </c>
      <c r="P220" s="178">
        <f t="shared" si="68"/>
        <v>-1.5080037659620732E-2</v>
      </c>
      <c r="Q220" s="179">
        <f t="shared" si="69"/>
        <v>5.8064709916007427E-3</v>
      </c>
      <c r="R220" s="187">
        <f t="shared" si="70"/>
        <v>-8.5059067759314395E-3</v>
      </c>
      <c r="S220" s="187">
        <f t="shared" si="71"/>
        <v>2.4329471920459065E-2</v>
      </c>
      <c r="T220" s="187">
        <f t="shared" si="72"/>
        <v>1.5022335522416646E-2</v>
      </c>
      <c r="U220" s="187">
        <f t="shared" si="73"/>
        <v>-1.4966903295804917E-2</v>
      </c>
      <c r="V220" s="187">
        <f t="shared" si="74"/>
        <v>5.8233612193369531E-3</v>
      </c>
      <c r="W220" s="188">
        <f t="shared" si="75"/>
        <v>4.3404717180952615E-3</v>
      </c>
    </row>
    <row r="221" spans="1:23" x14ac:dyDescent="0.3">
      <c r="A221" s="185">
        <v>42710</v>
      </c>
      <c r="B221">
        <v>104.78254699999999</v>
      </c>
      <c r="C221">
        <v>764.71997099999999</v>
      </c>
      <c r="D221">
        <v>56.648147999999999</v>
      </c>
      <c r="E221">
        <v>124.57</v>
      </c>
      <c r="F221">
        <v>75.088982000000001</v>
      </c>
      <c r="G221" s="86">
        <v>80.978999999999999</v>
      </c>
      <c r="H221">
        <f t="shared" si="60"/>
        <v>8485.185873512999</v>
      </c>
      <c r="I221">
        <f t="shared" si="61"/>
        <v>61926.258531608997</v>
      </c>
      <c r="J221">
        <f t="shared" si="62"/>
        <v>4587.310376892</v>
      </c>
      <c r="K221">
        <f t="shared" si="63"/>
        <v>10087.554029999999</v>
      </c>
      <c r="L221">
        <f t="shared" si="64"/>
        <v>6080.6306733780002</v>
      </c>
      <c r="M221" s="180">
        <f t="shared" si="65"/>
        <v>4.1803120892736365E-3</v>
      </c>
      <c r="N221" s="178">
        <f t="shared" si="66"/>
        <v>3.5451215267913038E-3</v>
      </c>
      <c r="O221" s="178">
        <f t="shared" si="67"/>
        <v>-7.9822424347091199E-3</v>
      </c>
      <c r="P221" s="178">
        <f t="shared" si="68"/>
        <v>4.0912004672192602E-2</v>
      </c>
      <c r="Q221" s="179">
        <f t="shared" si="69"/>
        <v>-4.4529111664703665E-3</v>
      </c>
      <c r="R221" s="187">
        <f t="shared" si="70"/>
        <v>4.1890617817555292E-3</v>
      </c>
      <c r="S221" s="187">
        <f t="shared" si="71"/>
        <v>3.5514129024781537E-3</v>
      </c>
      <c r="T221" s="187">
        <f t="shared" si="72"/>
        <v>-7.9504689350308674E-3</v>
      </c>
      <c r="U221" s="187">
        <f t="shared" si="73"/>
        <v>4.1760431461429839E-2</v>
      </c>
      <c r="V221" s="187">
        <f t="shared" si="74"/>
        <v>-4.4430116568720127E-3</v>
      </c>
      <c r="W221" s="188">
        <f t="shared" si="75"/>
        <v>7.4214851107521282E-3</v>
      </c>
    </row>
    <row r="222" spans="1:23" x14ac:dyDescent="0.3">
      <c r="A222" s="185">
        <v>42711</v>
      </c>
      <c r="B222">
        <v>105.81182099999999</v>
      </c>
      <c r="C222">
        <v>770.419983</v>
      </c>
      <c r="D222">
        <v>57.989936999999998</v>
      </c>
      <c r="E222">
        <v>125.389999</v>
      </c>
      <c r="F222">
        <v>76.239182</v>
      </c>
      <c r="G222" s="86">
        <v>79.846000000000004</v>
      </c>
      <c r="H222">
        <f t="shared" si="60"/>
        <v>8448.6506595659994</v>
      </c>
      <c r="I222">
        <f t="shared" si="61"/>
        <v>61514.953962618005</v>
      </c>
      <c r="J222">
        <f t="shared" si="62"/>
        <v>4630.2645097020004</v>
      </c>
      <c r="K222">
        <f t="shared" si="63"/>
        <v>10011.889860154</v>
      </c>
      <c r="L222">
        <f t="shared" si="64"/>
        <v>6087.3937259720005</v>
      </c>
      <c r="M222" s="180">
        <f t="shared" si="65"/>
        <v>-4.3150612166753619E-3</v>
      </c>
      <c r="N222" s="178">
        <f t="shared" si="66"/>
        <v>-6.6639995316103602E-3</v>
      </c>
      <c r="O222" s="178">
        <f t="shared" si="67"/>
        <v>9.3201182026374143E-3</v>
      </c>
      <c r="P222" s="178">
        <f t="shared" si="68"/>
        <v>-7.5290169901929601E-3</v>
      </c>
      <c r="Q222" s="179">
        <f t="shared" si="69"/>
        <v>1.1116107378572957E-3</v>
      </c>
      <c r="R222" s="187">
        <f t="shared" si="70"/>
        <v>-4.3057647164862281E-3</v>
      </c>
      <c r="S222" s="187">
        <f t="shared" si="71"/>
        <v>-6.6418443281382848E-3</v>
      </c>
      <c r="T222" s="187">
        <f t="shared" si="72"/>
        <v>9.3636857506691554E-3</v>
      </c>
      <c r="U222" s="187">
        <f t="shared" si="73"/>
        <v>-7.5007449398512829E-3</v>
      </c>
      <c r="V222" s="187">
        <f t="shared" si="74"/>
        <v>1.1122288060694235E-3</v>
      </c>
      <c r="W222" s="188">
        <f t="shared" si="75"/>
        <v>-1.5944878855474434E-3</v>
      </c>
    </row>
    <row r="223" spans="1:23" x14ac:dyDescent="0.3">
      <c r="A223" s="185">
        <v>42712</v>
      </c>
      <c r="B223">
        <v>106.850578</v>
      </c>
      <c r="C223">
        <v>767.330017</v>
      </c>
      <c r="D223">
        <v>57.649757000000001</v>
      </c>
      <c r="E223">
        <v>123.239998</v>
      </c>
      <c r="F223">
        <v>75.623305999999999</v>
      </c>
      <c r="G223" s="86">
        <v>79.694999999999993</v>
      </c>
      <c r="H223">
        <f t="shared" si="60"/>
        <v>8515.4568137099996</v>
      </c>
      <c r="I223">
        <f t="shared" si="61"/>
        <v>61152.365704814998</v>
      </c>
      <c r="J223">
        <f t="shared" si="62"/>
        <v>4594.397384115</v>
      </c>
      <c r="K223">
        <f t="shared" si="63"/>
        <v>9821.6116406099991</v>
      </c>
      <c r="L223">
        <f t="shared" si="64"/>
        <v>6026.7993716699993</v>
      </c>
      <c r="M223" s="180">
        <f t="shared" si="65"/>
        <v>7.8762174323356634E-3</v>
      </c>
      <c r="N223" s="178">
        <f t="shared" si="66"/>
        <v>-5.9117508198172916E-3</v>
      </c>
      <c r="O223" s="178">
        <f t="shared" si="67"/>
        <v>-7.7763947875867023E-3</v>
      </c>
      <c r="P223" s="178">
        <f t="shared" si="68"/>
        <v>-1.9188145636510306E-2</v>
      </c>
      <c r="Q223" s="179">
        <f t="shared" si="69"/>
        <v>-1.0003944821446484E-2</v>
      </c>
      <c r="R223" s="187">
        <f t="shared" si="70"/>
        <v>7.9073164267194299E-3</v>
      </c>
      <c r="S223" s="187">
        <f t="shared" si="71"/>
        <v>-5.894310804871088E-3</v>
      </c>
      <c r="T223" s="187">
        <f t="shared" si="72"/>
        <v>-7.7462368536066091E-3</v>
      </c>
      <c r="U223" s="187">
        <f t="shared" si="73"/>
        <v>-1.9005225007646509E-2</v>
      </c>
      <c r="V223" s="187">
        <f t="shared" si="74"/>
        <v>-9.9540718129458323E-3</v>
      </c>
      <c r="W223" s="188">
        <f t="shared" si="75"/>
        <v>-6.9385056104701226E-3</v>
      </c>
    </row>
    <row r="224" spans="1:23" x14ac:dyDescent="0.3">
      <c r="A224" s="185">
        <v>42713</v>
      </c>
      <c r="B224">
        <v>108.594566</v>
      </c>
      <c r="C224">
        <v>768.65997300000004</v>
      </c>
      <c r="D224">
        <v>58.556896000000002</v>
      </c>
      <c r="E224">
        <v>122.879997</v>
      </c>
      <c r="F224">
        <v>76.411263000000005</v>
      </c>
      <c r="G224" s="86">
        <v>78.564999999999998</v>
      </c>
      <c r="H224">
        <f t="shared" si="60"/>
        <v>8531.7320777900004</v>
      </c>
      <c r="I224">
        <f t="shared" si="61"/>
        <v>60389.770778744998</v>
      </c>
      <c r="J224">
        <f t="shared" si="62"/>
        <v>4600.5225342399999</v>
      </c>
      <c r="K224">
        <f t="shared" si="63"/>
        <v>9654.0669643050005</v>
      </c>
      <c r="L224">
        <f t="shared" si="64"/>
        <v>6003.250877595</v>
      </c>
      <c r="M224" s="180">
        <f t="shared" si="65"/>
        <v>1.9094372835882511E-3</v>
      </c>
      <c r="N224" s="178">
        <f t="shared" si="66"/>
        <v>-1.2548815668961547E-2</v>
      </c>
      <c r="O224" s="178">
        <f t="shared" si="67"/>
        <v>1.3322902396971734E-3</v>
      </c>
      <c r="P224" s="178">
        <f t="shared" si="68"/>
        <v>-1.7205953443591573E-2</v>
      </c>
      <c r="Q224" s="179">
        <f t="shared" si="69"/>
        <v>-3.9149502560759117E-3</v>
      </c>
      <c r="R224" s="187">
        <f t="shared" si="70"/>
        <v>1.9112614197981086E-3</v>
      </c>
      <c r="S224" s="187">
        <f t="shared" si="71"/>
        <v>-1.2470407600436544E-2</v>
      </c>
      <c r="T224" s="187">
        <f t="shared" si="72"/>
        <v>1.3331781326050346E-3</v>
      </c>
      <c r="U224" s="187">
        <f t="shared" si="73"/>
        <v>-1.705877634300278E-2</v>
      </c>
      <c r="V224" s="187">
        <f t="shared" si="74"/>
        <v>-3.9072968291748765E-3</v>
      </c>
      <c r="W224" s="188">
        <f t="shared" si="75"/>
        <v>-6.0384082440422112E-3</v>
      </c>
    </row>
    <row r="225" spans="1:23" x14ac:dyDescent="0.3">
      <c r="A225" s="185">
        <v>42716</v>
      </c>
      <c r="B225">
        <v>107.975121</v>
      </c>
      <c r="C225">
        <v>760.11999500000002</v>
      </c>
      <c r="D225">
        <v>58.745871999999999</v>
      </c>
      <c r="E225">
        <v>122.83000199999999</v>
      </c>
      <c r="F225">
        <v>77.099556000000007</v>
      </c>
      <c r="G225" s="86">
        <v>77.343000000000004</v>
      </c>
      <c r="H225">
        <f t="shared" si="60"/>
        <v>8351.1197835029998</v>
      </c>
      <c r="I225">
        <f t="shared" si="61"/>
        <v>58789.960773285005</v>
      </c>
      <c r="J225">
        <f t="shared" si="62"/>
        <v>4543.5819780960001</v>
      </c>
      <c r="K225">
        <f t="shared" si="63"/>
        <v>9500.0408446860001</v>
      </c>
      <c r="L225">
        <f t="shared" si="64"/>
        <v>5963.1109597080012</v>
      </c>
      <c r="M225" s="180">
        <f t="shared" si="65"/>
        <v>-2.1396762395370115E-2</v>
      </c>
      <c r="N225" s="178">
        <f t="shared" si="66"/>
        <v>-2.6848627450828808E-2</v>
      </c>
      <c r="O225" s="178">
        <f t="shared" si="67"/>
        <v>-1.2454208513617187E-2</v>
      </c>
      <c r="P225" s="178">
        <f t="shared" si="68"/>
        <v>-1.6083175607373188E-2</v>
      </c>
      <c r="Q225" s="179">
        <f t="shared" si="69"/>
        <v>-6.7088174308722898E-3</v>
      </c>
      <c r="R225" s="187">
        <f t="shared" si="70"/>
        <v>-2.1169475628187467E-2</v>
      </c>
      <c r="S225" s="187">
        <f t="shared" si="71"/>
        <v>-2.649140715107777E-2</v>
      </c>
      <c r="T225" s="187">
        <f t="shared" si="72"/>
        <v>-1.2376975815293199E-2</v>
      </c>
      <c r="U225" s="187">
        <f t="shared" si="73"/>
        <v>-1.5954531928201596E-2</v>
      </c>
      <c r="V225" s="187">
        <f t="shared" si="74"/>
        <v>-6.6863635562536203E-3</v>
      </c>
      <c r="W225" s="188">
        <f t="shared" si="75"/>
        <v>-1.6535750815802733E-2</v>
      </c>
    </row>
    <row r="226" spans="1:23" x14ac:dyDescent="0.3">
      <c r="A226" s="185">
        <v>42717</v>
      </c>
      <c r="B226">
        <v>109.77630600000001</v>
      </c>
      <c r="C226">
        <v>774.34002699999996</v>
      </c>
      <c r="D226">
        <v>59.511260999999998</v>
      </c>
      <c r="E226">
        <v>123.779999</v>
      </c>
      <c r="F226">
        <v>77.144844000000006</v>
      </c>
      <c r="G226" s="86">
        <v>76.811000000000007</v>
      </c>
      <c r="H226">
        <f t="shared" si="60"/>
        <v>8432.0278401660016</v>
      </c>
      <c r="I226">
        <f t="shared" si="61"/>
        <v>59477.831813897006</v>
      </c>
      <c r="J226">
        <f t="shared" si="62"/>
        <v>4571.1194686710005</v>
      </c>
      <c r="K226">
        <f t="shared" si="63"/>
        <v>9507.6655031890004</v>
      </c>
      <c r="L226">
        <f t="shared" si="64"/>
        <v>5925.5726124840012</v>
      </c>
      <c r="M226" s="180">
        <f t="shared" si="65"/>
        <v>9.6416578408962204E-3</v>
      </c>
      <c r="N226" s="178">
        <f t="shared" si="66"/>
        <v>1.1632563392624841E-2</v>
      </c>
      <c r="O226" s="178">
        <f t="shared" si="67"/>
        <v>6.0424523000376816E-3</v>
      </c>
      <c r="P226" s="178">
        <f t="shared" si="68"/>
        <v>8.0227027632009853E-4</v>
      </c>
      <c r="Q226" s="179">
        <f t="shared" si="69"/>
        <v>-6.314992193320503E-3</v>
      </c>
      <c r="R226" s="187">
        <f t="shared" si="70"/>
        <v>9.6882883685646005E-3</v>
      </c>
      <c r="S226" s="187">
        <f t="shared" si="71"/>
        <v>1.1700484769239362E-2</v>
      </c>
      <c r="T226" s="187">
        <f t="shared" si="72"/>
        <v>6.060744740109235E-3</v>
      </c>
      <c r="U226" s="187">
        <f t="shared" si="73"/>
        <v>8.0259218119733597E-4</v>
      </c>
      <c r="V226" s="187">
        <f t="shared" si="74"/>
        <v>-6.2950945366675223E-3</v>
      </c>
      <c r="W226" s="188">
        <f t="shared" si="75"/>
        <v>4.3914031044886039E-3</v>
      </c>
    </row>
    <row r="227" spans="1:23" x14ac:dyDescent="0.3">
      <c r="A227" s="185">
        <v>42718</v>
      </c>
      <c r="B227">
        <v>109.77630600000001</v>
      </c>
      <c r="C227">
        <v>768.82000700000003</v>
      </c>
      <c r="D227">
        <v>59.227783000000002</v>
      </c>
      <c r="E227">
        <v>123.44000200000001</v>
      </c>
      <c r="F227">
        <v>76.411263000000005</v>
      </c>
      <c r="G227" s="86">
        <v>78.072000000000003</v>
      </c>
      <c r="H227">
        <f t="shared" si="60"/>
        <v>8570.4557620320011</v>
      </c>
      <c r="I227">
        <f t="shared" si="61"/>
        <v>60023.315586504003</v>
      </c>
      <c r="J227">
        <f t="shared" si="62"/>
        <v>4624.031474376</v>
      </c>
      <c r="K227">
        <f t="shared" si="63"/>
        <v>9637.2078361440017</v>
      </c>
      <c r="L227">
        <f t="shared" si="64"/>
        <v>5965.5801249360002</v>
      </c>
      <c r="M227" s="180">
        <f t="shared" si="65"/>
        <v>1.6283618775184631E-2</v>
      </c>
      <c r="N227" s="178">
        <f t="shared" si="66"/>
        <v>9.1294112756656401E-3</v>
      </c>
      <c r="O227" s="178">
        <f t="shared" si="67"/>
        <v>1.1508802859010797E-2</v>
      </c>
      <c r="P227" s="178">
        <f t="shared" si="68"/>
        <v>1.3533054799927677E-2</v>
      </c>
      <c r="Q227" s="179">
        <f t="shared" si="69"/>
        <v>6.7289798212577558E-3</v>
      </c>
      <c r="R227" s="187">
        <f t="shared" si="70"/>
        <v>1.6416919451640973E-2</v>
      </c>
      <c r="S227" s="187">
        <f t="shared" si="71"/>
        <v>9.1712114576366251E-3</v>
      </c>
      <c r="T227" s="187">
        <f t="shared" si="72"/>
        <v>1.1575283925008209E-2</v>
      </c>
      <c r="U227" s="187">
        <f t="shared" si="73"/>
        <v>1.3625041069393006E-2</v>
      </c>
      <c r="V227" s="187">
        <f t="shared" si="74"/>
        <v>6.7516702719516309E-3</v>
      </c>
      <c r="W227" s="188">
        <f t="shared" si="75"/>
        <v>1.150802523512609E-2</v>
      </c>
    </row>
    <row r="228" spans="1:23" x14ac:dyDescent="0.3">
      <c r="A228" s="185">
        <v>42719</v>
      </c>
      <c r="B228">
        <v>110.376678</v>
      </c>
      <c r="C228">
        <v>761</v>
      </c>
      <c r="D228">
        <v>59.133288999999998</v>
      </c>
      <c r="E228">
        <v>125</v>
      </c>
      <c r="F228">
        <v>76.692017000000007</v>
      </c>
      <c r="G228" s="86">
        <v>76.686999999999998</v>
      </c>
      <c r="H228">
        <f t="shared" si="60"/>
        <v>8464.4563057859996</v>
      </c>
      <c r="I228">
        <f t="shared" si="61"/>
        <v>58358.807000000001</v>
      </c>
      <c r="J228">
        <f t="shared" si="62"/>
        <v>4534.7545335429995</v>
      </c>
      <c r="K228">
        <f t="shared" si="63"/>
        <v>9585.875</v>
      </c>
      <c r="L228">
        <f t="shared" si="64"/>
        <v>5881.2807076790004</v>
      </c>
      <c r="M228" s="180">
        <f t="shared" si="65"/>
        <v>-1.2445127269298828E-2</v>
      </c>
      <c r="N228" s="178">
        <f t="shared" si="66"/>
        <v>-2.8122798485729118E-2</v>
      </c>
      <c r="O228" s="178">
        <f t="shared" si="67"/>
        <v>-1.9495983099849991E-2</v>
      </c>
      <c r="P228" s="178">
        <f t="shared" si="68"/>
        <v>-5.340762311492879E-3</v>
      </c>
      <c r="Q228" s="179">
        <f t="shared" si="69"/>
        <v>-1.4231760007647122E-2</v>
      </c>
      <c r="R228" s="187">
        <f t="shared" si="70"/>
        <v>-1.2368006928591822E-2</v>
      </c>
      <c r="S228" s="187">
        <f t="shared" si="71"/>
        <v>-2.7731033686487321E-2</v>
      </c>
      <c r="T228" s="187">
        <f t="shared" si="72"/>
        <v>-1.9307165474051657E-2</v>
      </c>
      <c r="U228" s="187">
        <f t="shared" si="73"/>
        <v>-5.3265257963494104E-3</v>
      </c>
      <c r="V228" s="187">
        <f t="shared" si="74"/>
        <v>-1.4130967230601752E-2</v>
      </c>
      <c r="W228" s="188">
        <f t="shared" si="75"/>
        <v>-1.5772739823216395E-2</v>
      </c>
    </row>
    <row r="229" spans="1:23" x14ac:dyDescent="0.3">
      <c r="A229" s="185">
        <v>42720</v>
      </c>
      <c r="B229">
        <v>110.51963000000001</v>
      </c>
      <c r="C229">
        <v>757.77002000000005</v>
      </c>
      <c r="D229">
        <v>58.86871</v>
      </c>
      <c r="E229">
        <v>124.220001</v>
      </c>
      <c r="F229">
        <v>76.692017000000007</v>
      </c>
      <c r="G229" s="86">
        <v>77.588999999999999</v>
      </c>
      <c r="H229">
        <f t="shared" si="60"/>
        <v>8575.107572070001</v>
      </c>
      <c r="I229">
        <f t="shared" si="61"/>
        <v>58794.618081780005</v>
      </c>
      <c r="J229">
        <f t="shared" si="62"/>
        <v>4567.5643401899997</v>
      </c>
      <c r="K229">
        <f t="shared" si="63"/>
        <v>9638.1056575889997</v>
      </c>
      <c r="L229">
        <f t="shared" si="64"/>
        <v>5950.4569070130001</v>
      </c>
      <c r="M229" s="180">
        <f t="shared" si="65"/>
        <v>1.2987752794222653E-2</v>
      </c>
      <c r="N229" s="178">
        <f t="shared" si="66"/>
        <v>7.4400401320742666E-3</v>
      </c>
      <c r="O229" s="178">
        <f t="shared" si="67"/>
        <v>7.2091407037029338E-3</v>
      </c>
      <c r="P229" s="178">
        <f t="shared" si="68"/>
        <v>5.4339199606216531E-3</v>
      </c>
      <c r="Q229" s="179">
        <f t="shared" si="69"/>
        <v>1.1693462081532387E-2</v>
      </c>
      <c r="R229" s="187">
        <f t="shared" si="70"/>
        <v>1.3072459976946676E-2</v>
      </c>
      <c r="S229" s="187">
        <f t="shared" si="71"/>
        <v>7.4677859980928725E-3</v>
      </c>
      <c r="T229" s="187">
        <f t="shared" si="72"/>
        <v>7.2351891164803388E-3</v>
      </c>
      <c r="U229" s="187">
        <f t="shared" si="73"/>
        <v>5.4487104817243859E-3</v>
      </c>
      <c r="V229" s="187">
        <f t="shared" si="74"/>
        <v>1.1762097878388715E-2</v>
      </c>
      <c r="W229" s="188">
        <f t="shared" si="75"/>
        <v>8.9972486903265973E-3</v>
      </c>
    </row>
    <row r="230" spans="1:23" x14ac:dyDescent="0.3">
      <c r="A230" s="185">
        <v>42723</v>
      </c>
      <c r="B230">
        <v>111.15815000000001</v>
      </c>
      <c r="C230">
        <v>766</v>
      </c>
      <c r="D230">
        <v>60.116005000000001</v>
      </c>
      <c r="E230">
        <v>125.449997</v>
      </c>
      <c r="F230">
        <v>76.719193000000004</v>
      </c>
      <c r="G230" s="86">
        <v>76.777000000000001</v>
      </c>
      <c r="H230">
        <f t="shared" si="60"/>
        <v>8534.3892825500006</v>
      </c>
      <c r="I230">
        <f t="shared" si="61"/>
        <v>58811.182000000001</v>
      </c>
      <c r="J230">
        <f t="shared" si="62"/>
        <v>4615.5265158849998</v>
      </c>
      <c r="K230">
        <f t="shared" si="63"/>
        <v>9631.6744196689997</v>
      </c>
      <c r="L230">
        <f t="shared" si="64"/>
        <v>5890.2694809610002</v>
      </c>
      <c r="M230" s="180">
        <f t="shared" si="65"/>
        <v>-4.7597386105591027E-3</v>
      </c>
      <c r="N230" s="178">
        <f t="shared" si="66"/>
        <v>2.8168539847522742E-4</v>
      </c>
      <c r="O230" s="178">
        <f t="shared" si="67"/>
        <v>1.0445853703381268E-2</v>
      </c>
      <c r="P230" s="178">
        <f t="shared" si="68"/>
        <v>-6.6749471275763636E-4</v>
      </c>
      <c r="Q230" s="179">
        <f t="shared" si="69"/>
        <v>-1.01662588015846E-2</v>
      </c>
      <c r="R230" s="187">
        <f t="shared" si="70"/>
        <v>-4.7484290054417445E-3</v>
      </c>
      <c r="S230" s="187">
        <f t="shared" si="71"/>
        <v>2.8172507553252932E-4</v>
      </c>
      <c r="T230" s="187">
        <f t="shared" si="72"/>
        <v>1.050060209836145E-2</v>
      </c>
      <c r="U230" s="187">
        <f t="shared" si="73"/>
        <v>-6.6727198772054662E-4</v>
      </c>
      <c r="V230" s="187">
        <f t="shared" si="74"/>
        <v>-1.0114757066985071E-2</v>
      </c>
      <c r="W230" s="188">
        <f t="shared" si="75"/>
        <v>-9.4962617725067667E-4</v>
      </c>
    </row>
    <row r="231" spans="1:23" x14ac:dyDescent="0.3">
      <c r="A231" s="185">
        <v>42724</v>
      </c>
      <c r="B231">
        <v>111.453575</v>
      </c>
      <c r="C231">
        <v>771.21997099999999</v>
      </c>
      <c r="D231">
        <v>60.040416999999998</v>
      </c>
      <c r="E231">
        <v>125.120003</v>
      </c>
      <c r="F231">
        <v>76.592383999999996</v>
      </c>
      <c r="G231" s="86">
        <v>75.991</v>
      </c>
      <c r="H231">
        <f t="shared" si="60"/>
        <v>8469.4686178249995</v>
      </c>
      <c r="I231">
        <f t="shared" si="61"/>
        <v>58605.776816261001</v>
      </c>
      <c r="J231">
        <f t="shared" si="62"/>
        <v>4562.5313282469997</v>
      </c>
      <c r="K231">
        <f t="shared" si="63"/>
        <v>9507.9941479730005</v>
      </c>
      <c r="L231">
        <f t="shared" si="64"/>
        <v>5820.331852544</v>
      </c>
      <c r="M231" s="180">
        <f t="shared" si="65"/>
        <v>-7.6360294892717055E-3</v>
      </c>
      <c r="N231" s="178">
        <f t="shared" si="66"/>
        <v>-3.4987346860731322E-3</v>
      </c>
      <c r="O231" s="178">
        <f t="shared" si="67"/>
        <v>-1.154836404622778E-2</v>
      </c>
      <c r="P231" s="178">
        <f t="shared" si="68"/>
        <v>-1.2924152037284156E-2</v>
      </c>
      <c r="Q231" s="179">
        <f t="shared" si="69"/>
        <v>-1.1944469447027595E-2</v>
      </c>
      <c r="R231" s="187">
        <f t="shared" si="70"/>
        <v>-7.6069490827823435E-3</v>
      </c>
      <c r="S231" s="187">
        <f t="shared" si="71"/>
        <v>-3.4926212457181997E-3</v>
      </c>
      <c r="T231" s="187">
        <f t="shared" si="72"/>
        <v>-1.1481937641482393E-2</v>
      </c>
      <c r="U231" s="187">
        <f t="shared" si="73"/>
        <v>-1.2840993819665424E-2</v>
      </c>
      <c r="V231" s="187">
        <f t="shared" si="74"/>
        <v>-1.187341744601979E-2</v>
      </c>
      <c r="W231" s="188">
        <f t="shared" si="75"/>
        <v>-9.4591838471336301E-3</v>
      </c>
    </row>
    <row r="232" spans="1:23" x14ac:dyDescent="0.3">
      <c r="A232" s="185">
        <v>42725</v>
      </c>
      <c r="B232">
        <v>111.55841100000001</v>
      </c>
      <c r="C232">
        <v>770.59997599999997</v>
      </c>
      <c r="D232">
        <v>60.040416999999998</v>
      </c>
      <c r="E232">
        <v>126.5</v>
      </c>
      <c r="F232">
        <v>76.329734999999999</v>
      </c>
      <c r="G232" s="86">
        <v>75.62</v>
      </c>
      <c r="H232">
        <f t="shared" si="60"/>
        <v>8436.0470398200014</v>
      </c>
      <c r="I232">
        <f t="shared" si="61"/>
        <v>58272.770185120004</v>
      </c>
      <c r="J232">
        <f t="shared" si="62"/>
        <v>4540.25633354</v>
      </c>
      <c r="K232">
        <f t="shared" si="63"/>
        <v>9565.93</v>
      </c>
      <c r="L232">
        <f t="shared" si="64"/>
        <v>5772.0545607000004</v>
      </c>
      <c r="M232" s="180">
        <f t="shared" si="65"/>
        <v>-3.9539310392372393E-3</v>
      </c>
      <c r="N232" s="178">
        <f t="shared" si="66"/>
        <v>-5.6983516783563433E-3</v>
      </c>
      <c r="O232" s="178">
        <f t="shared" si="67"/>
        <v>-4.894113758586123E-3</v>
      </c>
      <c r="P232" s="178">
        <f t="shared" si="68"/>
        <v>6.07489363500588E-3</v>
      </c>
      <c r="Q232" s="179">
        <f t="shared" si="69"/>
        <v>-8.3291859375867749E-3</v>
      </c>
      <c r="R232" s="187">
        <f t="shared" si="70"/>
        <v>-3.9461245460734587E-3</v>
      </c>
      <c r="S232" s="187">
        <f t="shared" si="71"/>
        <v>-5.6821468672794721E-3</v>
      </c>
      <c r="T232" s="187">
        <f t="shared" si="72"/>
        <v>-4.8821570975509558E-3</v>
      </c>
      <c r="U232" s="187">
        <f t="shared" si="73"/>
        <v>6.0933832231429242E-3</v>
      </c>
      <c r="V232" s="187">
        <f t="shared" si="74"/>
        <v>-8.2945943748719657E-3</v>
      </c>
      <c r="W232" s="188">
        <f t="shared" si="75"/>
        <v>-3.3423279325265854E-3</v>
      </c>
    </row>
    <row r="233" spans="1:23" x14ac:dyDescent="0.3">
      <c r="A233" s="185">
        <v>42726</v>
      </c>
      <c r="B233">
        <v>110.82459299999999</v>
      </c>
      <c r="C233">
        <v>766.34002699999996</v>
      </c>
      <c r="D233">
        <v>60.049877000000002</v>
      </c>
      <c r="E233">
        <v>125.58000199999999</v>
      </c>
      <c r="F233">
        <v>76.501823000000002</v>
      </c>
      <c r="G233" s="86">
        <v>74.896000000000001</v>
      </c>
      <c r="H233">
        <f t="shared" si="60"/>
        <v>8300.3187173280003</v>
      </c>
      <c r="I233">
        <f t="shared" si="61"/>
        <v>57395.802662192</v>
      </c>
      <c r="J233">
        <f t="shared" si="62"/>
        <v>4497.4955877920002</v>
      </c>
      <c r="K233">
        <f t="shared" si="63"/>
        <v>9405.4398297919997</v>
      </c>
      <c r="L233">
        <f t="shared" si="64"/>
        <v>5729.6805354079997</v>
      </c>
      <c r="M233" s="180">
        <f t="shared" si="65"/>
        <v>-1.6219924938687302E-2</v>
      </c>
      <c r="N233" s="178">
        <f t="shared" si="66"/>
        <v>-1.5163744228394622E-2</v>
      </c>
      <c r="O233" s="178">
        <f t="shared" si="67"/>
        <v>-9.4627657851619976E-3</v>
      </c>
      <c r="P233" s="178">
        <f t="shared" si="68"/>
        <v>-1.6919600460580917E-2</v>
      </c>
      <c r="Q233" s="179">
        <f t="shared" si="69"/>
        <v>-7.3683173281803207E-3</v>
      </c>
      <c r="R233" s="187">
        <f t="shared" si="70"/>
        <v>-1.608909028735064E-2</v>
      </c>
      <c r="S233" s="187">
        <f t="shared" si="71"/>
        <v>-1.5049353585595251E-2</v>
      </c>
      <c r="T233" s="187">
        <f t="shared" si="72"/>
        <v>-9.4181347057688408E-3</v>
      </c>
      <c r="U233" s="187">
        <f t="shared" si="73"/>
        <v>-1.6777267888015129E-2</v>
      </c>
      <c r="V233" s="187">
        <f t="shared" si="74"/>
        <v>-7.3412378289892249E-3</v>
      </c>
      <c r="W233" s="188">
        <f t="shared" si="75"/>
        <v>-1.2935016859143817E-2</v>
      </c>
    </row>
    <row r="234" spans="1:23" x14ac:dyDescent="0.3">
      <c r="A234" s="185">
        <v>42727</v>
      </c>
      <c r="B234">
        <v>111.04377700000001</v>
      </c>
      <c r="C234">
        <v>760.59002699999996</v>
      </c>
      <c r="D234">
        <v>59.756943</v>
      </c>
      <c r="E234">
        <v>125.589996</v>
      </c>
      <c r="F234">
        <v>76.945580000000007</v>
      </c>
      <c r="G234" s="86">
        <v>75.096000000000004</v>
      </c>
      <c r="H234">
        <f t="shared" si="60"/>
        <v>8338.9434775920017</v>
      </c>
      <c r="I234">
        <f t="shared" si="61"/>
        <v>57117.268667591998</v>
      </c>
      <c r="J234">
        <f t="shared" si="62"/>
        <v>4487.507391528</v>
      </c>
      <c r="K234">
        <f t="shared" si="63"/>
        <v>9431.3063396159996</v>
      </c>
      <c r="L234">
        <f t="shared" si="64"/>
        <v>5778.3052756800007</v>
      </c>
      <c r="M234" s="180">
        <f t="shared" si="65"/>
        <v>4.6426132586357321E-3</v>
      </c>
      <c r="N234" s="178">
        <f t="shared" si="66"/>
        <v>-4.8646768558283805E-3</v>
      </c>
      <c r="O234" s="178">
        <f t="shared" si="67"/>
        <v>-2.2233048561839282E-3</v>
      </c>
      <c r="P234" s="178">
        <f t="shared" si="68"/>
        <v>2.7463900452751192E-3</v>
      </c>
      <c r="Q234" s="179">
        <f t="shared" si="69"/>
        <v>8.4506586021757847E-3</v>
      </c>
      <c r="R234" s="187">
        <f t="shared" si="70"/>
        <v>4.6534068846497681E-3</v>
      </c>
      <c r="S234" s="187">
        <f t="shared" si="71"/>
        <v>-4.8528634792223101E-3</v>
      </c>
      <c r="T234" s="187">
        <f t="shared" si="72"/>
        <v>-2.2208351445884983E-3</v>
      </c>
      <c r="U234" s="187">
        <f t="shared" si="73"/>
        <v>2.7501648293009081E-3</v>
      </c>
      <c r="V234" s="187">
        <f t="shared" si="74"/>
        <v>8.4864662124724353E-3</v>
      </c>
      <c r="W234" s="188">
        <f t="shared" si="75"/>
        <v>1.7632678605224606E-3</v>
      </c>
    </row>
    <row r="235" spans="1:23" x14ac:dyDescent="0.3">
      <c r="A235" s="185">
        <v>42731</v>
      </c>
      <c r="B235">
        <v>111.74900100000001</v>
      </c>
      <c r="C235">
        <v>771.40002400000003</v>
      </c>
      <c r="D235">
        <v>59.794735000000003</v>
      </c>
      <c r="E235">
        <v>128.35000600000001</v>
      </c>
      <c r="F235">
        <v>76.619552999999996</v>
      </c>
      <c r="G235" s="86">
        <v>74.337999999999994</v>
      </c>
      <c r="H235">
        <f t="shared" si="60"/>
        <v>8307.1972363379991</v>
      </c>
      <c r="I235">
        <f t="shared" si="61"/>
        <v>57344.334984112</v>
      </c>
      <c r="J235">
        <f t="shared" si="62"/>
        <v>4445.0210104299995</v>
      </c>
      <c r="K235">
        <f t="shared" si="63"/>
        <v>9541.2827460280005</v>
      </c>
      <c r="L235">
        <f t="shared" si="64"/>
        <v>5695.744330913999</v>
      </c>
      <c r="M235" s="180">
        <f t="shared" si="65"/>
        <v>-3.8142510372755961E-3</v>
      </c>
      <c r="N235" s="178">
        <f t="shared" si="66"/>
        <v>3.967559550801217E-3</v>
      </c>
      <c r="O235" s="178">
        <f t="shared" si="67"/>
        <v>-9.5128052395972943E-3</v>
      </c>
      <c r="P235" s="178">
        <f t="shared" si="68"/>
        <v>1.1593318939736924E-2</v>
      </c>
      <c r="Q235" s="179">
        <f t="shared" si="69"/>
        <v>-1.4391147413759384E-2</v>
      </c>
      <c r="R235" s="187">
        <f t="shared" si="70"/>
        <v>-3.8069860215876909E-3</v>
      </c>
      <c r="S235" s="187">
        <f t="shared" si="71"/>
        <v>3.9754407347709578E-3</v>
      </c>
      <c r="T235" s="187">
        <f t="shared" si="72"/>
        <v>-9.4677016417200471E-3</v>
      </c>
      <c r="U235" s="187">
        <f t="shared" si="73"/>
        <v>1.1660781916291631E-2</v>
      </c>
      <c r="V235" s="187">
        <f t="shared" si="74"/>
        <v>-1.4288089816487902E-2</v>
      </c>
      <c r="W235" s="188">
        <f t="shared" si="75"/>
        <v>-2.3853109657466101E-3</v>
      </c>
    </row>
    <row r="236" spans="1:23" x14ac:dyDescent="0.3">
      <c r="A236" s="185">
        <v>42732</v>
      </c>
      <c r="B236">
        <v>111.272507</v>
      </c>
      <c r="C236">
        <v>772.13000499999998</v>
      </c>
      <c r="D236">
        <v>59.520710000000001</v>
      </c>
      <c r="E236">
        <v>125.889999</v>
      </c>
      <c r="F236">
        <v>76.139542000000006</v>
      </c>
      <c r="G236" s="86">
        <v>73.98</v>
      </c>
      <c r="H236">
        <f t="shared" si="60"/>
        <v>8231.9400678600014</v>
      </c>
      <c r="I236">
        <f t="shared" si="61"/>
        <v>57122.177769900001</v>
      </c>
      <c r="J236">
        <f t="shared" si="62"/>
        <v>4403.3421258000008</v>
      </c>
      <c r="K236">
        <f t="shared" si="63"/>
        <v>9313.3421260200012</v>
      </c>
      <c r="L236">
        <f t="shared" si="64"/>
        <v>5632.8033171600009</v>
      </c>
      <c r="M236" s="180">
        <f t="shared" si="65"/>
        <v>-9.1005578457867883E-3</v>
      </c>
      <c r="N236" s="178">
        <f t="shared" si="66"/>
        <v>-3.8816154664395751E-3</v>
      </c>
      <c r="O236" s="178">
        <f t="shared" si="67"/>
        <v>-9.4207690713010543E-3</v>
      </c>
      <c r="P236" s="178">
        <f t="shared" si="68"/>
        <v>-2.4179926915759556E-2</v>
      </c>
      <c r="Q236" s="179">
        <f t="shared" si="69"/>
        <v>-1.1112044254574738E-2</v>
      </c>
      <c r="R236" s="187">
        <f t="shared" si="70"/>
        <v>-9.0592731022205546E-3</v>
      </c>
      <c r="S236" s="187">
        <f t="shared" si="71"/>
        <v>-3.8740917350170699E-3</v>
      </c>
      <c r="T236" s="187">
        <f t="shared" si="72"/>
        <v>-9.3765326490474372E-3</v>
      </c>
      <c r="U236" s="187">
        <f t="shared" si="73"/>
        <v>-2.3889934516707421E-2</v>
      </c>
      <c r="V236" s="187">
        <f t="shared" si="74"/>
        <v>-1.1050533538238693E-2</v>
      </c>
      <c r="W236" s="188">
        <f t="shared" si="75"/>
        <v>-1.1450073108246236E-2</v>
      </c>
    </row>
    <row r="237" spans="1:23" x14ac:dyDescent="0.3">
      <c r="A237" s="185">
        <v>42733</v>
      </c>
      <c r="B237">
        <v>111.24391900000001</v>
      </c>
      <c r="C237">
        <v>765.15002400000003</v>
      </c>
      <c r="D237">
        <v>59.435673000000001</v>
      </c>
      <c r="E237">
        <v>125.33000199999999</v>
      </c>
      <c r="F237">
        <v>76.393142999999995</v>
      </c>
      <c r="G237" s="86">
        <v>74.025000000000006</v>
      </c>
      <c r="H237">
        <f t="shared" si="60"/>
        <v>8234.8311039750006</v>
      </c>
      <c r="I237">
        <f t="shared" si="61"/>
        <v>56640.230526600004</v>
      </c>
      <c r="J237">
        <f t="shared" si="62"/>
        <v>4399.7256938250002</v>
      </c>
      <c r="K237">
        <f t="shared" si="63"/>
        <v>9277.5533980500004</v>
      </c>
      <c r="L237">
        <f t="shared" si="64"/>
        <v>5655.0024105749999</v>
      </c>
      <c r="M237" s="180">
        <f t="shared" si="65"/>
        <v>3.5113576481215044E-4</v>
      </c>
      <c r="N237" s="178">
        <f t="shared" si="66"/>
        <v>-8.4729241193210059E-3</v>
      </c>
      <c r="O237" s="178">
        <f t="shared" si="67"/>
        <v>-8.2162997094839952E-4</v>
      </c>
      <c r="P237" s="178">
        <f t="shared" si="68"/>
        <v>-3.8501396700761888E-3</v>
      </c>
      <c r="Q237" s="179">
        <f t="shared" si="69"/>
        <v>3.9332927178650735E-3</v>
      </c>
      <c r="R237" s="187">
        <f t="shared" si="70"/>
        <v>3.5119742019098371E-4</v>
      </c>
      <c r="S237" s="187">
        <f t="shared" si="71"/>
        <v>-8.4371300625368482E-3</v>
      </c>
      <c r="T237" s="187">
        <f t="shared" si="72"/>
        <v>-8.2129252546859252E-4</v>
      </c>
      <c r="U237" s="187">
        <f t="shared" si="73"/>
        <v>-3.8427373853273071E-3</v>
      </c>
      <c r="V237" s="187">
        <f t="shared" si="74"/>
        <v>3.9410382655064042E-3</v>
      </c>
      <c r="W237" s="188">
        <f t="shared" si="75"/>
        <v>-1.7617848575270721E-3</v>
      </c>
    </row>
    <row r="238" spans="1:23" x14ac:dyDescent="0.3">
      <c r="A238" s="185">
        <v>42734</v>
      </c>
      <c r="B238">
        <v>110.376678</v>
      </c>
      <c r="C238">
        <v>749.86999500000002</v>
      </c>
      <c r="D238">
        <v>58.717522000000002</v>
      </c>
      <c r="E238">
        <v>123.800003</v>
      </c>
      <c r="F238">
        <v>76.148612999999997</v>
      </c>
      <c r="G238" s="86">
        <v>75.594999999999999</v>
      </c>
      <c r="H238">
        <f t="shared" si="60"/>
        <v>8343.9249734099994</v>
      </c>
      <c r="I238">
        <f t="shared" si="61"/>
        <v>56686.422272025004</v>
      </c>
      <c r="J238">
        <f t="shared" si="62"/>
        <v>4438.7510755900003</v>
      </c>
      <c r="K238">
        <f t="shared" si="63"/>
        <v>9358.6612267849996</v>
      </c>
      <c r="L238">
        <f t="shared" si="64"/>
        <v>5756.4543997350002</v>
      </c>
      <c r="M238" s="180">
        <f t="shared" si="65"/>
        <v>1.3160872092836826E-2</v>
      </c>
      <c r="N238" s="178">
        <f t="shared" si="66"/>
        <v>8.1519654630798184E-4</v>
      </c>
      <c r="O238" s="178">
        <f t="shared" si="67"/>
        <v>8.8308509249986136E-3</v>
      </c>
      <c r="P238" s="178">
        <f t="shared" si="68"/>
        <v>8.7043793463362149E-3</v>
      </c>
      <c r="Q238" s="179">
        <f t="shared" si="69"/>
        <v>1.7781193732903367E-2</v>
      </c>
      <c r="R238" s="187">
        <f t="shared" si="70"/>
        <v>1.3247857552577928E-2</v>
      </c>
      <c r="S238" s="187">
        <f t="shared" si="71"/>
        <v>8.1552890932014494E-4</v>
      </c>
      <c r="T238" s="187">
        <f t="shared" si="72"/>
        <v>8.8699579202794407E-3</v>
      </c>
      <c r="U238" s="187">
        <f t="shared" si="73"/>
        <v>8.7423726121637658E-3</v>
      </c>
      <c r="V238" s="187">
        <f t="shared" si="74"/>
        <v>1.7940220320734512E-2</v>
      </c>
      <c r="W238" s="188">
        <f t="shared" si="75"/>
        <v>9.9231874630151574E-3</v>
      </c>
    </row>
    <row r="239" spans="1:23" x14ac:dyDescent="0.3">
      <c r="A239" s="185">
        <v>42738</v>
      </c>
      <c r="B239">
        <v>110.691154</v>
      </c>
      <c r="C239">
        <v>753.669983</v>
      </c>
      <c r="D239">
        <v>59.133288999999998</v>
      </c>
      <c r="E239">
        <v>127.489998</v>
      </c>
      <c r="F239">
        <v>76.257285999999993</v>
      </c>
      <c r="G239" s="86">
        <v>74.581000000000003</v>
      </c>
      <c r="H239">
        <f t="shared" si="60"/>
        <v>8255.4569564739995</v>
      </c>
      <c r="I239">
        <f t="shared" si="61"/>
        <v>56209.461002123004</v>
      </c>
      <c r="J239">
        <f t="shared" si="62"/>
        <v>4410.2198269090004</v>
      </c>
      <c r="K239">
        <f t="shared" si="63"/>
        <v>9508.3315408380004</v>
      </c>
      <c r="L239">
        <f t="shared" si="64"/>
        <v>5687.344647166</v>
      </c>
      <c r="M239" s="180">
        <f t="shared" si="65"/>
        <v>-1.0659295021584045E-2</v>
      </c>
      <c r="N239" s="178">
        <f t="shared" si="66"/>
        <v>-8.4496279905873703E-3</v>
      </c>
      <c r="O239" s="178">
        <f t="shared" si="67"/>
        <v>-6.4485120052803716E-3</v>
      </c>
      <c r="P239" s="178">
        <f t="shared" si="68"/>
        <v>1.5866169628503519E-2</v>
      </c>
      <c r="Q239" s="179">
        <f t="shared" si="69"/>
        <v>-1.2078260454092486E-2</v>
      </c>
      <c r="R239" s="187">
        <f t="shared" si="70"/>
        <v>-1.0602686052178721E-2</v>
      </c>
      <c r="S239" s="187">
        <f t="shared" si="71"/>
        <v>-8.4140302172039244E-3</v>
      </c>
      <c r="T239" s="187">
        <f t="shared" si="72"/>
        <v>-6.4277649715257954E-3</v>
      </c>
      <c r="U239" s="187">
        <f t="shared" si="73"/>
        <v>1.5992705625953865E-2</v>
      </c>
      <c r="V239" s="187">
        <f t="shared" si="74"/>
        <v>-1.2005611053252098E-2</v>
      </c>
      <c r="W239" s="188">
        <f t="shared" si="75"/>
        <v>-4.2914773336413352E-3</v>
      </c>
    </row>
    <row r="240" spans="1:23" x14ac:dyDescent="0.3">
      <c r="A240" s="185">
        <v>42739</v>
      </c>
      <c r="B240">
        <v>110.56727600000001</v>
      </c>
      <c r="C240">
        <v>757.17999299999997</v>
      </c>
      <c r="D240">
        <v>58.86871</v>
      </c>
      <c r="E240">
        <v>129.41000399999999</v>
      </c>
      <c r="F240">
        <v>76.528998999999999</v>
      </c>
      <c r="G240" s="86">
        <v>74.396000000000001</v>
      </c>
      <c r="H240">
        <f t="shared" si="60"/>
        <v>8225.7630652959997</v>
      </c>
      <c r="I240">
        <f t="shared" si="61"/>
        <v>56331.162759227998</v>
      </c>
      <c r="J240">
        <f t="shared" si="62"/>
        <v>4379.59654916</v>
      </c>
      <c r="K240">
        <f t="shared" si="63"/>
        <v>9627.5866575839991</v>
      </c>
      <c r="L240">
        <f t="shared" si="64"/>
        <v>5693.4514096040002</v>
      </c>
      <c r="M240" s="180">
        <f t="shared" si="65"/>
        <v>-3.6033647106400151E-3</v>
      </c>
      <c r="N240" s="178">
        <f t="shared" si="66"/>
        <v>2.1628066466693836E-3</v>
      </c>
      <c r="O240" s="178">
        <f t="shared" si="67"/>
        <v>-6.9679275062199319E-3</v>
      </c>
      <c r="P240" s="178">
        <f t="shared" si="68"/>
        <v>1.2464169152174383E-2</v>
      </c>
      <c r="Q240" s="179">
        <f t="shared" si="69"/>
        <v>1.0731697490458658E-3</v>
      </c>
      <c r="R240" s="187">
        <f t="shared" si="70"/>
        <v>-3.5968803828252812E-3</v>
      </c>
      <c r="S240" s="187">
        <f t="shared" si="71"/>
        <v>2.1651472000487251E-3</v>
      </c>
      <c r="T240" s="187">
        <f t="shared" si="72"/>
        <v>-6.943707785755298E-3</v>
      </c>
      <c r="U240" s="187">
        <f t="shared" si="73"/>
        <v>1.2542170646217118E-2</v>
      </c>
      <c r="V240" s="187">
        <f t="shared" si="74"/>
        <v>1.0737458017500759E-3</v>
      </c>
      <c r="W240" s="188">
        <f t="shared" si="75"/>
        <v>1.048095095887068E-3</v>
      </c>
    </row>
    <row r="241" spans="1:23" x14ac:dyDescent="0.3">
      <c r="A241" s="185">
        <v>42740</v>
      </c>
      <c r="B241">
        <v>111.12956200000001</v>
      </c>
      <c r="C241">
        <v>780.45001200000002</v>
      </c>
      <c r="D241">
        <v>58.86871</v>
      </c>
      <c r="E241">
        <v>131.80999800000001</v>
      </c>
      <c r="F241">
        <v>77.036156000000005</v>
      </c>
      <c r="G241" s="86">
        <v>73.700999999999993</v>
      </c>
      <c r="H241">
        <f t="shared" si="60"/>
        <v>8190.3598489619999</v>
      </c>
      <c r="I241">
        <f t="shared" si="61"/>
        <v>57519.946334411994</v>
      </c>
      <c r="J241">
        <f t="shared" si="62"/>
        <v>4338.6827957099995</v>
      </c>
      <c r="K241">
        <f t="shared" si="63"/>
        <v>9714.5286625979988</v>
      </c>
      <c r="L241">
        <f t="shared" si="64"/>
        <v>5677.6417333560003</v>
      </c>
      <c r="M241" s="180">
        <f t="shared" si="65"/>
        <v>-4.3132317424263711E-3</v>
      </c>
      <c r="N241" s="178">
        <f t="shared" si="66"/>
        <v>2.0883885810948914E-2</v>
      </c>
      <c r="O241" s="178">
        <f t="shared" si="67"/>
        <v>-9.3858093286099554E-3</v>
      </c>
      <c r="P241" s="178">
        <f t="shared" si="68"/>
        <v>8.9899774793180658E-3</v>
      </c>
      <c r="Q241" s="179">
        <f t="shared" si="69"/>
        <v>-2.7806801397503036E-3</v>
      </c>
      <c r="R241" s="187">
        <f t="shared" si="70"/>
        <v>-4.3039431178566101E-3</v>
      </c>
      <c r="S241" s="187">
        <f t="shared" si="71"/>
        <v>2.1103480151210847E-2</v>
      </c>
      <c r="T241" s="187">
        <f t="shared" si="72"/>
        <v>-9.3419001021561466E-3</v>
      </c>
      <c r="U241" s="187">
        <f t="shared" si="73"/>
        <v>9.0305086940466392E-3</v>
      </c>
      <c r="V241" s="187">
        <f t="shared" si="74"/>
        <v>-2.7768176296949516E-3</v>
      </c>
      <c r="W241" s="188">
        <f t="shared" si="75"/>
        <v>2.7422655991099555E-3</v>
      </c>
    </row>
    <row r="242" spans="1:23" x14ac:dyDescent="0.3">
      <c r="A242" s="185">
        <v>42741</v>
      </c>
      <c r="B242">
        <v>112.368469</v>
      </c>
      <c r="C242">
        <v>795.98999000000003</v>
      </c>
      <c r="D242">
        <v>59.378971</v>
      </c>
      <c r="E242">
        <v>131.070007</v>
      </c>
      <c r="F242">
        <v>77.008994999999999</v>
      </c>
      <c r="G242" s="86">
        <v>73.295000000000002</v>
      </c>
      <c r="H242">
        <f t="shared" si="60"/>
        <v>8236.0469353549997</v>
      </c>
      <c r="I242">
        <f t="shared" si="61"/>
        <v>58342.086317050002</v>
      </c>
      <c r="J242">
        <f t="shared" si="62"/>
        <v>4352.1816794449996</v>
      </c>
      <c r="K242">
        <f t="shared" si="63"/>
        <v>9606.7761630650002</v>
      </c>
      <c r="L242">
        <f t="shared" si="64"/>
        <v>5644.3742885250003</v>
      </c>
      <c r="M242" s="180">
        <f t="shared" si="65"/>
        <v>5.5626534519953429E-3</v>
      </c>
      <c r="N242" s="178">
        <f t="shared" si="66"/>
        <v>1.419194472598505E-2</v>
      </c>
      <c r="O242" s="178">
        <f t="shared" si="67"/>
        <v>3.1064561250537547E-3</v>
      </c>
      <c r="P242" s="178">
        <f t="shared" si="68"/>
        <v>-1.1153865395265205E-2</v>
      </c>
      <c r="Q242" s="179">
        <f t="shared" si="69"/>
        <v>-5.8766107566618885E-3</v>
      </c>
      <c r="R242" s="187">
        <f t="shared" si="70"/>
        <v>5.5781537362842451E-3</v>
      </c>
      <c r="S242" s="187">
        <f t="shared" si="71"/>
        <v>1.4293128471612506E-2</v>
      </c>
      <c r="T242" s="187">
        <f t="shared" si="72"/>
        <v>3.1112861600178705E-3</v>
      </c>
      <c r="U242" s="187">
        <f t="shared" si="73"/>
        <v>-1.1091891668183303E-2</v>
      </c>
      <c r="V242" s="187">
        <f t="shared" si="74"/>
        <v>-5.8593772543897114E-3</v>
      </c>
      <c r="W242" s="188">
        <f t="shared" si="75"/>
        <v>1.2062598890683206E-3</v>
      </c>
    </row>
    <row r="243" spans="1:23" x14ac:dyDescent="0.3">
      <c r="A243" s="185">
        <v>42744</v>
      </c>
      <c r="B243">
        <v>113.39769699999999</v>
      </c>
      <c r="C243">
        <v>796.919983</v>
      </c>
      <c r="D243">
        <v>59.189987000000002</v>
      </c>
      <c r="E243">
        <v>130.949997</v>
      </c>
      <c r="F243">
        <v>76.438416000000004</v>
      </c>
      <c r="G243" s="86">
        <v>73.138000000000005</v>
      </c>
      <c r="H243">
        <f t="shared" si="60"/>
        <v>8293.6807631859992</v>
      </c>
      <c r="I243">
        <f t="shared" si="61"/>
        <v>58285.133716654003</v>
      </c>
      <c r="J243">
        <f t="shared" si="62"/>
        <v>4329.037269206</v>
      </c>
      <c r="K243">
        <f t="shared" si="63"/>
        <v>9577.4208805859998</v>
      </c>
      <c r="L243">
        <f t="shared" si="64"/>
        <v>5590.5528694080003</v>
      </c>
      <c r="M243" s="180">
        <f t="shared" si="65"/>
        <v>6.9733830385748444E-3</v>
      </c>
      <c r="N243" s="178">
        <f t="shared" si="66"/>
        <v>-9.7666059272669766E-4</v>
      </c>
      <c r="O243" s="178">
        <f t="shared" si="67"/>
        <v>-5.3320772603152522E-3</v>
      </c>
      <c r="P243" s="178">
        <f t="shared" si="68"/>
        <v>-3.0603632066088715E-3</v>
      </c>
      <c r="Q243" s="179">
        <f t="shared" si="69"/>
        <v>-9.5811624032241562E-3</v>
      </c>
      <c r="R243" s="187">
        <f t="shared" si="70"/>
        <v>6.9977536897700195E-3</v>
      </c>
      <c r="S243" s="187">
        <f t="shared" si="71"/>
        <v>-9.7618381499933141E-4</v>
      </c>
      <c r="T243" s="187">
        <f t="shared" si="72"/>
        <v>-5.3178869688066547E-3</v>
      </c>
      <c r="U243" s="187">
        <f t="shared" si="73"/>
        <v>-3.0556850686145999E-3</v>
      </c>
      <c r="V243" s="187">
        <f t="shared" si="74"/>
        <v>-9.5354093059382729E-3</v>
      </c>
      <c r="W243" s="188">
        <f t="shared" si="75"/>
        <v>-2.3774822937177682E-3</v>
      </c>
    </row>
    <row r="244" spans="1:23" x14ac:dyDescent="0.3">
      <c r="A244" s="185">
        <v>42745</v>
      </c>
      <c r="B244">
        <v>113.51206999999999</v>
      </c>
      <c r="C244">
        <v>795.90002400000003</v>
      </c>
      <c r="D244">
        <v>59.171084999999998</v>
      </c>
      <c r="E244">
        <v>129.88999899999999</v>
      </c>
      <c r="F244">
        <v>75.614258000000007</v>
      </c>
      <c r="G244" s="86">
        <v>73.236000000000004</v>
      </c>
      <c r="H244">
        <f t="shared" si="60"/>
        <v>8313.1699585200004</v>
      </c>
      <c r="I244">
        <f t="shared" si="61"/>
        <v>58288.534157664006</v>
      </c>
      <c r="J244">
        <f t="shared" si="62"/>
        <v>4333.45358106</v>
      </c>
      <c r="K244">
        <f t="shared" si="63"/>
        <v>9512.6239667640002</v>
      </c>
      <c r="L244">
        <f t="shared" si="64"/>
        <v>5537.685798888001</v>
      </c>
      <c r="M244" s="180">
        <f t="shared" si="65"/>
        <v>2.3471282554144378E-3</v>
      </c>
      <c r="N244" s="178">
        <f t="shared" si="66"/>
        <v>5.8339779007966544E-5</v>
      </c>
      <c r="O244" s="178">
        <f t="shared" si="67"/>
        <v>1.0196402658222566E-3</v>
      </c>
      <c r="P244" s="178">
        <f t="shared" si="68"/>
        <v>-6.7885815026862625E-3</v>
      </c>
      <c r="Q244" s="179">
        <f t="shared" si="69"/>
        <v>-9.501497914461466E-3</v>
      </c>
      <c r="R244" s="187">
        <f t="shared" si="70"/>
        <v>2.3498849172625246E-3</v>
      </c>
      <c r="S244" s="187">
        <f t="shared" si="71"/>
        <v>5.8341480805949954E-5</v>
      </c>
      <c r="T244" s="187">
        <f t="shared" si="72"/>
        <v>1.0201602756841179E-3</v>
      </c>
      <c r="U244" s="187">
        <f t="shared" si="73"/>
        <v>-6.7655911366855366E-3</v>
      </c>
      <c r="V244" s="187">
        <f t="shared" si="74"/>
        <v>-9.4565013076421435E-3</v>
      </c>
      <c r="W244" s="188">
        <f t="shared" si="75"/>
        <v>-2.5587411541150174E-3</v>
      </c>
    </row>
    <row r="245" spans="1:23" x14ac:dyDescent="0.3">
      <c r="A245" s="185">
        <v>42746</v>
      </c>
      <c r="B245">
        <v>114.12198600000001</v>
      </c>
      <c r="C245">
        <v>799.02002000000005</v>
      </c>
      <c r="D245">
        <v>59.709685999999998</v>
      </c>
      <c r="E245">
        <v>130.5</v>
      </c>
      <c r="F245">
        <v>75.849746999999994</v>
      </c>
      <c r="G245" s="86">
        <v>72.960999999999999</v>
      </c>
      <c r="H245">
        <f t="shared" si="60"/>
        <v>8326.4542205460002</v>
      </c>
      <c r="I245">
        <f t="shared" si="61"/>
        <v>58297.299679219999</v>
      </c>
      <c r="J245">
        <f t="shared" si="62"/>
        <v>4356.4784002460001</v>
      </c>
      <c r="K245">
        <f t="shared" si="63"/>
        <v>9521.4105</v>
      </c>
      <c r="L245">
        <f t="shared" si="64"/>
        <v>5534.073390866999</v>
      </c>
      <c r="M245" s="180">
        <f t="shared" si="65"/>
        <v>1.5967025102669975E-3</v>
      </c>
      <c r="N245" s="178">
        <f t="shared" si="66"/>
        <v>1.5037026856570045E-4</v>
      </c>
      <c r="O245" s="178">
        <f t="shared" si="67"/>
        <v>5.2992067410051113E-3</v>
      </c>
      <c r="P245" s="178">
        <f t="shared" si="68"/>
        <v>9.2324450451795057E-4</v>
      </c>
      <c r="Q245" s="179">
        <f t="shared" si="69"/>
        <v>-6.5254456627438352E-4</v>
      </c>
      <c r="R245" s="187">
        <f t="shared" si="70"/>
        <v>1.5979779184455479E-3</v>
      </c>
      <c r="S245" s="187">
        <f t="shared" si="71"/>
        <v>1.503815747413327E-4</v>
      </c>
      <c r="T245" s="187">
        <f t="shared" si="72"/>
        <v>5.3132723716329709E-3</v>
      </c>
      <c r="U245" s="187">
        <f t="shared" si="73"/>
        <v>9.2367082591500145E-4</v>
      </c>
      <c r="V245" s="187">
        <f t="shared" si="74"/>
        <v>-6.523317053718366E-4</v>
      </c>
      <c r="W245" s="188">
        <f t="shared" si="75"/>
        <v>1.4665941970726031E-3</v>
      </c>
    </row>
    <row r="246" spans="1:23" x14ac:dyDescent="0.3">
      <c r="A246" s="185">
        <v>42747</v>
      </c>
      <c r="B246">
        <v>113.645454</v>
      </c>
      <c r="C246">
        <v>813.64001499999995</v>
      </c>
      <c r="D246">
        <v>59.161636000000001</v>
      </c>
      <c r="E246">
        <v>129.179993</v>
      </c>
      <c r="F246">
        <v>75.931252000000001</v>
      </c>
      <c r="G246" s="86">
        <v>72.209000000000003</v>
      </c>
      <c r="H246">
        <f t="shared" si="60"/>
        <v>8206.2245878860012</v>
      </c>
      <c r="I246">
        <f t="shared" si="61"/>
        <v>58752.131843135001</v>
      </c>
      <c r="J246">
        <f t="shared" si="62"/>
        <v>4272.002573924</v>
      </c>
      <c r="K246">
        <f t="shared" si="63"/>
        <v>9327.9581145369993</v>
      </c>
      <c r="L246">
        <f t="shared" si="64"/>
        <v>5482.9197756680005</v>
      </c>
      <c r="M246" s="180">
        <f t="shared" si="65"/>
        <v>-1.4544739372044304E-2</v>
      </c>
      <c r="N246" s="178">
        <f t="shared" si="66"/>
        <v>7.7716644544496326E-3</v>
      </c>
      <c r="O246" s="178">
        <f t="shared" si="67"/>
        <v>-1.958132045679541E-2</v>
      </c>
      <c r="P246" s="178">
        <f t="shared" si="68"/>
        <v>-2.0526860289115361E-2</v>
      </c>
      <c r="Q246" s="179">
        <f t="shared" si="69"/>
        <v>-9.2863782405318215E-3</v>
      </c>
      <c r="R246" s="187">
        <f t="shared" si="70"/>
        <v>-1.4439475612959655E-2</v>
      </c>
      <c r="S246" s="187">
        <f t="shared" si="71"/>
        <v>7.8019422240431166E-3</v>
      </c>
      <c r="T246" s="187">
        <f t="shared" si="72"/>
        <v>-1.9390851637696622E-2</v>
      </c>
      <c r="U246" s="187">
        <f t="shared" si="73"/>
        <v>-2.0317618430903763E-2</v>
      </c>
      <c r="V246" s="187">
        <f t="shared" si="74"/>
        <v>-9.2433929921165187E-3</v>
      </c>
      <c r="W246" s="188">
        <f t="shared" si="75"/>
        <v>-1.1117879289926687E-2</v>
      </c>
    </row>
    <row r="247" spans="1:23" x14ac:dyDescent="0.3">
      <c r="A247" s="185">
        <v>42748</v>
      </c>
      <c r="B247">
        <v>113.44534299999999</v>
      </c>
      <c r="C247">
        <v>817.14001499999995</v>
      </c>
      <c r="D247">
        <v>59.246684999999999</v>
      </c>
      <c r="E247">
        <v>133.699997</v>
      </c>
      <c r="F247">
        <v>76.085220000000007</v>
      </c>
      <c r="G247" s="86">
        <v>72.594999999999999</v>
      </c>
      <c r="H247">
        <f t="shared" si="60"/>
        <v>8235.5646750849992</v>
      </c>
      <c r="I247">
        <f t="shared" si="61"/>
        <v>59320.279388924995</v>
      </c>
      <c r="J247">
        <f t="shared" si="62"/>
        <v>4301.0130975749998</v>
      </c>
      <c r="K247">
        <f t="shared" si="63"/>
        <v>9705.9512822149991</v>
      </c>
      <c r="L247">
        <f t="shared" si="64"/>
        <v>5523.4065459000003</v>
      </c>
      <c r="M247" s="180">
        <f t="shared" si="65"/>
        <v>3.5689690304506307E-3</v>
      </c>
      <c r="N247" s="178">
        <f t="shared" si="66"/>
        <v>9.6237880615604766E-3</v>
      </c>
      <c r="O247" s="178">
        <f t="shared" si="67"/>
        <v>6.7678948684298393E-3</v>
      </c>
      <c r="P247" s="178">
        <f t="shared" si="68"/>
        <v>3.9723092319122244E-2</v>
      </c>
      <c r="Q247" s="179">
        <f t="shared" si="69"/>
        <v>7.3570329761807078E-3</v>
      </c>
      <c r="R247" s="187">
        <f t="shared" si="70"/>
        <v>3.5753453838333481E-3</v>
      </c>
      <c r="S247" s="187">
        <f t="shared" si="71"/>
        <v>9.6702456228638187E-3</v>
      </c>
      <c r="T247" s="187">
        <f t="shared" si="72"/>
        <v>6.7908488230035329E-3</v>
      </c>
      <c r="U247" s="187">
        <f t="shared" si="73"/>
        <v>4.0522605594564436E-2</v>
      </c>
      <c r="V247" s="187">
        <f t="shared" si="74"/>
        <v>7.3841624332479268E-3</v>
      </c>
      <c r="W247" s="188">
        <f t="shared" si="75"/>
        <v>1.3588641571502615E-2</v>
      </c>
    </row>
    <row r="248" spans="1:23" x14ac:dyDescent="0.3">
      <c r="A248" s="185">
        <v>42752</v>
      </c>
      <c r="B248">
        <v>114.360237</v>
      </c>
      <c r="C248">
        <v>809.71997099999999</v>
      </c>
      <c r="D248">
        <v>59.086044000000001</v>
      </c>
      <c r="E248">
        <v>132.88999899999999</v>
      </c>
      <c r="F248">
        <v>77.172020000000003</v>
      </c>
      <c r="G248" s="86">
        <v>73.754999999999995</v>
      </c>
      <c r="H248">
        <f t="shared" si="60"/>
        <v>8434.6392799349996</v>
      </c>
      <c r="I248">
        <f t="shared" si="61"/>
        <v>59720.896461104996</v>
      </c>
      <c r="J248">
        <f t="shared" si="62"/>
        <v>4357.8911752200002</v>
      </c>
      <c r="K248">
        <f t="shared" si="63"/>
        <v>9801.3018762449992</v>
      </c>
      <c r="L248">
        <f t="shared" si="64"/>
        <v>5691.8223350999997</v>
      </c>
      <c r="M248" s="180">
        <f t="shared" si="65"/>
        <v>2.3885018988171625E-2</v>
      </c>
      <c r="N248" s="178">
        <f t="shared" si="66"/>
        <v>6.7307565092594003E-3</v>
      </c>
      <c r="O248" s="178">
        <f t="shared" si="67"/>
        <v>1.3137665907563118E-2</v>
      </c>
      <c r="P248" s="178">
        <f t="shared" si="68"/>
        <v>9.7759897451543624E-3</v>
      </c>
      <c r="Q248" s="179">
        <f t="shared" si="69"/>
        <v>3.0035668827586185E-2</v>
      </c>
      <c r="R248" s="187">
        <f t="shared" si="70"/>
        <v>2.4172550724088124E-2</v>
      </c>
      <c r="S248" s="187">
        <f t="shared" si="71"/>
        <v>6.7534589571537898E-3</v>
      </c>
      <c r="T248" s="187">
        <f t="shared" si="72"/>
        <v>1.3224344207895889E-2</v>
      </c>
      <c r="U248" s="187">
        <f t="shared" si="73"/>
        <v>9.8239308293993563E-3</v>
      </c>
      <c r="V248" s="187">
        <f t="shared" si="74"/>
        <v>3.0491289714137313E-2</v>
      </c>
      <c r="W248" s="188">
        <f t="shared" si="75"/>
        <v>1.6893114886534895E-2</v>
      </c>
    </row>
    <row r="249" spans="1:23" x14ac:dyDescent="0.3">
      <c r="A249" s="185">
        <v>42753</v>
      </c>
      <c r="B249">
        <v>114.35069300000001</v>
      </c>
      <c r="C249">
        <v>807.47997999999995</v>
      </c>
      <c r="D249">
        <v>59.057696999999997</v>
      </c>
      <c r="E249">
        <v>133.259995</v>
      </c>
      <c r="F249">
        <v>77.527564999999996</v>
      </c>
      <c r="G249" s="86">
        <v>72.950999999999993</v>
      </c>
      <c r="H249">
        <f t="shared" si="60"/>
        <v>8341.9974050429992</v>
      </c>
      <c r="I249">
        <f t="shared" si="61"/>
        <v>58906.472020979993</v>
      </c>
      <c r="J249">
        <f t="shared" si="62"/>
        <v>4308.3180538469996</v>
      </c>
      <c r="K249">
        <f t="shared" si="63"/>
        <v>9721.4498952449994</v>
      </c>
      <c r="L249">
        <f t="shared" si="64"/>
        <v>5655.7133943149993</v>
      </c>
      <c r="M249" s="180">
        <f t="shared" si="65"/>
        <v>-1.1044265701397828E-2</v>
      </c>
      <c r="N249" s="178">
        <f t="shared" si="66"/>
        <v>-1.3731017496695629E-2</v>
      </c>
      <c r="O249" s="178">
        <f t="shared" si="67"/>
        <v>-1.1440679719771299E-2</v>
      </c>
      <c r="P249" s="178">
        <f t="shared" si="68"/>
        <v>-8.1804478426221287E-3</v>
      </c>
      <c r="Q249" s="179">
        <f t="shared" si="69"/>
        <v>-6.364212199590007E-3</v>
      </c>
      <c r="R249" s="187">
        <f t="shared" si="70"/>
        <v>-1.0983501702602084E-2</v>
      </c>
      <c r="S249" s="187">
        <f t="shared" si="71"/>
        <v>-1.3637177075120122E-2</v>
      </c>
      <c r="T249" s="187">
        <f t="shared" si="72"/>
        <v>-1.1375484008156283E-2</v>
      </c>
      <c r="U249" s="187">
        <f t="shared" si="73"/>
        <v>-8.1470790317696128E-3</v>
      </c>
      <c r="V249" s="187">
        <f t="shared" si="74"/>
        <v>-6.3440034946849787E-3</v>
      </c>
      <c r="W249" s="188">
        <f t="shared" si="75"/>
        <v>-1.0097449062466617E-2</v>
      </c>
    </row>
    <row r="250" spans="1:23" x14ac:dyDescent="0.3">
      <c r="A250" s="185">
        <v>42754</v>
      </c>
      <c r="B250">
        <v>114.150558</v>
      </c>
      <c r="C250">
        <v>809.03997800000002</v>
      </c>
      <c r="D250">
        <v>58.86871</v>
      </c>
      <c r="E250">
        <v>138.41000399999999</v>
      </c>
      <c r="F250">
        <v>77.317604000000003</v>
      </c>
      <c r="G250" s="86">
        <v>73.887</v>
      </c>
      <c r="H250">
        <f t="shared" si="60"/>
        <v>8434.2422789459997</v>
      </c>
      <c r="I250">
        <f t="shared" si="61"/>
        <v>59777.536854486003</v>
      </c>
      <c r="J250">
        <f t="shared" si="62"/>
        <v>4349.6323757700002</v>
      </c>
      <c r="K250">
        <f t="shared" si="63"/>
        <v>10226.699965547999</v>
      </c>
      <c r="L250">
        <f t="shared" si="64"/>
        <v>5712.7658067480006</v>
      </c>
      <c r="M250" s="180">
        <f t="shared" si="65"/>
        <v>1.0997196666300552E-2</v>
      </c>
      <c r="N250" s="178">
        <f t="shared" si="66"/>
        <v>1.4678986370447386E-2</v>
      </c>
      <c r="O250" s="178">
        <f t="shared" si="67"/>
        <v>9.5437449878352544E-3</v>
      </c>
      <c r="P250" s="178">
        <f t="shared" si="68"/>
        <v>5.0667170383568202E-2</v>
      </c>
      <c r="Q250" s="179">
        <f t="shared" si="69"/>
        <v>1.0037031407221406E-2</v>
      </c>
      <c r="R250" s="187">
        <f t="shared" si="70"/>
        <v>1.1057888108096945E-2</v>
      </c>
      <c r="S250" s="187">
        <f t="shared" si="71"/>
        <v>1.4787251784418086E-2</v>
      </c>
      <c r="T250" s="187">
        <f t="shared" si="72"/>
        <v>9.5894317472940502E-3</v>
      </c>
      <c r="U250" s="187">
        <f t="shared" si="73"/>
        <v>5.1972707337629778E-2</v>
      </c>
      <c r="V250" s="187">
        <f t="shared" si="74"/>
        <v>1.0087571355781427E-2</v>
      </c>
      <c r="W250" s="188">
        <f t="shared" si="75"/>
        <v>1.9498970066644059E-2</v>
      </c>
    </row>
    <row r="251" spans="1:23" x14ac:dyDescent="0.3">
      <c r="A251" s="185">
        <v>42755</v>
      </c>
      <c r="B251">
        <v>114.360237</v>
      </c>
      <c r="C251">
        <v>808.330017</v>
      </c>
      <c r="D251">
        <v>59.284477000000003</v>
      </c>
      <c r="E251">
        <v>138.60000600000001</v>
      </c>
      <c r="F251">
        <v>79.827911</v>
      </c>
      <c r="G251" s="86">
        <v>73.835999999999999</v>
      </c>
      <c r="H251">
        <f t="shared" si="60"/>
        <v>8443.9024591319994</v>
      </c>
      <c r="I251">
        <f t="shared" si="61"/>
        <v>59683.855135211998</v>
      </c>
      <c r="J251">
        <f t="shared" si="62"/>
        <v>4377.3286437719999</v>
      </c>
      <c r="K251">
        <f t="shared" si="63"/>
        <v>10233.670043016</v>
      </c>
      <c r="L251">
        <f t="shared" si="64"/>
        <v>5894.1736365959996</v>
      </c>
      <c r="M251" s="180">
        <f t="shared" si="65"/>
        <v>1.1446970494383276E-3</v>
      </c>
      <c r="N251" s="178">
        <f t="shared" si="66"/>
        <v>-1.5684019232914139E-3</v>
      </c>
      <c r="O251" s="178">
        <f t="shared" si="67"/>
        <v>6.3473094302357045E-3</v>
      </c>
      <c r="P251" s="178">
        <f t="shared" si="68"/>
        <v>6.8132470084467946E-4</v>
      </c>
      <c r="Q251" s="179">
        <f t="shared" si="69"/>
        <v>3.126105791275189E-2</v>
      </c>
      <c r="R251" s="187">
        <f t="shared" si="70"/>
        <v>1.1453524651661902E-3</v>
      </c>
      <c r="S251" s="187">
        <f t="shared" si="71"/>
        <v>-1.5671726237574994E-3</v>
      </c>
      <c r="T251" s="187">
        <f t="shared" si="72"/>
        <v>6.3674962868779678E-3</v>
      </c>
      <c r="U251" s="187">
        <f t="shared" si="73"/>
        <v>6.815568552398576E-4</v>
      </c>
      <c r="V251" s="187">
        <f t="shared" si="74"/>
        <v>3.1754816490764851E-2</v>
      </c>
      <c r="W251" s="188">
        <f t="shared" si="75"/>
        <v>7.6764098948582738E-3</v>
      </c>
    </row>
    <row r="252" spans="1:23" x14ac:dyDescent="0.3">
      <c r="A252" s="185">
        <v>42758</v>
      </c>
      <c r="B252">
        <v>114.43647799999999</v>
      </c>
      <c r="C252">
        <v>817.88000499999998</v>
      </c>
      <c r="D252">
        <v>59.492367000000002</v>
      </c>
      <c r="E252">
        <v>137.38999899999999</v>
      </c>
      <c r="F252">
        <v>79.380629999999996</v>
      </c>
      <c r="G252" s="86">
        <v>74.631</v>
      </c>
      <c r="H252">
        <f t="shared" si="60"/>
        <v>8540.5087896179994</v>
      </c>
      <c r="I252">
        <f t="shared" si="61"/>
        <v>61039.202653155</v>
      </c>
      <c r="J252">
        <f t="shared" si="62"/>
        <v>4439.974841577</v>
      </c>
      <c r="K252">
        <f t="shared" si="63"/>
        <v>10253.553015369</v>
      </c>
      <c r="L252">
        <f t="shared" si="64"/>
        <v>5924.2557975299997</v>
      </c>
      <c r="M252" s="180">
        <f t="shared" si="65"/>
        <v>1.1376004845348823E-2</v>
      </c>
      <c r="N252" s="178">
        <f t="shared" si="66"/>
        <v>2.2454773617968854E-2</v>
      </c>
      <c r="O252" s="178">
        <f t="shared" si="67"/>
        <v>1.4210070474288881E-2</v>
      </c>
      <c r="P252" s="178">
        <f t="shared" si="68"/>
        <v>1.9410125558559259E-3</v>
      </c>
      <c r="Q252" s="179">
        <f t="shared" si="69"/>
        <v>5.0907315676675868E-3</v>
      </c>
      <c r="R252" s="187">
        <f t="shared" si="70"/>
        <v>1.1440957655961684E-2</v>
      </c>
      <c r="S252" s="187">
        <f t="shared" si="71"/>
        <v>2.2708779700515373E-2</v>
      </c>
      <c r="T252" s="187">
        <f t="shared" si="72"/>
        <v>1.4311513460185875E-2</v>
      </c>
      <c r="U252" s="187">
        <f t="shared" si="73"/>
        <v>1.9428975401223712E-3</v>
      </c>
      <c r="V252" s="187">
        <f t="shared" si="74"/>
        <v>5.1037113578101326E-3</v>
      </c>
      <c r="W252" s="188">
        <f t="shared" si="75"/>
        <v>1.1101571942919088E-2</v>
      </c>
    </row>
    <row r="253" spans="1:23" x14ac:dyDescent="0.3">
      <c r="A253" s="185">
        <v>42759</v>
      </c>
      <c r="B253">
        <v>114.33165</v>
      </c>
      <c r="C253">
        <v>822.44000200000005</v>
      </c>
      <c r="D253">
        <v>60.021526000000001</v>
      </c>
      <c r="E253">
        <v>140.11000100000001</v>
      </c>
      <c r="F253">
        <v>80.202194000000006</v>
      </c>
      <c r="G253" s="86">
        <v>74.168000000000006</v>
      </c>
      <c r="H253">
        <f t="shared" si="60"/>
        <v>8479.7498171999996</v>
      </c>
      <c r="I253">
        <f t="shared" si="61"/>
        <v>60998.730068336008</v>
      </c>
      <c r="J253">
        <f t="shared" si="62"/>
        <v>4451.6765403680001</v>
      </c>
      <c r="K253">
        <f t="shared" si="63"/>
        <v>10391.678554168002</v>
      </c>
      <c r="L253">
        <f t="shared" si="64"/>
        <v>5948.4363245920013</v>
      </c>
      <c r="M253" s="180">
        <f t="shared" si="65"/>
        <v>-7.1396365845473892E-3</v>
      </c>
      <c r="N253" s="178">
        <f t="shared" si="66"/>
        <v>-6.6327879209729119E-4</v>
      </c>
      <c r="O253" s="178">
        <f t="shared" si="67"/>
        <v>2.6320657533462862E-3</v>
      </c>
      <c r="P253" s="178">
        <f t="shared" si="68"/>
        <v>1.3381065677016071E-2</v>
      </c>
      <c r="Q253" s="179">
        <f t="shared" si="69"/>
        <v>4.0733070893339612E-3</v>
      </c>
      <c r="R253" s="187">
        <f t="shared" si="70"/>
        <v>-7.1142099276168989E-3</v>
      </c>
      <c r="S253" s="187">
        <f t="shared" si="71"/>
        <v>-6.6305887134487235E-4</v>
      </c>
      <c r="T253" s="187">
        <f t="shared" si="72"/>
        <v>2.635532679469844E-3</v>
      </c>
      <c r="U253" s="187">
        <f t="shared" si="73"/>
        <v>1.347099279556721E-2</v>
      </c>
      <c r="V253" s="187">
        <f t="shared" si="74"/>
        <v>4.0816142800726447E-3</v>
      </c>
      <c r="W253" s="188">
        <f t="shared" si="75"/>
        <v>2.4821741912295857E-3</v>
      </c>
    </row>
    <row r="254" spans="1:23" x14ac:dyDescent="0.3">
      <c r="A254" s="185">
        <v>42760</v>
      </c>
      <c r="B254">
        <v>116.151878</v>
      </c>
      <c r="C254">
        <v>836.52002000000005</v>
      </c>
      <c r="D254">
        <v>60.172702999999998</v>
      </c>
      <c r="E254">
        <v>139.520004</v>
      </c>
      <c r="F254">
        <v>79.563186999999999</v>
      </c>
      <c r="G254" s="86">
        <v>75.239000000000004</v>
      </c>
      <c r="H254">
        <f t="shared" si="60"/>
        <v>8739.1511488420001</v>
      </c>
      <c r="I254">
        <f t="shared" si="61"/>
        <v>62938.929784780004</v>
      </c>
      <c r="J254">
        <f t="shared" si="62"/>
        <v>4527.3340010170004</v>
      </c>
      <c r="K254">
        <f t="shared" si="63"/>
        <v>10497.345580956</v>
      </c>
      <c r="L254">
        <f t="shared" si="64"/>
        <v>5986.2546266930003</v>
      </c>
      <c r="M254" s="180">
        <f t="shared" si="65"/>
        <v>3.0132115712699956E-2</v>
      </c>
      <c r="N254" s="178">
        <f t="shared" si="66"/>
        <v>3.1311842349752095E-2</v>
      </c>
      <c r="O254" s="178">
        <f t="shared" si="67"/>
        <v>1.6852469631893258E-2</v>
      </c>
      <c r="P254" s="178">
        <f t="shared" si="68"/>
        <v>1.0117076547064643E-2</v>
      </c>
      <c r="Q254" s="179">
        <f t="shared" si="69"/>
        <v>6.3375631317752566E-3</v>
      </c>
      <c r="R254" s="187">
        <f t="shared" si="70"/>
        <v>3.0590682182137119E-2</v>
      </c>
      <c r="S254" s="187">
        <f t="shared" si="71"/>
        <v>3.1807214908743484E-2</v>
      </c>
      <c r="T254" s="187">
        <f t="shared" si="72"/>
        <v>1.6995273570066267E-2</v>
      </c>
      <c r="U254" s="187">
        <f t="shared" si="73"/>
        <v>1.0168427192699883E-2</v>
      </c>
      <c r="V254" s="187">
        <f t="shared" si="74"/>
        <v>6.3576879766957901E-3</v>
      </c>
      <c r="W254" s="188">
        <f t="shared" si="75"/>
        <v>1.9183857166068508E-2</v>
      </c>
    </row>
    <row r="255" spans="1:23" x14ac:dyDescent="0.3">
      <c r="A255" s="185">
        <v>42761</v>
      </c>
      <c r="B255">
        <v>116.209045</v>
      </c>
      <c r="C255">
        <v>839.15002400000003</v>
      </c>
      <c r="D255">
        <v>60.730209000000002</v>
      </c>
      <c r="E255">
        <v>138.96000699999999</v>
      </c>
      <c r="F255">
        <v>79.052017000000006</v>
      </c>
      <c r="G255" s="86">
        <v>76.034999999999997</v>
      </c>
      <c r="H255">
        <f t="shared" si="60"/>
        <v>8835.9547365750004</v>
      </c>
      <c r="I255">
        <f t="shared" si="61"/>
        <v>63804.772074840002</v>
      </c>
      <c r="J255">
        <f t="shared" si="62"/>
        <v>4617.6214413150001</v>
      </c>
      <c r="K255">
        <f t="shared" si="63"/>
        <v>10565.824132244999</v>
      </c>
      <c r="L255">
        <f t="shared" si="64"/>
        <v>6010.7201125950005</v>
      </c>
      <c r="M255" s="180">
        <f t="shared" si="65"/>
        <v>1.1016100537259673E-2</v>
      </c>
      <c r="N255" s="178">
        <f t="shared" si="66"/>
        <v>1.3663097210356996E-2</v>
      </c>
      <c r="O255" s="178">
        <f t="shared" si="67"/>
        <v>1.9746487474224469E-2</v>
      </c>
      <c r="P255" s="178">
        <f t="shared" si="68"/>
        <v>6.5022305273434991E-3</v>
      </c>
      <c r="Q255" s="179">
        <f t="shared" si="69"/>
        <v>4.0786148756907763E-3</v>
      </c>
      <c r="R255" s="187">
        <f t="shared" si="70"/>
        <v>1.1077001196601054E-2</v>
      </c>
      <c r="S255" s="187">
        <f t="shared" si="71"/>
        <v>1.3756863884097652E-2</v>
      </c>
      <c r="T255" s="187">
        <f t="shared" si="72"/>
        <v>1.9942738988932087E-2</v>
      </c>
      <c r="U255" s="187">
        <f t="shared" si="73"/>
        <v>6.5234159208049031E-3</v>
      </c>
      <c r="V255" s="187">
        <f t="shared" si="74"/>
        <v>4.0869437449097788E-3</v>
      </c>
      <c r="W255" s="188">
        <f t="shared" si="75"/>
        <v>1.1077392747069094E-2</v>
      </c>
    </row>
    <row r="256" spans="1:23" x14ac:dyDescent="0.3">
      <c r="A256" s="185">
        <v>42762</v>
      </c>
      <c r="B256">
        <v>116.218582</v>
      </c>
      <c r="C256">
        <v>835.77002000000005</v>
      </c>
      <c r="D256">
        <v>62.157043000000002</v>
      </c>
      <c r="E256">
        <v>142.449997</v>
      </c>
      <c r="F256">
        <v>79.161559999999994</v>
      </c>
      <c r="G256" s="86">
        <v>75.138999999999996</v>
      </c>
      <c r="H256">
        <f t="shared" si="60"/>
        <v>8732.5480328979993</v>
      </c>
      <c r="I256">
        <f t="shared" si="61"/>
        <v>62798.923532779998</v>
      </c>
      <c r="J256">
        <f t="shared" si="62"/>
        <v>4670.4180539769995</v>
      </c>
      <c r="K256">
        <f t="shared" si="63"/>
        <v>10703.550324582999</v>
      </c>
      <c r="L256">
        <f t="shared" si="64"/>
        <v>5948.120456839999</v>
      </c>
      <c r="M256" s="180">
        <f t="shared" si="65"/>
        <v>-1.1771964771149709E-2</v>
      </c>
      <c r="N256" s="178">
        <f t="shared" si="66"/>
        <v>-1.5890052835372374E-2</v>
      </c>
      <c r="O256" s="178">
        <f t="shared" si="67"/>
        <v>1.1368853751048034E-2</v>
      </c>
      <c r="P256" s="178">
        <f t="shared" si="68"/>
        <v>1.2950838550863852E-2</v>
      </c>
      <c r="Q256" s="179">
        <f t="shared" si="69"/>
        <v>-1.046928038958881E-2</v>
      </c>
      <c r="R256" s="187">
        <f t="shared" si="70"/>
        <v>-1.1702946287056662E-2</v>
      </c>
      <c r="S256" s="187">
        <f t="shared" si="71"/>
        <v>-1.5764471987772193E-2</v>
      </c>
      <c r="T256" s="187">
        <f t="shared" si="72"/>
        <v>1.1433724772155448E-2</v>
      </c>
      <c r="U256" s="187">
        <f t="shared" si="73"/>
        <v>1.3035063863847934E-2</v>
      </c>
      <c r="V256" s="187">
        <f t="shared" si="74"/>
        <v>-1.0414668223168269E-2</v>
      </c>
      <c r="W256" s="188">
        <f t="shared" si="75"/>
        <v>-2.6826595723987486E-3</v>
      </c>
    </row>
    <row r="257" spans="1:23" x14ac:dyDescent="0.3">
      <c r="A257" s="185">
        <v>42765</v>
      </c>
      <c r="B257">
        <v>115.913605</v>
      </c>
      <c r="C257">
        <v>830.38000499999998</v>
      </c>
      <c r="D257">
        <v>61.542834999999997</v>
      </c>
      <c r="E257">
        <v>141.220001</v>
      </c>
      <c r="F257">
        <v>79.188934000000003</v>
      </c>
      <c r="G257" s="86">
        <v>74.832999999999998</v>
      </c>
      <c r="H257">
        <f t="shared" si="60"/>
        <v>8674.1628029650001</v>
      </c>
      <c r="I257">
        <f t="shared" si="61"/>
        <v>62139.826914164994</v>
      </c>
      <c r="J257">
        <f t="shared" si="62"/>
        <v>4605.4349715549997</v>
      </c>
      <c r="K257">
        <f t="shared" si="63"/>
        <v>10567.916334833</v>
      </c>
      <c r="L257">
        <f t="shared" si="64"/>
        <v>5925.9454980219998</v>
      </c>
      <c r="M257" s="180">
        <f t="shared" si="65"/>
        <v>-6.7083838457177095E-3</v>
      </c>
      <c r="N257" s="178">
        <f t="shared" si="66"/>
        <v>-1.0550813585812318E-2</v>
      </c>
      <c r="O257" s="178">
        <f t="shared" si="67"/>
        <v>-1.4011465116821593E-2</v>
      </c>
      <c r="P257" s="178">
        <f t="shared" si="68"/>
        <v>-1.2752842119697827E-2</v>
      </c>
      <c r="Q257" s="179">
        <f t="shared" si="69"/>
        <v>-3.7350280319279863E-3</v>
      </c>
      <c r="R257" s="187">
        <f t="shared" si="70"/>
        <v>-6.6859328701136707E-3</v>
      </c>
      <c r="S257" s="187">
        <f t="shared" si="71"/>
        <v>-1.0495348989078866E-2</v>
      </c>
      <c r="T257" s="187">
        <f t="shared" si="72"/>
        <v>-1.3913761395870076E-2</v>
      </c>
      <c r="U257" s="187">
        <f t="shared" si="73"/>
        <v>-1.2671869205723807E-2</v>
      </c>
      <c r="V257" s="187">
        <f t="shared" si="74"/>
        <v>-3.7280614908360176E-3</v>
      </c>
      <c r="W257" s="188">
        <f t="shared" si="75"/>
        <v>-9.4989947903244883E-3</v>
      </c>
    </row>
    <row r="258" spans="1:23" x14ac:dyDescent="0.3">
      <c r="A258" s="185">
        <v>42766</v>
      </c>
      <c r="B258">
        <v>115.64677399999999</v>
      </c>
      <c r="C258">
        <v>823.47997999999995</v>
      </c>
      <c r="D258">
        <v>61.089278999999998</v>
      </c>
      <c r="E258">
        <v>140.71000699999999</v>
      </c>
      <c r="F258">
        <v>79.964850999999996</v>
      </c>
      <c r="G258" s="86">
        <v>75.694000000000003</v>
      </c>
      <c r="H258">
        <f t="shared" si="60"/>
        <v>8753.766911155999</v>
      </c>
      <c r="I258">
        <f t="shared" si="61"/>
        <v>62332.493606119999</v>
      </c>
      <c r="J258">
        <f t="shared" si="62"/>
        <v>4624.0918846260001</v>
      </c>
      <c r="K258">
        <f t="shared" si="63"/>
        <v>10650.903269857999</v>
      </c>
      <c r="L258">
        <f t="shared" si="64"/>
        <v>6052.8594315939999</v>
      </c>
      <c r="M258" s="180">
        <f t="shared" si="65"/>
        <v>9.1352975483085727E-3</v>
      </c>
      <c r="N258" s="178">
        <f t="shared" si="66"/>
        <v>3.0957379925044847E-3</v>
      </c>
      <c r="O258" s="178">
        <f t="shared" si="67"/>
        <v>4.0428808050091735E-3</v>
      </c>
      <c r="P258" s="178">
        <f t="shared" si="68"/>
        <v>7.8220522815897892E-3</v>
      </c>
      <c r="Q258" s="179">
        <f t="shared" si="69"/>
        <v>2.1190541692868277E-2</v>
      </c>
      <c r="R258" s="187">
        <f t="shared" si="70"/>
        <v>9.1771517320136803E-3</v>
      </c>
      <c r="S258" s="187">
        <f t="shared" si="71"/>
        <v>3.1005347379087292E-3</v>
      </c>
      <c r="T258" s="187">
        <f t="shared" si="72"/>
        <v>4.0510642721551691E-3</v>
      </c>
      <c r="U258" s="187">
        <f t="shared" si="73"/>
        <v>7.8527244534918605E-3</v>
      </c>
      <c r="V258" s="187">
        <f t="shared" si="74"/>
        <v>2.1416655555533255E-2</v>
      </c>
      <c r="W258" s="188">
        <f t="shared" si="75"/>
        <v>9.1196261502205396E-3</v>
      </c>
    </row>
    <row r="259" spans="1:23" x14ac:dyDescent="0.3">
      <c r="A259" s="186">
        <v>42767</v>
      </c>
      <c r="B259">
        <v>122.69898999999999</v>
      </c>
      <c r="C259">
        <v>832.34997599999997</v>
      </c>
      <c r="D259">
        <v>60.078220000000002</v>
      </c>
      <c r="E259">
        <v>140.779999</v>
      </c>
      <c r="F259">
        <v>79.718384</v>
      </c>
      <c r="G259" s="86">
        <v>76.132999999999996</v>
      </c>
      <c r="H259">
        <f t="shared" si="60"/>
        <v>9341.4422056699987</v>
      </c>
      <c r="I259">
        <f t="shared" si="61"/>
        <v>63369.300722807995</v>
      </c>
      <c r="J259">
        <f t="shared" si="62"/>
        <v>4573.9351232600002</v>
      </c>
      <c r="K259">
        <f t="shared" si="63"/>
        <v>10718.003663866999</v>
      </c>
      <c r="L259">
        <f t="shared" si="64"/>
        <v>6069.1997290720001</v>
      </c>
      <c r="M259" s="180">
        <f t="shared" si="65"/>
        <v>6.4976540201134789E-2</v>
      </c>
      <c r="N259" s="178">
        <f t="shared" si="66"/>
        <v>1.6496671908143839E-2</v>
      </c>
      <c r="O259" s="178">
        <f t="shared" si="67"/>
        <v>-1.0906090723777405E-2</v>
      </c>
      <c r="P259" s="178">
        <f t="shared" si="68"/>
        <v>6.2802102849167582E-3</v>
      </c>
      <c r="Q259" s="179">
        <f t="shared" si="69"/>
        <v>2.6959623210028893E-3</v>
      </c>
      <c r="R259" s="187">
        <f t="shared" si="70"/>
        <v>6.7133989341783024E-2</v>
      </c>
      <c r="S259" s="187">
        <f t="shared" si="71"/>
        <v>1.6633493330775385E-2</v>
      </c>
      <c r="T259" s="187">
        <f t="shared" si="72"/>
        <v>-1.0846834928336782E-2</v>
      </c>
      <c r="U259" s="187">
        <f t="shared" si="73"/>
        <v>6.2999721534316502E-3</v>
      </c>
      <c r="V259" s="187">
        <f t="shared" si="74"/>
        <v>2.6995996954280793E-3</v>
      </c>
      <c r="W259" s="188">
        <f t="shared" si="75"/>
        <v>1.6384043918616274E-2</v>
      </c>
    </row>
    <row r="260" spans="1:23" x14ac:dyDescent="0.3">
      <c r="A260" s="186">
        <v>42768</v>
      </c>
      <c r="B260">
        <v>122.48934199999999</v>
      </c>
      <c r="C260">
        <v>839.95001200000002</v>
      </c>
      <c r="D260">
        <v>59.690787999999998</v>
      </c>
      <c r="E260">
        <v>139.199997</v>
      </c>
      <c r="F260">
        <v>80.110923999999997</v>
      </c>
      <c r="G260" s="86">
        <v>74.415999999999997</v>
      </c>
      <c r="H260">
        <f t="shared" si="60"/>
        <v>9115.1668742719994</v>
      </c>
      <c r="I260">
        <f t="shared" si="61"/>
        <v>62505.720092992</v>
      </c>
      <c r="J260">
        <f t="shared" si="62"/>
        <v>4441.9496798079999</v>
      </c>
      <c r="K260">
        <f t="shared" si="63"/>
        <v>10358.706976751999</v>
      </c>
      <c r="L260">
        <f t="shared" si="64"/>
        <v>5961.5345203839997</v>
      </c>
      <c r="M260" s="180">
        <f t="shared" si="65"/>
        <v>-2.4520936444776729E-2</v>
      </c>
      <c r="N260" s="178">
        <f t="shared" si="66"/>
        <v>-1.3721454401914255E-2</v>
      </c>
      <c r="O260" s="178">
        <f t="shared" si="67"/>
        <v>-2.9280514557195839E-2</v>
      </c>
      <c r="P260" s="178">
        <f t="shared" si="68"/>
        <v>-3.4097493066815712E-2</v>
      </c>
      <c r="Q260" s="179">
        <f t="shared" si="69"/>
        <v>-1.7898838228458704E-2</v>
      </c>
      <c r="R260" s="187">
        <f t="shared" si="70"/>
        <v>-2.4222740602158448E-2</v>
      </c>
      <c r="S260" s="187">
        <f t="shared" si="71"/>
        <v>-1.3627744348852716E-2</v>
      </c>
      <c r="T260" s="187">
        <f t="shared" si="72"/>
        <v>-2.8855993776739385E-2</v>
      </c>
      <c r="U260" s="187">
        <f t="shared" si="73"/>
        <v>-3.3522724789344573E-2</v>
      </c>
      <c r="V260" s="187">
        <f t="shared" si="74"/>
        <v>-1.7739605465985003E-2</v>
      </c>
      <c r="W260" s="188">
        <f t="shared" si="75"/>
        <v>-2.3593761796616028E-2</v>
      </c>
    </row>
    <row r="261" spans="1:23" x14ac:dyDescent="0.3">
      <c r="A261" s="186">
        <v>42769</v>
      </c>
      <c r="B261">
        <v>123.013496</v>
      </c>
      <c r="C261">
        <v>810.20001200000002</v>
      </c>
      <c r="D261">
        <v>60.172702999999998</v>
      </c>
      <c r="E261">
        <v>140.25</v>
      </c>
      <c r="F261">
        <v>79.791404999999997</v>
      </c>
      <c r="G261" s="86">
        <v>73.700999999999993</v>
      </c>
      <c r="H261">
        <f t="shared" si="60"/>
        <v>9066.2176686959992</v>
      </c>
      <c r="I261">
        <f t="shared" si="61"/>
        <v>59712.551084411993</v>
      </c>
      <c r="J261">
        <f t="shared" si="62"/>
        <v>4434.7883838029993</v>
      </c>
      <c r="K261">
        <f t="shared" si="63"/>
        <v>10336.56525</v>
      </c>
      <c r="L261">
        <f t="shared" si="64"/>
        <v>5880.7063399049994</v>
      </c>
      <c r="M261" s="180">
        <f t="shared" si="65"/>
        <v>-5.3845540450831583E-3</v>
      </c>
      <c r="N261" s="178">
        <f t="shared" si="66"/>
        <v>-4.5715839820510688E-2</v>
      </c>
      <c r="O261" s="178">
        <f t="shared" si="67"/>
        <v>-1.6134975499581842E-3</v>
      </c>
      <c r="P261" s="178">
        <f t="shared" si="68"/>
        <v>-2.1397868032597069E-3</v>
      </c>
      <c r="Q261" s="179">
        <f t="shared" si="69"/>
        <v>-1.3651037270479775E-2</v>
      </c>
      <c r="R261" s="187">
        <f t="shared" si="70"/>
        <v>-5.37008331840437E-3</v>
      </c>
      <c r="S261" s="187">
        <f t="shared" si="71"/>
        <v>-4.4686614351846676E-2</v>
      </c>
      <c r="T261" s="187">
        <f t="shared" si="72"/>
        <v>-1.6121965625936951E-3</v>
      </c>
      <c r="U261" s="187">
        <f t="shared" si="73"/>
        <v>-2.1374990915074381E-3</v>
      </c>
      <c r="V261" s="187">
        <f t="shared" si="74"/>
        <v>-1.3558284398526637E-2</v>
      </c>
      <c r="W261" s="188">
        <f t="shared" si="75"/>
        <v>-1.3472935544575763E-2</v>
      </c>
    </row>
    <row r="262" spans="1:23" x14ac:dyDescent="0.3">
      <c r="A262" s="186">
        <v>42772</v>
      </c>
      <c r="B262">
        <v>124.16662599999999</v>
      </c>
      <c r="C262">
        <v>807.64001499999995</v>
      </c>
      <c r="D262">
        <v>60.134906999999998</v>
      </c>
      <c r="E262">
        <v>140.970001</v>
      </c>
      <c r="F262">
        <v>79.78228</v>
      </c>
      <c r="G262" s="86">
        <v>73.483000000000004</v>
      </c>
      <c r="H262">
        <f t="shared" si="60"/>
        <v>9124.1361783579996</v>
      </c>
      <c r="I262">
        <f t="shared" si="61"/>
        <v>59347.811222245</v>
      </c>
      <c r="J262">
        <f t="shared" si="62"/>
        <v>4418.8933710809997</v>
      </c>
      <c r="K262">
        <f t="shared" si="63"/>
        <v>10358.898583483</v>
      </c>
      <c r="L262">
        <f t="shared" si="64"/>
        <v>5862.6412812400004</v>
      </c>
      <c r="M262" s="180">
        <f t="shared" si="65"/>
        <v>6.3680680294848184E-3</v>
      </c>
      <c r="N262" s="178">
        <f t="shared" si="66"/>
        <v>-6.1269929996688273E-3</v>
      </c>
      <c r="O262" s="178">
        <f t="shared" si="67"/>
        <v>-3.5906033758990341E-3</v>
      </c>
      <c r="P262" s="178">
        <f t="shared" si="68"/>
        <v>2.1582837990106012E-3</v>
      </c>
      <c r="Q262" s="179">
        <f t="shared" si="69"/>
        <v>-3.0766479027549694E-3</v>
      </c>
      <c r="R262" s="187">
        <f t="shared" si="70"/>
        <v>6.3883872832639398E-3</v>
      </c>
      <c r="S262" s="187">
        <f t="shared" si="71"/>
        <v>-6.1082612540097675E-3</v>
      </c>
      <c r="T262" s="187">
        <f t="shared" si="72"/>
        <v>-3.5841648679455175E-3</v>
      </c>
      <c r="U262" s="187">
        <f t="shared" si="73"/>
        <v>2.1606145700091613E-3</v>
      </c>
      <c r="V262" s="187">
        <f t="shared" si="74"/>
        <v>-3.0719198716681454E-3</v>
      </c>
      <c r="W262" s="188">
        <f t="shared" si="75"/>
        <v>-8.4306882807006584E-4</v>
      </c>
    </row>
    <row r="263" spans="1:23" x14ac:dyDescent="0.3">
      <c r="A263" s="186">
        <v>42773</v>
      </c>
      <c r="B263">
        <v>125.348328</v>
      </c>
      <c r="C263">
        <v>812.5</v>
      </c>
      <c r="D263">
        <v>59.936473999999997</v>
      </c>
      <c r="E263">
        <v>144</v>
      </c>
      <c r="F263">
        <v>80.339118999999997</v>
      </c>
      <c r="G263" s="86">
        <v>74.412999999999997</v>
      </c>
      <c r="H263">
        <f t="shared" ref="H263:H326" si="76">B263*$G263</f>
        <v>9327.5451314639995</v>
      </c>
      <c r="I263">
        <f t="shared" ref="I263:I326" si="77">C263*$G263</f>
        <v>60460.5625</v>
      </c>
      <c r="J263">
        <f t="shared" ref="J263:J326" si="78">D263*$G263</f>
        <v>4460.0528397619992</v>
      </c>
      <c r="K263">
        <f t="shared" ref="K263:K326" si="79">E263*$G263</f>
        <v>10715.472</v>
      </c>
      <c r="L263">
        <f t="shared" ref="L263:L326" si="80">F263*$G263</f>
        <v>5978.2748621469991</v>
      </c>
      <c r="M263" s="180">
        <f t="shared" si="65"/>
        <v>2.2048635037476397E-2</v>
      </c>
      <c r="N263" s="178">
        <f t="shared" si="66"/>
        <v>1.8576051757669937E-2</v>
      </c>
      <c r="O263" s="178">
        <f t="shared" si="67"/>
        <v>9.2713172335981558E-3</v>
      </c>
      <c r="P263" s="178">
        <f t="shared" si="68"/>
        <v>3.3842761508040553E-2</v>
      </c>
      <c r="Q263" s="179">
        <f t="shared" si="69"/>
        <v>1.953180912461951E-2</v>
      </c>
      <c r="R263" s="187">
        <f t="shared" si="70"/>
        <v>2.2293502544216283E-2</v>
      </c>
      <c r="S263" s="187">
        <f t="shared" si="71"/>
        <v>1.8749659925755002E-2</v>
      </c>
      <c r="T263" s="187">
        <f t="shared" si="72"/>
        <v>9.3144290265891969E-3</v>
      </c>
      <c r="U263" s="187">
        <f t="shared" si="73"/>
        <v>3.4421942993586883E-2</v>
      </c>
      <c r="V263" s="187">
        <f t="shared" si="74"/>
        <v>1.9723802866298046E-2</v>
      </c>
      <c r="W263" s="188">
        <f t="shared" si="75"/>
        <v>2.0900667471289082E-2</v>
      </c>
    </row>
    <row r="264" spans="1:23" x14ac:dyDescent="0.3">
      <c r="A264" s="186">
        <v>42774</v>
      </c>
      <c r="B264">
        <v>125.834366</v>
      </c>
      <c r="C264">
        <v>819.71002199999998</v>
      </c>
      <c r="D264">
        <v>59.851436999999997</v>
      </c>
      <c r="E264">
        <v>144.740005</v>
      </c>
      <c r="F264">
        <v>80.631232999999995</v>
      </c>
      <c r="G264" s="86">
        <v>74.287999999999997</v>
      </c>
      <c r="H264">
        <f t="shared" si="76"/>
        <v>9347.9833814079993</v>
      </c>
      <c r="I264">
        <f t="shared" si="77"/>
        <v>60894.618114335994</v>
      </c>
      <c r="J264">
        <f t="shared" si="78"/>
        <v>4446.2435518559996</v>
      </c>
      <c r="K264">
        <f t="shared" si="79"/>
        <v>10752.445491439999</v>
      </c>
      <c r="L264">
        <f t="shared" si="80"/>
        <v>5989.9330371039996</v>
      </c>
      <c r="M264" s="180">
        <f t="shared" ref="M264:M327" si="81">LN(H264/H263)</f>
        <v>2.188774265684491E-3</v>
      </c>
      <c r="N264" s="178">
        <f t="shared" ref="N264:N327" si="82">LN(I264/I263)</f>
        <v>7.1535053240909877E-3</v>
      </c>
      <c r="O264" s="178">
        <f t="shared" ref="O264:O327" si="83">LN(J264/J263)</f>
        <v>-3.1010194058231611E-3</v>
      </c>
      <c r="P264" s="178">
        <f t="shared" ref="P264:P327" si="84">LN(K264/K263)</f>
        <v>3.4445379261203099E-3</v>
      </c>
      <c r="Q264" s="179">
        <f t="shared" ref="Q264:Q327" si="85">LN(L264/L263)</f>
        <v>1.9481911982934925E-3</v>
      </c>
      <c r="R264" s="187">
        <f t="shared" ref="R264:R327" si="86">(H264-H263)/H263</f>
        <v>2.1911713806730157E-3</v>
      </c>
      <c r="S264" s="187">
        <f t="shared" ref="S264:S327" si="87">(I264-I263)/I263</f>
        <v>7.1791527631916031E-3</v>
      </c>
      <c r="T264" s="187">
        <f t="shared" ref="T264:T327" si="88">(J264-J263)/J263</f>
        <v>-3.0962162113614008E-3</v>
      </c>
      <c r="U264" s="187">
        <f t="shared" ref="U264:U327" si="89">(K264-K263)/K263</f>
        <v>3.4504771642350084E-3</v>
      </c>
      <c r="V264" s="187">
        <f t="shared" ref="V264:V327" si="90">(L264-L263)/L263</f>
        <v>1.9500901557432976E-3</v>
      </c>
      <c r="W264" s="188">
        <f t="shared" ref="W264:W327" si="91">MMULT(R264:V264,$Y$4:$Y$8)</f>
        <v>2.3349350504963048E-3</v>
      </c>
    </row>
    <row r="265" spans="1:23" x14ac:dyDescent="0.3">
      <c r="A265" s="186">
        <v>42775</v>
      </c>
      <c r="B265">
        <v>126.743645</v>
      </c>
      <c r="C265">
        <v>821.35998500000005</v>
      </c>
      <c r="D265">
        <v>60.531776000000001</v>
      </c>
      <c r="E265">
        <v>144.13999899999999</v>
      </c>
      <c r="F265">
        <v>80.941581999999997</v>
      </c>
      <c r="G265" s="86">
        <v>73.671999999999997</v>
      </c>
      <c r="H265">
        <f t="shared" si="76"/>
        <v>9337.4578144400002</v>
      </c>
      <c r="I265">
        <f t="shared" si="77"/>
        <v>60511.232814920004</v>
      </c>
      <c r="J265">
        <f t="shared" si="78"/>
        <v>4459.4970014720002</v>
      </c>
      <c r="K265">
        <f t="shared" si="79"/>
        <v>10619.082006327999</v>
      </c>
      <c r="L265">
        <f t="shared" si="80"/>
        <v>5963.1282291039997</v>
      </c>
      <c r="M265" s="180">
        <f t="shared" si="81"/>
        <v>-1.1266063210354704E-3</v>
      </c>
      <c r="N265" s="178">
        <f t="shared" si="82"/>
        <v>-6.3157841387291623E-3</v>
      </c>
      <c r="O265" s="178">
        <f t="shared" si="83"/>
        <v>2.9763856965863305E-3</v>
      </c>
      <c r="P265" s="178">
        <f t="shared" si="84"/>
        <v>-1.2480644282586408E-2</v>
      </c>
      <c r="Q265" s="179">
        <f t="shared" si="85"/>
        <v>-4.4850189144775296E-3</v>
      </c>
      <c r="R265" s="187">
        <f t="shared" si="86"/>
        <v>-1.1259719383897476E-3</v>
      </c>
      <c r="S265" s="187">
        <f t="shared" si="87"/>
        <v>-6.2958814963933896E-3</v>
      </c>
      <c r="T265" s="187">
        <f t="shared" si="88"/>
        <v>2.9808195303354852E-3</v>
      </c>
      <c r="U265" s="187">
        <f t="shared" si="89"/>
        <v>-1.2403084044292146E-2</v>
      </c>
      <c r="V265" s="187">
        <f t="shared" si="90"/>
        <v>-4.4749762366224043E-3</v>
      </c>
      <c r="W265" s="188">
        <f t="shared" si="91"/>
        <v>-4.2638188370724417E-3</v>
      </c>
    </row>
    <row r="266" spans="1:23" x14ac:dyDescent="0.3">
      <c r="A266" s="186">
        <v>42776</v>
      </c>
      <c r="B266">
        <v>126.45649</v>
      </c>
      <c r="C266">
        <v>827.46002199999998</v>
      </c>
      <c r="D266">
        <v>60.475085999999997</v>
      </c>
      <c r="E266">
        <v>144.820007</v>
      </c>
      <c r="F266">
        <v>80.302597000000006</v>
      </c>
      <c r="G266" s="86">
        <v>72.816999999999993</v>
      </c>
      <c r="H266">
        <f t="shared" si="76"/>
        <v>9208.1822323299984</v>
      </c>
      <c r="I266">
        <f t="shared" si="77"/>
        <v>60253.156421973996</v>
      </c>
      <c r="J266">
        <f t="shared" si="78"/>
        <v>4403.614337261999</v>
      </c>
      <c r="K266">
        <f t="shared" si="79"/>
        <v>10545.358449718999</v>
      </c>
      <c r="L266">
        <f t="shared" si="80"/>
        <v>5847.3942057489994</v>
      </c>
      <c r="M266" s="180">
        <f t="shared" si="81"/>
        <v>-1.3941570707763038E-2</v>
      </c>
      <c r="N266" s="178">
        <f t="shared" si="82"/>
        <v>-4.274054420265681E-3</v>
      </c>
      <c r="O266" s="178">
        <f t="shared" si="83"/>
        <v>-1.2610335719216981E-2</v>
      </c>
      <c r="P266" s="178">
        <f t="shared" si="84"/>
        <v>-6.9667662556961761E-3</v>
      </c>
      <c r="Q266" s="179">
        <f t="shared" si="85"/>
        <v>-1.9599086942406672E-2</v>
      </c>
      <c r="R266" s="187">
        <f t="shared" si="86"/>
        <v>-1.3844837072257754E-2</v>
      </c>
      <c r="S266" s="187">
        <f t="shared" si="87"/>
        <v>-4.2649336485237714E-3</v>
      </c>
      <c r="T266" s="187">
        <f t="shared" si="88"/>
        <v>-1.253115860186817E-2</v>
      </c>
      <c r="U266" s="187">
        <f t="shared" si="89"/>
        <v>-6.9425545979462083E-3</v>
      </c>
      <c r="V266" s="187">
        <f t="shared" si="90"/>
        <v>-1.9408273461258459E-2</v>
      </c>
      <c r="W266" s="188">
        <f t="shared" si="91"/>
        <v>-1.1398351476370873E-2</v>
      </c>
    </row>
    <row r="267" spans="1:23" x14ac:dyDescent="0.3">
      <c r="A267" s="186">
        <v>42779</v>
      </c>
      <c r="B267">
        <v>127.57634</v>
      </c>
      <c r="C267">
        <v>836.53002900000001</v>
      </c>
      <c r="D267">
        <v>61.155425999999999</v>
      </c>
      <c r="E267">
        <v>143.199997</v>
      </c>
      <c r="F267">
        <v>80.612960999999999</v>
      </c>
      <c r="G267" s="86">
        <v>72.605999999999995</v>
      </c>
      <c r="H267">
        <f t="shared" si="76"/>
        <v>9262.8077420399986</v>
      </c>
      <c r="I267">
        <f t="shared" si="77"/>
        <v>60737.099285573997</v>
      </c>
      <c r="J267">
        <f t="shared" si="78"/>
        <v>4440.2508601559994</v>
      </c>
      <c r="K267">
        <f t="shared" si="79"/>
        <v>10397.178982181998</v>
      </c>
      <c r="L267">
        <f t="shared" si="80"/>
        <v>5852.9846463659997</v>
      </c>
      <c r="M267" s="180">
        <f t="shared" si="81"/>
        <v>5.9147527055817984E-3</v>
      </c>
      <c r="N267" s="178">
        <f t="shared" si="82"/>
        <v>7.999742485534693E-3</v>
      </c>
      <c r="O267" s="178">
        <f t="shared" si="83"/>
        <v>8.2852308695947566E-3</v>
      </c>
      <c r="P267" s="178">
        <f t="shared" si="84"/>
        <v>-1.4151288101170487E-2</v>
      </c>
      <c r="Q267" s="179">
        <f t="shared" si="85"/>
        <v>9.5560000459448422E-4</v>
      </c>
      <c r="R267" s="187">
        <f t="shared" si="86"/>
        <v>5.9322793936689919E-3</v>
      </c>
      <c r="S267" s="187">
        <f t="shared" si="87"/>
        <v>8.031825921463424E-3</v>
      </c>
      <c r="T267" s="187">
        <f t="shared" si="88"/>
        <v>8.3196483815563965E-3</v>
      </c>
      <c r="U267" s="187">
        <f t="shared" si="89"/>
        <v>-1.4051629277803136E-2</v>
      </c>
      <c r="V267" s="187">
        <f t="shared" si="90"/>
        <v>9.5605673575143455E-4</v>
      </c>
      <c r="W267" s="188">
        <f t="shared" si="91"/>
        <v>1.8376362309274223E-3</v>
      </c>
    </row>
    <row r="268" spans="1:23" x14ac:dyDescent="0.3">
      <c r="A268" s="186">
        <v>42780</v>
      </c>
      <c r="B268">
        <v>129.232193</v>
      </c>
      <c r="C268">
        <v>836.39001499999995</v>
      </c>
      <c r="D268">
        <v>61.383595</v>
      </c>
      <c r="E268">
        <v>140.820007</v>
      </c>
      <c r="F268">
        <v>80.202194000000006</v>
      </c>
      <c r="G268" s="86">
        <v>71.165000000000006</v>
      </c>
      <c r="H268">
        <f t="shared" si="76"/>
        <v>9196.809014845001</v>
      </c>
      <c r="I268">
        <f t="shared" si="77"/>
        <v>59521.695417474999</v>
      </c>
      <c r="J268">
        <f t="shared" si="78"/>
        <v>4368.363538175</v>
      </c>
      <c r="K268">
        <f t="shared" si="79"/>
        <v>10021.455798155001</v>
      </c>
      <c r="L268">
        <f t="shared" si="80"/>
        <v>5707.5891360100013</v>
      </c>
      <c r="M268" s="180">
        <f t="shared" si="81"/>
        <v>-7.1506369045893888E-3</v>
      </c>
      <c r="N268" s="178">
        <f t="shared" si="82"/>
        <v>-2.0213827274752363E-2</v>
      </c>
      <c r="O268" s="178">
        <f t="shared" si="83"/>
        <v>-1.6322412299655795E-2</v>
      </c>
      <c r="P268" s="178">
        <f t="shared" si="84"/>
        <v>-3.6806143298371841E-2</v>
      </c>
      <c r="Q268" s="179">
        <f t="shared" si="85"/>
        <v>-2.5155010450843115E-2</v>
      </c>
      <c r="R268" s="187">
        <f t="shared" si="86"/>
        <v>-7.1251319290000044E-3</v>
      </c>
      <c r="S268" s="187">
        <f t="shared" si="87"/>
        <v>-2.0010897497498292E-2</v>
      </c>
      <c r="T268" s="187">
        <f t="shared" si="88"/>
        <v>-1.6189923552759295E-2</v>
      </c>
      <c r="U268" s="187">
        <f t="shared" si="89"/>
        <v>-3.6137031465062544E-2</v>
      </c>
      <c r="V268" s="187">
        <f t="shared" si="90"/>
        <v>-2.4841259483957726E-2</v>
      </c>
      <c r="W268" s="188">
        <f t="shared" si="91"/>
        <v>-2.086084878565557E-2</v>
      </c>
    </row>
    <row r="269" spans="1:23" x14ac:dyDescent="0.3">
      <c r="A269" s="186">
        <v>42781</v>
      </c>
      <c r="B269">
        <v>129.701187</v>
      </c>
      <c r="C269">
        <v>842.70001200000002</v>
      </c>
      <c r="D269">
        <v>61.345562000000001</v>
      </c>
      <c r="E269">
        <v>142.270004</v>
      </c>
      <c r="F269">
        <v>83.178039999999996</v>
      </c>
      <c r="G269" s="86">
        <v>71.233000000000004</v>
      </c>
      <c r="H269">
        <f t="shared" si="76"/>
        <v>9239.0046535710007</v>
      </c>
      <c r="I269">
        <f t="shared" si="77"/>
        <v>60028.049954796006</v>
      </c>
      <c r="J269">
        <f t="shared" si="78"/>
        <v>4369.8284179460006</v>
      </c>
      <c r="K269">
        <f t="shared" si="79"/>
        <v>10134.319194932001</v>
      </c>
      <c r="L269">
        <f t="shared" si="80"/>
        <v>5925.0213233200002</v>
      </c>
      <c r="M269" s="180">
        <f t="shared" si="81"/>
        <v>4.5775806987833735E-3</v>
      </c>
      <c r="N269" s="178">
        <f t="shared" si="82"/>
        <v>8.4710772692136206E-3</v>
      </c>
      <c r="O269" s="178">
        <f t="shared" si="83"/>
        <v>3.3528212519915877E-4</v>
      </c>
      <c r="P269" s="178">
        <f t="shared" si="84"/>
        <v>1.1199229645067976E-2</v>
      </c>
      <c r="Q269" s="179">
        <f t="shared" si="85"/>
        <v>3.738756924007855E-2</v>
      </c>
      <c r="R269" s="187">
        <f t="shared" si="86"/>
        <v>4.5880738262466672E-3</v>
      </c>
      <c r="S269" s="187">
        <f t="shared" si="87"/>
        <v>8.507058372069597E-3</v>
      </c>
      <c r="T269" s="187">
        <f t="shared" si="88"/>
        <v>3.3533833853319564E-4</v>
      </c>
      <c r="U269" s="187">
        <f t="shared" si="89"/>
        <v>1.1262175780666404E-2</v>
      </c>
      <c r="V269" s="187">
        <f t="shared" si="90"/>
        <v>3.8095276679638329E-2</v>
      </c>
      <c r="W269" s="188">
        <f t="shared" si="91"/>
        <v>1.2557584599430838E-2</v>
      </c>
    </row>
    <row r="270" spans="1:23" x14ac:dyDescent="0.3">
      <c r="A270" s="186">
        <v>42782</v>
      </c>
      <c r="B270">
        <v>129.54804999999999</v>
      </c>
      <c r="C270">
        <v>844.14001499999995</v>
      </c>
      <c r="D270">
        <v>61.336044000000001</v>
      </c>
      <c r="E270">
        <v>142.009995</v>
      </c>
      <c r="F270">
        <v>82.876807999999997</v>
      </c>
      <c r="G270" s="86">
        <v>71.972999999999999</v>
      </c>
      <c r="H270">
        <f t="shared" si="76"/>
        <v>9323.9618026499993</v>
      </c>
      <c r="I270">
        <f t="shared" si="77"/>
        <v>60755.289299594995</v>
      </c>
      <c r="J270">
        <f t="shared" si="78"/>
        <v>4414.5390948120003</v>
      </c>
      <c r="K270">
        <f t="shared" si="79"/>
        <v>10220.885370135</v>
      </c>
      <c r="L270">
        <f t="shared" si="80"/>
        <v>5964.8925021839996</v>
      </c>
      <c r="M270" s="180">
        <f t="shared" si="81"/>
        <v>9.1534661190170469E-3</v>
      </c>
      <c r="N270" s="178">
        <f t="shared" si="82"/>
        <v>1.2042192865601924E-2</v>
      </c>
      <c r="O270" s="178">
        <f t="shared" si="83"/>
        <v>1.0179688611541098E-2</v>
      </c>
      <c r="P270" s="178">
        <f t="shared" si="84"/>
        <v>8.505608166614444E-3</v>
      </c>
      <c r="Q270" s="179">
        <f t="shared" si="85"/>
        <v>6.7067480725373323E-3</v>
      </c>
      <c r="R270" s="187">
        <f t="shared" si="86"/>
        <v>9.1954872050163394E-3</v>
      </c>
      <c r="S270" s="187">
        <f t="shared" si="87"/>
        <v>1.2114991997018643E-2</v>
      </c>
      <c r="T270" s="187">
        <f t="shared" si="88"/>
        <v>1.0231677903503471E-2</v>
      </c>
      <c r="U270" s="187">
        <f t="shared" si="89"/>
        <v>8.5418836271004186E-3</v>
      </c>
      <c r="V270" s="187">
        <f t="shared" si="90"/>
        <v>6.7292886705862748E-3</v>
      </c>
      <c r="W270" s="188">
        <f t="shared" si="91"/>
        <v>9.3626658806450318E-3</v>
      </c>
    </row>
    <row r="271" spans="1:23" x14ac:dyDescent="0.3">
      <c r="A271" s="186">
        <v>42783</v>
      </c>
      <c r="B271">
        <v>129.90220600000001</v>
      </c>
      <c r="C271">
        <v>845.07000700000003</v>
      </c>
      <c r="D271">
        <v>61.431122000000002</v>
      </c>
      <c r="E271">
        <v>142.220001</v>
      </c>
      <c r="F271">
        <v>83.150665000000004</v>
      </c>
      <c r="G271" s="86">
        <v>72.563999999999993</v>
      </c>
      <c r="H271">
        <f t="shared" si="76"/>
        <v>9426.2236761839995</v>
      </c>
      <c r="I271">
        <f t="shared" si="77"/>
        <v>61321.659987947998</v>
      </c>
      <c r="J271">
        <f t="shared" si="78"/>
        <v>4457.6879368079999</v>
      </c>
      <c r="K271">
        <f t="shared" si="79"/>
        <v>10320.052152563998</v>
      </c>
      <c r="L271">
        <f t="shared" si="80"/>
        <v>6033.7448550599993</v>
      </c>
      <c r="M271" s="180">
        <f t="shared" si="81"/>
        <v>1.090793342813272E-2</v>
      </c>
      <c r="N271" s="178">
        <f t="shared" si="82"/>
        <v>9.2789794524977265E-3</v>
      </c>
      <c r="O271" s="178">
        <f t="shared" si="83"/>
        <v>9.7267984772105281E-3</v>
      </c>
      <c r="P271" s="178">
        <f t="shared" si="84"/>
        <v>9.6556014317024843E-3</v>
      </c>
      <c r="Q271" s="179">
        <f t="shared" si="85"/>
        <v>1.1476821338773363E-2</v>
      </c>
      <c r="R271" s="187">
        <f t="shared" si="86"/>
        <v>1.096764183492643E-2</v>
      </c>
      <c r="S271" s="187">
        <f t="shared" si="87"/>
        <v>9.3221626443111775E-3</v>
      </c>
      <c r="T271" s="187">
        <f t="shared" si="88"/>
        <v>9.7742575315979182E-3</v>
      </c>
      <c r="U271" s="187">
        <f t="shared" si="89"/>
        <v>9.7023671470535394E-3</v>
      </c>
      <c r="V271" s="187">
        <f t="shared" si="90"/>
        <v>1.1542932726916698E-2</v>
      </c>
      <c r="W271" s="188">
        <f t="shared" si="91"/>
        <v>1.0261872376961152E-2</v>
      </c>
    </row>
    <row r="272" spans="1:23" x14ac:dyDescent="0.3">
      <c r="A272" s="186">
        <v>42787</v>
      </c>
      <c r="B272">
        <v>130.84021000000001</v>
      </c>
      <c r="C272">
        <v>856.44000200000005</v>
      </c>
      <c r="D272">
        <v>61.307537000000004</v>
      </c>
      <c r="E272">
        <v>142.60000600000001</v>
      </c>
      <c r="F272">
        <v>83.680107000000007</v>
      </c>
      <c r="G272" s="86">
        <v>71.665999999999997</v>
      </c>
      <c r="H272">
        <f t="shared" si="76"/>
        <v>9376.7944898599999</v>
      </c>
      <c r="I272">
        <f t="shared" si="77"/>
        <v>61377.629183331999</v>
      </c>
      <c r="J272">
        <f t="shared" si="78"/>
        <v>4393.6659466419997</v>
      </c>
      <c r="K272">
        <f t="shared" si="79"/>
        <v>10219.572029995999</v>
      </c>
      <c r="L272">
        <f t="shared" si="80"/>
        <v>5997.018548262</v>
      </c>
      <c r="M272" s="180">
        <f t="shared" si="81"/>
        <v>-5.2575921321475916E-3</v>
      </c>
      <c r="N272" s="178">
        <f t="shared" si="82"/>
        <v>9.1229867171851531E-4</v>
      </c>
      <c r="O272" s="178">
        <f t="shared" si="83"/>
        <v>-1.4466285613145538E-2</v>
      </c>
      <c r="P272" s="178">
        <f t="shared" si="84"/>
        <v>-9.7841054191719068E-3</v>
      </c>
      <c r="Q272" s="179">
        <f t="shared" si="85"/>
        <v>-6.1054181935520707E-3</v>
      </c>
      <c r="R272" s="187">
        <f t="shared" si="86"/>
        <v>-5.2437951847976866E-3</v>
      </c>
      <c r="S272" s="187">
        <f t="shared" si="87"/>
        <v>9.1271494272987899E-4</v>
      </c>
      <c r="T272" s="187">
        <f t="shared" si="88"/>
        <v>-1.436215165206119E-2</v>
      </c>
      <c r="U272" s="187">
        <f t="shared" si="89"/>
        <v>-9.7363967819711437E-3</v>
      </c>
      <c r="V272" s="187">
        <f t="shared" si="90"/>
        <v>-6.0868180011291028E-3</v>
      </c>
      <c r="W272" s="188">
        <f t="shared" si="91"/>
        <v>-6.903289335445849E-3</v>
      </c>
    </row>
    <row r="273" spans="1:23" x14ac:dyDescent="0.3">
      <c r="A273" s="186">
        <v>42788</v>
      </c>
      <c r="B273">
        <v>131.23260500000001</v>
      </c>
      <c r="C273">
        <v>855.60998500000005</v>
      </c>
      <c r="D273">
        <v>61.183948999999998</v>
      </c>
      <c r="E273">
        <v>143.86000100000001</v>
      </c>
      <c r="F273">
        <v>83.470168999999999</v>
      </c>
      <c r="G273" s="86">
        <v>72.241</v>
      </c>
      <c r="H273">
        <f t="shared" si="76"/>
        <v>9480.3746178050005</v>
      </c>
      <c r="I273">
        <f t="shared" si="77"/>
        <v>61810.120926385003</v>
      </c>
      <c r="J273">
        <f t="shared" si="78"/>
        <v>4419.9896597090001</v>
      </c>
      <c r="K273">
        <f t="shared" si="79"/>
        <v>10392.590332241001</v>
      </c>
      <c r="L273">
        <f t="shared" si="80"/>
        <v>6029.9684787289998</v>
      </c>
      <c r="M273" s="180">
        <f t="shared" si="81"/>
        <v>1.0985866341045267E-2</v>
      </c>
      <c r="N273" s="178">
        <f t="shared" si="82"/>
        <v>7.0216968755242096E-3</v>
      </c>
      <c r="O273" s="178">
        <f t="shared" si="83"/>
        <v>5.9734104701663453E-3</v>
      </c>
      <c r="P273" s="178">
        <f t="shared" si="84"/>
        <v>1.678837600309805E-2</v>
      </c>
      <c r="Q273" s="179">
        <f t="shared" si="85"/>
        <v>5.4793462122536577E-3</v>
      </c>
      <c r="R273" s="187">
        <f t="shared" si="86"/>
        <v>1.104643255827047E-2</v>
      </c>
      <c r="S273" s="187">
        <f t="shared" si="87"/>
        <v>7.0464067903498228E-3</v>
      </c>
      <c r="T273" s="187">
        <f t="shared" si="88"/>
        <v>5.9912868631078267E-3</v>
      </c>
      <c r="U273" s="187">
        <f t="shared" si="89"/>
        <v>1.693009274137575E-2</v>
      </c>
      <c r="V273" s="187">
        <f t="shared" si="90"/>
        <v>5.4943852852596354E-3</v>
      </c>
      <c r="W273" s="188">
        <f t="shared" si="91"/>
        <v>9.3017208476727023E-3</v>
      </c>
    </row>
    <row r="274" spans="1:23" x14ac:dyDescent="0.3">
      <c r="A274" s="186">
        <v>42789</v>
      </c>
      <c r="B274">
        <v>130.67746</v>
      </c>
      <c r="C274">
        <v>852.19000200000005</v>
      </c>
      <c r="D274">
        <v>61.431122000000002</v>
      </c>
      <c r="E274">
        <v>142.779999</v>
      </c>
      <c r="F274">
        <v>83.187172000000004</v>
      </c>
      <c r="G274" s="86">
        <v>72.537000000000006</v>
      </c>
      <c r="H274">
        <f t="shared" si="76"/>
        <v>9478.9509160200014</v>
      </c>
      <c r="I274">
        <f t="shared" si="77"/>
        <v>61815.306175074009</v>
      </c>
      <c r="J274">
        <f t="shared" si="78"/>
        <v>4456.0292965140006</v>
      </c>
      <c r="K274">
        <f t="shared" si="79"/>
        <v>10356.832787463001</v>
      </c>
      <c r="L274">
        <f t="shared" si="80"/>
        <v>6034.1478953640008</v>
      </c>
      <c r="M274" s="180">
        <f t="shared" si="81"/>
        <v>-1.5018485601033093E-4</v>
      </c>
      <c r="N274" s="178">
        <f t="shared" si="82"/>
        <v>8.388644332505313E-5</v>
      </c>
      <c r="O274" s="178">
        <f t="shared" si="83"/>
        <v>8.120720570486668E-3</v>
      </c>
      <c r="P274" s="178">
        <f t="shared" si="84"/>
        <v>-3.4466095726176428E-3</v>
      </c>
      <c r="Q274" s="179">
        <f t="shared" si="85"/>
        <v>6.9286745462362174E-4</v>
      </c>
      <c r="R274" s="187">
        <f t="shared" si="86"/>
        <v>-1.5017357882939544E-4</v>
      </c>
      <c r="S274" s="187">
        <f t="shared" si="87"/>
        <v>8.3889961891212524E-5</v>
      </c>
      <c r="T274" s="187">
        <f t="shared" si="88"/>
        <v>8.1537830582556845E-3</v>
      </c>
      <c r="U274" s="187">
        <f t="shared" si="89"/>
        <v>-3.4406768317489763E-3</v>
      </c>
      <c r="V274" s="187">
        <f t="shared" si="90"/>
        <v>6.9310754272498311E-4</v>
      </c>
      <c r="W274" s="188">
        <f t="shared" si="91"/>
        <v>1.0679860304587017E-3</v>
      </c>
    </row>
    <row r="275" spans="1:23" x14ac:dyDescent="0.3">
      <c r="A275" s="186">
        <v>42790</v>
      </c>
      <c r="B275">
        <v>130.80192600000001</v>
      </c>
      <c r="C275">
        <v>845.23999000000003</v>
      </c>
      <c r="D275">
        <v>61.431122000000002</v>
      </c>
      <c r="E275">
        <v>143.25</v>
      </c>
      <c r="F275">
        <v>83.114159000000001</v>
      </c>
      <c r="G275" s="86">
        <v>72.918999999999997</v>
      </c>
      <c r="H275">
        <f t="shared" si="76"/>
        <v>9537.9456419939997</v>
      </c>
      <c r="I275">
        <f t="shared" si="77"/>
        <v>61634.054830809997</v>
      </c>
      <c r="J275">
        <f t="shared" si="78"/>
        <v>4479.4959851180001</v>
      </c>
      <c r="K275">
        <f t="shared" si="79"/>
        <v>10445.64675</v>
      </c>
      <c r="L275">
        <f t="shared" si="80"/>
        <v>6060.6013601209997</v>
      </c>
      <c r="M275" s="180">
        <f t="shared" si="81"/>
        <v>6.2044734845650906E-3</v>
      </c>
      <c r="N275" s="178">
        <f t="shared" si="82"/>
        <v>-2.9364505903867149E-3</v>
      </c>
      <c r="O275" s="178">
        <f t="shared" si="83"/>
        <v>5.2524595510414496E-3</v>
      </c>
      <c r="P275" s="178">
        <f t="shared" si="84"/>
        <v>8.5388380753579404E-3</v>
      </c>
      <c r="Q275" s="179">
        <f t="shared" si="85"/>
        <v>4.3743787292919514E-3</v>
      </c>
      <c r="R275" s="187">
        <f t="shared" si="86"/>
        <v>6.2237610993737397E-3</v>
      </c>
      <c r="S275" s="187">
        <f t="shared" si="87"/>
        <v>-2.9321434362982834E-3</v>
      </c>
      <c r="T275" s="187">
        <f t="shared" si="88"/>
        <v>5.2662778995545972E-3</v>
      </c>
      <c r="U275" s="187">
        <f t="shared" si="89"/>
        <v>8.575397938693028E-3</v>
      </c>
      <c r="V275" s="187">
        <f t="shared" si="90"/>
        <v>4.38396028995627E-3</v>
      </c>
      <c r="W275" s="188">
        <f t="shared" si="91"/>
        <v>4.3034507582558699E-3</v>
      </c>
    </row>
    <row r="276" spans="1:23" x14ac:dyDescent="0.3">
      <c r="A276" s="186">
        <v>42793</v>
      </c>
      <c r="B276">
        <v>131.06033300000001</v>
      </c>
      <c r="C276">
        <v>848.64001499999995</v>
      </c>
      <c r="D276">
        <v>61.060367999999997</v>
      </c>
      <c r="E276">
        <v>143.41000399999999</v>
      </c>
      <c r="F276">
        <v>82.968102000000002</v>
      </c>
      <c r="G276" s="86">
        <v>72.320999999999998</v>
      </c>
      <c r="H276">
        <f t="shared" si="76"/>
        <v>9478.4143428930001</v>
      </c>
      <c r="I276">
        <f t="shared" si="77"/>
        <v>61374.494524814996</v>
      </c>
      <c r="J276">
        <f t="shared" si="78"/>
        <v>4415.9468741279998</v>
      </c>
      <c r="K276">
        <f t="shared" si="79"/>
        <v>10371.554899283999</v>
      </c>
      <c r="L276">
        <f t="shared" si="80"/>
        <v>6000.3361047420003</v>
      </c>
      <c r="M276" s="180">
        <f t="shared" si="81"/>
        <v>-6.2610818918849261E-3</v>
      </c>
      <c r="N276" s="178">
        <f t="shared" si="82"/>
        <v>-4.220205710713321E-3</v>
      </c>
      <c r="O276" s="178">
        <f t="shared" si="83"/>
        <v>-1.4288258188833463E-2</v>
      </c>
      <c r="P276" s="178">
        <f t="shared" si="84"/>
        <v>-7.1183595973444086E-3</v>
      </c>
      <c r="Q276" s="179">
        <f t="shared" si="85"/>
        <v>-9.9935443850847783E-3</v>
      </c>
      <c r="R276" s="187">
        <f t="shared" si="86"/>
        <v>-6.2415221616375256E-3</v>
      </c>
      <c r="S276" s="187">
        <f t="shared" si="87"/>
        <v>-4.2113131564605463E-3</v>
      </c>
      <c r="T276" s="187">
        <f t="shared" si="88"/>
        <v>-1.4186665464401872E-2</v>
      </c>
      <c r="U276" s="187">
        <f t="shared" si="89"/>
        <v>-7.0930840846212236E-3</v>
      </c>
      <c r="V276" s="187">
        <f t="shared" si="90"/>
        <v>-9.9437748497281514E-3</v>
      </c>
      <c r="W276" s="188">
        <f t="shared" si="91"/>
        <v>-8.3352719433698631E-3</v>
      </c>
    </row>
    <row r="277" spans="1:23" x14ac:dyDescent="0.3">
      <c r="A277" s="186">
        <v>42794</v>
      </c>
      <c r="B277">
        <v>131.117783</v>
      </c>
      <c r="C277">
        <v>845.03997800000002</v>
      </c>
      <c r="D277">
        <v>60.822701000000002</v>
      </c>
      <c r="E277">
        <v>142.13000500000001</v>
      </c>
      <c r="F277">
        <v>83.132401000000002</v>
      </c>
      <c r="G277" s="86">
        <v>72.293000000000006</v>
      </c>
      <c r="H277">
        <f t="shared" si="76"/>
        <v>9478.8978864190012</v>
      </c>
      <c r="I277">
        <f t="shared" si="77"/>
        <v>61090.475129554005</v>
      </c>
      <c r="J277">
        <f t="shared" si="78"/>
        <v>4397.0555233930008</v>
      </c>
      <c r="K277">
        <f t="shared" si="79"/>
        <v>10275.004451465002</v>
      </c>
      <c r="L277">
        <f t="shared" si="80"/>
        <v>6009.8906654930006</v>
      </c>
      <c r="M277" s="180">
        <f t="shared" si="81"/>
        <v>5.1013932804147097E-5</v>
      </c>
      <c r="N277" s="178">
        <f t="shared" si="82"/>
        <v>-4.6383860670791777E-3</v>
      </c>
      <c r="O277" s="178">
        <f t="shared" si="83"/>
        <v>-4.2871609056093262E-3</v>
      </c>
      <c r="P277" s="178">
        <f t="shared" si="84"/>
        <v>-9.3527594581844613E-3</v>
      </c>
      <c r="Q277" s="179">
        <f t="shared" si="85"/>
        <v>1.5910711678317395E-3</v>
      </c>
      <c r="R277" s="187">
        <f t="shared" si="86"/>
        <v>5.1015234036867216E-5</v>
      </c>
      <c r="S277" s="187">
        <f t="shared" si="87"/>
        <v>-4.6276453673464732E-3</v>
      </c>
      <c r="T277" s="187">
        <f t="shared" si="88"/>
        <v>-4.2779841500537362E-3</v>
      </c>
      <c r="U277" s="187">
        <f t="shared" si="89"/>
        <v>-9.3091584392676879E-3</v>
      </c>
      <c r="V277" s="187">
        <f t="shared" si="90"/>
        <v>1.5923375931307274E-3</v>
      </c>
      <c r="W277" s="188">
        <f t="shared" si="91"/>
        <v>-3.3142870259000607E-3</v>
      </c>
    </row>
    <row r="278" spans="1:23" x14ac:dyDescent="0.3">
      <c r="A278" s="186">
        <v>42795</v>
      </c>
      <c r="B278">
        <v>133.79769899999999</v>
      </c>
      <c r="C278">
        <v>853.080017</v>
      </c>
      <c r="D278">
        <v>61.735340000000001</v>
      </c>
      <c r="E278">
        <v>142.64999399999999</v>
      </c>
      <c r="F278">
        <v>83.670981999999995</v>
      </c>
      <c r="G278" s="86">
        <v>71.668000000000006</v>
      </c>
      <c r="H278">
        <f t="shared" si="76"/>
        <v>9589.0134919320008</v>
      </c>
      <c r="I278">
        <f t="shared" si="77"/>
        <v>61138.538658356003</v>
      </c>
      <c r="J278">
        <f t="shared" si="78"/>
        <v>4424.4483471200001</v>
      </c>
      <c r="K278">
        <f t="shared" si="79"/>
        <v>10223.439769992001</v>
      </c>
      <c r="L278">
        <f t="shared" si="80"/>
        <v>5996.5319379760003</v>
      </c>
      <c r="M278" s="180">
        <f t="shared" si="81"/>
        <v>1.1549962390610782E-2</v>
      </c>
      <c r="N278" s="178">
        <f t="shared" si="82"/>
        <v>7.8645044723484861E-4</v>
      </c>
      <c r="O278" s="178">
        <f t="shared" si="83"/>
        <v>6.2104856891600935E-3</v>
      </c>
      <c r="P278" s="178">
        <f t="shared" si="84"/>
        <v>-5.03109306077381E-3</v>
      </c>
      <c r="Q278" s="179">
        <f t="shared" si="85"/>
        <v>-2.2252645056190993E-3</v>
      </c>
      <c r="R278" s="187">
        <f t="shared" si="86"/>
        <v>1.1616920746743028E-2</v>
      </c>
      <c r="S278" s="187">
        <f t="shared" si="87"/>
        <v>7.8675978047429808E-4</v>
      </c>
      <c r="T278" s="187">
        <f t="shared" si="88"/>
        <v>6.2298107406798253E-3</v>
      </c>
      <c r="U278" s="187">
        <f t="shared" si="89"/>
        <v>-5.0184583098305804E-3</v>
      </c>
      <c r="V278" s="187">
        <f t="shared" si="90"/>
        <v>-2.2227904400494488E-3</v>
      </c>
      <c r="W278" s="188">
        <f t="shared" si="91"/>
        <v>2.2784485036034243E-3</v>
      </c>
    </row>
    <row r="279" spans="1:23" x14ac:dyDescent="0.3">
      <c r="A279" s="186">
        <v>42796</v>
      </c>
      <c r="B279">
        <v>133.003311</v>
      </c>
      <c r="C279">
        <v>848.90997300000004</v>
      </c>
      <c r="D279">
        <v>60.851222999999997</v>
      </c>
      <c r="E279">
        <v>139.529999</v>
      </c>
      <c r="F279">
        <v>82.986358999999993</v>
      </c>
      <c r="G279" s="86">
        <v>72.116</v>
      </c>
      <c r="H279">
        <f t="shared" si="76"/>
        <v>9591.6667760759992</v>
      </c>
      <c r="I279">
        <f t="shared" si="77"/>
        <v>61219.991612868005</v>
      </c>
      <c r="J279">
        <f t="shared" si="78"/>
        <v>4388.3467978680001</v>
      </c>
      <c r="K279">
        <f t="shared" si="79"/>
        <v>10062.345407884</v>
      </c>
      <c r="L279">
        <f t="shared" si="80"/>
        <v>5984.6442656439995</v>
      </c>
      <c r="M279" s="180">
        <f t="shared" si="81"/>
        <v>2.7666215419358309E-4</v>
      </c>
      <c r="N279" s="178">
        <f t="shared" si="82"/>
        <v>1.3313819046904807E-3</v>
      </c>
      <c r="O279" s="178">
        <f t="shared" si="83"/>
        <v>-8.1930308382615856E-3</v>
      </c>
      <c r="P279" s="178">
        <f t="shared" si="84"/>
        <v>-1.5882821119019688E-2</v>
      </c>
      <c r="Q279" s="179">
        <f t="shared" si="85"/>
        <v>-1.9843921883664181E-3</v>
      </c>
      <c r="R279" s="187">
        <f t="shared" si="86"/>
        <v>2.7670042869695419E-4</v>
      </c>
      <c r="S279" s="187">
        <f t="shared" si="87"/>
        <v>1.3322685870390809E-3</v>
      </c>
      <c r="T279" s="187">
        <f t="shared" si="88"/>
        <v>-8.1595594342285787E-3</v>
      </c>
      <c r="U279" s="187">
        <f t="shared" si="89"/>
        <v>-1.5757354249872648E-2</v>
      </c>
      <c r="V279" s="187">
        <f t="shared" si="90"/>
        <v>-1.982424583902625E-3</v>
      </c>
      <c r="W279" s="188">
        <f t="shared" si="91"/>
        <v>-4.8580738504535636E-3</v>
      </c>
    </row>
    <row r="280" spans="1:23" x14ac:dyDescent="0.3">
      <c r="A280" s="186">
        <v>42797</v>
      </c>
      <c r="B280">
        <v>133.78814700000001</v>
      </c>
      <c r="C280">
        <v>849.88000499999998</v>
      </c>
      <c r="D280">
        <v>61.079371999999999</v>
      </c>
      <c r="E280">
        <v>139.13999899999999</v>
      </c>
      <c r="F280">
        <v>82.612091000000007</v>
      </c>
      <c r="G280" s="86">
        <v>71.62</v>
      </c>
      <c r="H280">
        <f t="shared" si="76"/>
        <v>9581.9070881400021</v>
      </c>
      <c r="I280">
        <f t="shared" si="77"/>
        <v>60868.405958100004</v>
      </c>
      <c r="J280">
        <f t="shared" si="78"/>
        <v>4374.50462264</v>
      </c>
      <c r="K280">
        <f t="shared" si="79"/>
        <v>9965.2067283800006</v>
      </c>
      <c r="L280">
        <f t="shared" si="80"/>
        <v>5916.6779574200009</v>
      </c>
      <c r="M280" s="180">
        <f t="shared" si="81"/>
        <v>-1.0180354323114341E-3</v>
      </c>
      <c r="N280" s="178">
        <f t="shared" si="82"/>
        <v>-5.75954199861677E-3</v>
      </c>
      <c r="O280" s="178">
        <f t="shared" si="83"/>
        <v>-3.1592882446802072E-3</v>
      </c>
      <c r="P280" s="178">
        <f t="shared" si="84"/>
        <v>-9.7005805383755701E-3</v>
      </c>
      <c r="Q280" s="179">
        <f t="shared" si="85"/>
        <v>-1.1421764042149526E-2</v>
      </c>
      <c r="R280" s="187">
        <f t="shared" si="86"/>
        <v>-1.0175174100439167E-3</v>
      </c>
      <c r="S280" s="187">
        <f t="shared" si="87"/>
        <v>-5.7429876337013516E-3</v>
      </c>
      <c r="T280" s="187">
        <f t="shared" si="88"/>
        <v>-3.1543029449552758E-3</v>
      </c>
      <c r="U280" s="187">
        <f t="shared" si="89"/>
        <v>-9.653681678218895E-3</v>
      </c>
      <c r="V280" s="187">
        <f t="shared" si="90"/>
        <v>-1.1356783328655343E-2</v>
      </c>
      <c r="W280" s="188">
        <f t="shared" si="91"/>
        <v>-6.185054599114957E-3</v>
      </c>
    </row>
    <row r="281" spans="1:23" x14ac:dyDescent="0.3">
      <c r="A281" s="186">
        <v>42800</v>
      </c>
      <c r="B281">
        <v>133.36700400000001</v>
      </c>
      <c r="C281">
        <v>846.60998500000005</v>
      </c>
      <c r="D281">
        <v>61.098388999999997</v>
      </c>
      <c r="E281">
        <v>141.94000199999999</v>
      </c>
      <c r="F281">
        <v>82.493415999999996</v>
      </c>
      <c r="G281" s="86">
        <v>71.268000000000001</v>
      </c>
      <c r="H281">
        <f t="shared" si="76"/>
        <v>9504.7996410720007</v>
      </c>
      <c r="I281">
        <f t="shared" si="77"/>
        <v>60336.200410980004</v>
      </c>
      <c r="J281">
        <f t="shared" si="78"/>
        <v>4354.3599872519999</v>
      </c>
      <c r="K281">
        <f t="shared" si="79"/>
        <v>10115.780062536</v>
      </c>
      <c r="L281">
        <f t="shared" si="80"/>
        <v>5879.1407714879997</v>
      </c>
      <c r="M281" s="180">
        <f t="shared" si="81"/>
        <v>-8.0797455151070102E-3</v>
      </c>
      <c r="N281" s="178">
        <f t="shared" si="82"/>
        <v>-8.7819924261461155E-3</v>
      </c>
      <c r="O281" s="178">
        <f t="shared" si="83"/>
        <v>-4.6156452304013844E-3</v>
      </c>
      <c r="P281" s="178">
        <f t="shared" si="84"/>
        <v>1.4996888130244914E-2</v>
      </c>
      <c r="Q281" s="179">
        <f t="shared" si="85"/>
        <v>-6.3645116128899608E-3</v>
      </c>
      <c r="R281" s="187">
        <f t="shared" si="86"/>
        <v>-8.0471921047367591E-3</v>
      </c>
      <c r="S281" s="187">
        <f t="shared" si="87"/>
        <v>-8.7435433660995581E-3</v>
      </c>
      <c r="T281" s="187">
        <f t="shared" si="88"/>
        <v>-4.6050095098180222E-3</v>
      </c>
      <c r="U281" s="187">
        <f t="shared" si="89"/>
        <v>1.5109905720990196E-2</v>
      </c>
      <c r="V281" s="187">
        <f t="shared" si="90"/>
        <v>-6.3443010084614244E-3</v>
      </c>
      <c r="W281" s="188">
        <f t="shared" si="91"/>
        <v>-2.5260280536251144E-3</v>
      </c>
    </row>
    <row r="282" spans="1:23" x14ac:dyDescent="0.3">
      <c r="A282" s="186">
        <v>42801</v>
      </c>
      <c r="B282">
        <v>133.53930700000001</v>
      </c>
      <c r="C282">
        <v>846.02002000000005</v>
      </c>
      <c r="D282">
        <v>61.221981</v>
      </c>
      <c r="E282">
        <v>141.429993</v>
      </c>
      <c r="F282">
        <v>82.420379999999994</v>
      </c>
      <c r="G282" s="86">
        <v>70.974000000000004</v>
      </c>
      <c r="H282">
        <f t="shared" si="76"/>
        <v>9477.8187750180005</v>
      </c>
      <c r="I282">
        <f t="shared" si="77"/>
        <v>60045.424899480007</v>
      </c>
      <c r="J282">
        <f t="shared" si="78"/>
        <v>4345.1688794940001</v>
      </c>
      <c r="K282">
        <f t="shared" si="79"/>
        <v>10037.852323182</v>
      </c>
      <c r="L282">
        <f t="shared" si="80"/>
        <v>5849.7040501199999</v>
      </c>
      <c r="M282" s="180">
        <f t="shared" si="81"/>
        <v>-2.8426936296927587E-3</v>
      </c>
      <c r="N282" s="178">
        <f t="shared" si="82"/>
        <v>-4.8309046542784938E-3</v>
      </c>
      <c r="O282" s="178">
        <f t="shared" si="83"/>
        <v>-2.1130135478617711E-3</v>
      </c>
      <c r="P282" s="178">
        <f t="shared" si="84"/>
        <v>-7.7334076794084144E-3</v>
      </c>
      <c r="Q282" s="179">
        <f t="shared" si="85"/>
        <v>-5.019553693957542E-3</v>
      </c>
      <c r="R282" s="187">
        <f t="shared" si="86"/>
        <v>-2.8386570020277856E-3</v>
      </c>
      <c r="S282" s="187">
        <f t="shared" si="87"/>
        <v>-4.8192546020362414E-3</v>
      </c>
      <c r="T282" s="187">
        <f t="shared" si="88"/>
        <v>-2.1107827062778629E-3</v>
      </c>
      <c r="U282" s="187">
        <f t="shared" si="89"/>
        <v>-7.7035818169482184E-3</v>
      </c>
      <c r="V282" s="187">
        <f t="shared" si="90"/>
        <v>-5.0069767866009786E-3</v>
      </c>
      <c r="W282" s="188">
        <f t="shared" si="91"/>
        <v>-4.4958505827782172E-3</v>
      </c>
    </row>
    <row r="283" spans="1:23" x14ac:dyDescent="0.3">
      <c r="A283" s="186">
        <v>42802</v>
      </c>
      <c r="B283">
        <v>133.04158000000001</v>
      </c>
      <c r="C283">
        <v>850.5</v>
      </c>
      <c r="D283">
        <v>61.782856000000002</v>
      </c>
      <c r="E283">
        <v>140.320007</v>
      </c>
      <c r="F283">
        <v>82.283469999999994</v>
      </c>
      <c r="G283" s="86">
        <v>71.691000000000003</v>
      </c>
      <c r="H283">
        <f t="shared" si="76"/>
        <v>9537.8839117800017</v>
      </c>
      <c r="I283">
        <f t="shared" si="77"/>
        <v>60973.195500000002</v>
      </c>
      <c r="J283">
        <f t="shared" si="78"/>
        <v>4429.274729496</v>
      </c>
      <c r="K283">
        <f t="shared" si="79"/>
        <v>10059.681621837</v>
      </c>
      <c r="L283">
        <f t="shared" si="80"/>
        <v>5898.9842477699995</v>
      </c>
      <c r="M283" s="180">
        <f t="shared" si="81"/>
        <v>6.3174459044121715E-3</v>
      </c>
      <c r="N283" s="178">
        <f t="shared" si="82"/>
        <v>1.5332992129782719E-2</v>
      </c>
      <c r="O283" s="178">
        <f t="shared" si="83"/>
        <v>1.9171227197513685E-2</v>
      </c>
      <c r="P283" s="178">
        <f t="shared" si="84"/>
        <v>2.1723368945838072E-3</v>
      </c>
      <c r="Q283" s="179">
        <f t="shared" si="85"/>
        <v>8.3891044542992958E-3</v>
      </c>
      <c r="R283" s="187">
        <f t="shared" si="86"/>
        <v>6.33744305391481E-3</v>
      </c>
      <c r="S283" s="187">
        <f t="shared" si="87"/>
        <v>1.5451145563098994E-2</v>
      </c>
      <c r="T283" s="187">
        <f t="shared" si="88"/>
        <v>1.9356175176278561E-2</v>
      </c>
      <c r="U283" s="187">
        <f t="shared" si="89"/>
        <v>2.1746981278641252E-3</v>
      </c>
      <c r="V283" s="187">
        <f t="shared" si="90"/>
        <v>8.4243915978943606E-3</v>
      </c>
      <c r="W283" s="188">
        <f t="shared" si="91"/>
        <v>1.0348770703810172E-2</v>
      </c>
    </row>
    <row r="284" spans="1:23" x14ac:dyDescent="0.3">
      <c r="A284" s="186">
        <v>42803</v>
      </c>
      <c r="B284">
        <v>132.73529099999999</v>
      </c>
      <c r="C284">
        <v>853</v>
      </c>
      <c r="D284">
        <v>61.535693999999999</v>
      </c>
      <c r="E284">
        <v>140.529999</v>
      </c>
      <c r="F284">
        <v>82.466042000000002</v>
      </c>
      <c r="G284" s="86">
        <v>72.096999999999994</v>
      </c>
      <c r="H284">
        <f t="shared" si="76"/>
        <v>9569.8162752269982</v>
      </c>
      <c r="I284">
        <f t="shared" si="77"/>
        <v>61498.740999999995</v>
      </c>
      <c r="J284">
        <f t="shared" si="78"/>
        <v>4436.538930318</v>
      </c>
      <c r="K284">
        <f t="shared" si="79"/>
        <v>10131.791337903</v>
      </c>
      <c r="L284">
        <f t="shared" si="80"/>
        <v>5945.5542300739999</v>
      </c>
      <c r="M284" s="180">
        <f t="shared" si="81"/>
        <v>3.3423586158250287E-3</v>
      </c>
      <c r="N284" s="178">
        <f t="shared" si="82"/>
        <v>8.5823534900825692E-3</v>
      </c>
      <c r="O284" s="178">
        <f t="shared" si="83"/>
        <v>1.6386995545585971E-3</v>
      </c>
      <c r="P284" s="178">
        <f t="shared" si="84"/>
        <v>7.1426213212086587E-3</v>
      </c>
      <c r="Q284" s="179">
        <f t="shared" si="85"/>
        <v>7.8635773551495036E-3</v>
      </c>
      <c r="R284" s="187">
        <f t="shared" si="86"/>
        <v>3.34795052470262E-3</v>
      </c>
      <c r="S284" s="187">
        <f t="shared" si="87"/>
        <v>8.6192874703441263E-3</v>
      </c>
      <c r="T284" s="187">
        <f t="shared" si="88"/>
        <v>1.6400429563841036E-3</v>
      </c>
      <c r="U284" s="187">
        <f t="shared" si="89"/>
        <v>7.1681906820457867E-3</v>
      </c>
      <c r="V284" s="187">
        <f t="shared" si="90"/>
        <v>7.8945764809603136E-3</v>
      </c>
      <c r="W284" s="188">
        <f t="shared" si="91"/>
        <v>5.734009622887391E-3</v>
      </c>
    </row>
    <row r="285" spans="1:23" x14ac:dyDescent="0.3">
      <c r="A285" s="186">
        <v>42804</v>
      </c>
      <c r="B285">
        <v>133.17559800000001</v>
      </c>
      <c r="C285">
        <v>852.46002199999998</v>
      </c>
      <c r="D285">
        <v>61.725811</v>
      </c>
      <c r="E285">
        <v>140.88999899999999</v>
      </c>
      <c r="F285">
        <v>83.132401000000002</v>
      </c>
      <c r="G285" s="86">
        <v>71.733999999999995</v>
      </c>
      <c r="H285">
        <f t="shared" si="76"/>
        <v>9553.2183469320007</v>
      </c>
      <c r="I285">
        <f t="shared" si="77"/>
        <v>61150.367218147992</v>
      </c>
      <c r="J285">
        <f t="shared" si="78"/>
        <v>4427.8393262740001</v>
      </c>
      <c r="K285">
        <f t="shared" si="79"/>
        <v>10106.603188265999</v>
      </c>
      <c r="L285">
        <f t="shared" si="80"/>
        <v>5963.419653334</v>
      </c>
      <c r="M285" s="180">
        <f t="shared" si="81"/>
        <v>-1.7359098899247785E-3</v>
      </c>
      <c r="N285" s="178">
        <f t="shared" si="82"/>
        <v>-5.6808357403143319E-3</v>
      </c>
      <c r="O285" s="178">
        <f t="shared" si="83"/>
        <v>-1.9628239195669853E-3</v>
      </c>
      <c r="P285" s="178">
        <f t="shared" si="84"/>
        <v>-2.489146321324567E-3</v>
      </c>
      <c r="Q285" s="179">
        <f t="shared" si="85"/>
        <v>3.0003318232010292E-3</v>
      </c>
      <c r="R285" s="187">
        <f t="shared" si="86"/>
        <v>-1.7344040698005737E-3</v>
      </c>
      <c r="S285" s="187">
        <f t="shared" si="87"/>
        <v>-5.6647303048366826E-3</v>
      </c>
      <c r="T285" s="187">
        <f t="shared" si="88"/>
        <v>-1.960898840433782E-3</v>
      </c>
      <c r="U285" s="187">
        <f t="shared" si="89"/>
        <v>-2.4860509654173212E-3</v>
      </c>
      <c r="V285" s="187">
        <f t="shared" si="90"/>
        <v>3.0048373235976376E-3</v>
      </c>
      <c r="W285" s="188">
        <f t="shared" si="91"/>
        <v>-1.7682493713781443E-3</v>
      </c>
    </row>
    <row r="286" spans="1:23" x14ac:dyDescent="0.3">
      <c r="A286" s="186">
        <v>42807</v>
      </c>
      <c r="B286">
        <v>133.233002</v>
      </c>
      <c r="C286">
        <v>854.59002699999996</v>
      </c>
      <c r="D286">
        <v>61.516677999999999</v>
      </c>
      <c r="E286">
        <v>143.520004</v>
      </c>
      <c r="F286">
        <v>83.351485999999994</v>
      </c>
      <c r="G286" s="86">
        <v>71.876999999999995</v>
      </c>
      <c r="H286">
        <f t="shared" si="76"/>
        <v>9576.3884847539994</v>
      </c>
      <c r="I286">
        <f t="shared" si="77"/>
        <v>61425.367370678992</v>
      </c>
      <c r="J286">
        <f t="shared" si="78"/>
        <v>4421.6342646059993</v>
      </c>
      <c r="K286">
        <f t="shared" si="79"/>
        <v>10315.787327508</v>
      </c>
      <c r="L286">
        <f t="shared" si="80"/>
        <v>5991.0547592219991</v>
      </c>
      <c r="M286" s="180">
        <f t="shared" si="81"/>
        <v>2.422438616377471E-3</v>
      </c>
      <c r="N286" s="178">
        <f t="shared" si="82"/>
        <v>4.4870318720953636E-3</v>
      </c>
      <c r="O286" s="178">
        <f t="shared" si="83"/>
        <v>-1.4023574670712976E-3</v>
      </c>
      <c r="P286" s="178">
        <f t="shared" si="84"/>
        <v>2.0486480774417767E-2</v>
      </c>
      <c r="Q286" s="179">
        <f t="shared" si="85"/>
        <v>4.623399433752136E-3</v>
      </c>
      <c r="R286" s="187">
        <f t="shared" si="86"/>
        <v>2.4253750914674426E-3</v>
      </c>
      <c r="S286" s="187">
        <f t="shared" si="87"/>
        <v>4.4971136730866E-3</v>
      </c>
      <c r="T286" s="187">
        <f t="shared" si="88"/>
        <v>-1.4013746233249847E-3</v>
      </c>
      <c r="U286" s="187">
        <f t="shared" si="89"/>
        <v>2.0697769106525196E-2</v>
      </c>
      <c r="V286" s="187">
        <f t="shared" si="90"/>
        <v>4.634103835464436E-3</v>
      </c>
      <c r="W286" s="188">
        <f t="shared" si="91"/>
        <v>6.1705974166437385E-3</v>
      </c>
    </row>
    <row r="287" spans="1:23" x14ac:dyDescent="0.3">
      <c r="A287" s="186">
        <v>42808</v>
      </c>
      <c r="B287">
        <v>133.032028</v>
      </c>
      <c r="C287">
        <v>852.53002900000001</v>
      </c>
      <c r="D287">
        <v>61.231479999999998</v>
      </c>
      <c r="E287">
        <v>143.19000199999999</v>
      </c>
      <c r="F287">
        <v>83.068504000000004</v>
      </c>
      <c r="G287" s="86">
        <v>71.977999999999994</v>
      </c>
      <c r="H287">
        <f t="shared" si="76"/>
        <v>9575.3793113839984</v>
      </c>
      <c r="I287">
        <f t="shared" si="77"/>
        <v>61363.406427361995</v>
      </c>
      <c r="J287">
        <f t="shared" si="78"/>
        <v>4407.3194674399992</v>
      </c>
      <c r="K287">
        <f t="shared" si="79"/>
        <v>10306.529963955998</v>
      </c>
      <c r="L287">
        <f t="shared" si="80"/>
        <v>5979.104780912</v>
      </c>
      <c r="M287" s="180">
        <f t="shared" si="81"/>
        <v>-1.0538696810420315E-4</v>
      </c>
      <c r="N287" s="178">
        <f t="shared" si="82"/>
        <v>-1.0092282325102134E-3</v>
      </c>
      <c r="O287" s="178">
        <f t="shared" si="83"/>
        <v>-3.242696732565106E-3</v>
      </c>
      <c r="P287" s="178">
        <f t="shared" si="84"/>
        <v>-8.9780057623841888E-4</v>
      </c>
      <c r="Q287" s="179">
        <f t="shared" si="85"/>
        <v>-1.9966287399664083E-3</v>
      </c>
      <c r="R287" s="187">
        <f t="shared" si="86"/>
        <v>-1.0538141509272031E-4</v>
      </c>
      <c r="S287" s="187">
        <f t="shared" si="87"/>
        <v>-1.0087191329778485E-3</v>
      </c>
      <c r="T287" s="187">
        <f t="shared" si="88"/>
        <v>-3.2374448697817882E-3</v>
      </c>
      <c r="U287" s="187">
        <f t="shared" si="89"/>
        <v>-8.9739767388538985E-4</v>
      </c>
      <c r="V287" s="187">
        <f t="shared" si="90"/>
        <v>-1.9946368027440506E-3</v>
      </c>
      <c r="W287" s="188">
        <f t="shared" si="91"/>
        <v>-1.4487159788963595E-3</v>
      </c>
    </row>
    <row r="288" spans="1:23" x14ac:dyDescent="0.3">
      <c r="A288" s="186">
        <v>42809</v>
      </c>
      <c r="B288">
        <v>134.43902600000001</v>
      </c>
      <c r="C288">
        <v>852.96997099999999</v>
      </c>
      <c r="D288">
        <v>61.554707000000001</v>
      </c>
      <c r="E288">
        <v>145.25</v>
      </c>
      <c r="F288">
        <v>83.433646999999993</v>
      </c>
      <c r="G288" s="86">
        <v>71.813999999999993</v>
      </c>
      <c r="H288">
        <f t="shared" si="76"/>
        <v>9654.6042131640006</v>
      </c>
      <c r="I288">
        <f t="shared" si="77"/>
        <v>61255.185497393992</v>
      </c>
      <c r="J288">
        <f t="shared" si="78"/>
        <v>4420.4897284979997</v>
      </c>
      <c r="K288">
        <f t="shared" si="79"/>
        <v>10430.983499999998</v>
      </c>
      <c r="L288">
        <f t="shared" si="80"/>
        <v>5991.7039256579992</v>
      </c>
      <c r="M288" s="180">
        <f t="shared" si="81"/>
        <v>8.23977305219473E-3</v>
      </c>
      <c r="N288" s="178">
        <f t="shared" si="82"/>
        <v>-1.7651639342590141E-3</v>
      </c>
      <c r="O288" s="178">
        <f t="shared" si="83"/>
        <v>2.9838141122161643E-3</v>
      </c>
      <c r="P288" s="178">
        <f t="shared" si="84"/>
        <v>1.2002888429048933E-2</v>
      </c>
      <c r="Q288" s="179">
        <f t="shared" si="85"/>
        <v>2.1049788208962568E-3</v>
      </c>
      <c r="R288" s="187">
        <f t="shared" si="86"/>
        <v>8.2738134128862318E-3</v>
      </c>
      <c r="S288" s="187">
        <f t="shared" si="87"/>
        <v>-1.7636069486479432E-3</v>
      </c>
      <c r="T288" s="187">
        <f t="shared" si="88"/>
        <v>2.9882701164048995E-3</v>
      </c>
      <c r="U288" s="187">
        <f t="shared" si="89"/>
        <v>1.2075212169298435E-2</v>
      </c>
      <c r="V288" s="187">
        <f t="shared" si="90"/>
        <v>2.1071958441372927E-3</v>
      </c>
      <c r="W288" s="188">
        <f t="shared" si="91"/>
        <v>4.7361769188157838E-3</v>
      </c>
    </row>
    <row r="289" spans="1:23" x14ac:dyDescent="0.3">
      <c r="A289" s="186">
        <v>42810</v>
      </c>
      <c r="B289">
        <v>134.65913399999999</v>
      </c>
      <c r="C289">
        <v>853.419983</v>
      </c>
      <c r="D289">
        <v>61.450130000000001</v>
      </c>
      <c r="E289">
        <v>144.38999899999999</v>
      </c>
      <c r="F289">
        <v>83.470168999999999</v>
      </c>
      <c r="G289" s="86">
        <v>71.47</v>
      </c>
      <c r="H289">
        <f t="shared" si="76"/>
        <v>9624.0883069800002</v>
      </c>
      <c r="I289">
        <f t="shared" si="77"/>
        <v>60993.926185010001</v>
      </c>
      <c r="J289">
        <f t="shared" si="78"/>
        <v>4391.8407911000004</v>
      </c>
      <c r="K289">
        <f t="shared" si="79"/>
        <v>10319.55322853</v>
      </c>
      <c r="L289">
        <f t="shared" si="80"/>
        <v>5965.6129784300001</v>
      </c>
      <c r="M289" s="180">
        <f t="shared" si="81"/>
        <v>-3.1657677654431458E-3</v>
      </c>
      <c r="N289" s="178">
        <f t="shared" si="82"/>
        <v>-4.2742185449482E-3</v>
      </c>
      <c r="O289" s="178">
        <f t="shared" si="83"/>
        <v>-6.502034453996091E-3</v>
      </c>
      <c r="P289" s="178">
        <f t="shared" si="84"/>
        <v>-1.0740092561981069E-2</v>
      </c>
      <c r="Q289" s="179">
        <f t="shared" si="85"/>
        <v>-4.3640205984451716E-3</v>
      </c>
      <c r="R289" s="187">
        <f t="shared" si="86"/>
        <v>-3.1607620064209511E-3</v>
      </c>
      <c r="S289" s="187">
        <f t="shared" si="87"/>
        <v>-4.2650970732119571E-3</v>
      </c>
      <c r="T289" s="187">
        <f t="shared" si="88"/>
        <v>-6.4809419674262516E-3</v>
      </c>
      <c r="U289" s="187">
        <f t="shared" si="89"/>
        <v>-1.0682623692195359E-2</v>
      </c>
      <c r="V289" s="187">
        <f t="shared" si="90"/>
        <v>-4.3545120973469712E-3</v>
      </c>
      <c r="W289" s="188">
        <f t="shared" si="91"/>
        <v>-5.7887873673202993E-3</v>
      </c>
    </row>
    <row r="290" spans="1:23" x14ac:dyDescent="0.3">
      <c r="A290" s="186">
        <v>42811</v>
      </c>
      <c r="B290">
        <v>133.98916600000001</v>
      </c>
      <c r="C290">
        <v>852.30999799999995</v>
      </c>
      <c r="D290">
        <v>61.668781000000003</v>
      </c>
      <c r="E290">
        <v>145.11000100000001</v>
      </c>
      <c r="F290">
        <v>83.068504000000004</v>
      </c>
      <c r="G290" s="86">
        <v>70.88</v>
      </c>
      <c r="H290">
        <f t="shared" si="76"/>
        <v>9497.152086080001</v>
      </c>
      <c r="I290">
        <f t="shared" si="77"/>
        <v>60411.732658239991</v>
      </c>
      <c r="J290">
        <f t="shared" si="78"/>
        <v>4371.0831972799997</v>
      </c>
      <c r="K290">
        <f t="shared" si="79"/>
        <v>10285.39687088</v>
      </c>
      <c r="L290">
        <f t="shared" si="80"/>
        <v>5887.89556352</v>
      </c>
      <c r="M290" s="180">
        <f t="shared" si="81"/>
        <v>-1.3277181084036539E-2</v>
      </c>
      <c r="N290" s="178">
        <f t="shared" si="82"/>
        <v>-9.5909530928510681E-3</v>
      </c>
      <c r="O290" s="178">
        <f t="shared" si="83"/>
        <v>-4.737604177025039E-3</v>
      </c>
      <c r="P290" s="178">
        <f t="shared" si="84"/>
        <v>-3.3153575981769165E-3</v>
      </c>
      <c r="Q290" s="179">
        <f t="shared" si="85"/>
        <v>-1.3113168694515094E-2</v>
      </c>
      <c r="R290" s="187">
        <f t="shared" si="86"/>
        <v>-1.3189428115277886E-2</v>
      </c>
      <c r="S290" s="187">
        <f t="shared" si="87"/>
        <v>-9.5451065898606025E-3</v>
      </c>
      <c r="T290" s="187">
        <f t="shared" si="88"/>
        <v>-4.7263994318887071E-3</v>
      </c>
      <c r="U290" s="187">
        <f t="shared" si="89"/>
        <v>-3.3098678686562522E-3</v>
      </c>
      <c r="V290" s="187">
        <f t="shared" si="90"/>
        <v>-1.3027565682018714E-2</v>
      </c>
      <c r="W290" s="188">
        <f t="shared" si="91"/>
        <v>-8.7596735375404314E-3</v>
      </c>
    </row>
    <row r="291" spans="1:23" x14ac:dyDescent="0.3">
      <c r="A291" s="186">
        <v>42814</v>
      </c>
      <c r="B291">
        <v>135.39614900000001</v>
      </c>
      <c r="C291">
        <v>856.96997099999999</v>
      </c>
      <c r="D291">
        <v>61.725811</v>
      </c>
      <c r="E291">
        <v>145.83000200000001</v>
      </c>
      <c r="F291">
        <v>83.269333000000003</v>
      </c>
      <c r="G291" s="86">
        <v>70.903999999999996</v>
      </c>
      <c r="H291">
        <f t="shared" si="76"/>
        <v>9600.1285486960005</v>
      </c>
      <c r="I291">
        <f t="shared" si="77"/>
        <v>60762.598823783999</v>
      </c>
      <c r="J291">
        <f t="shared" si="78"/>
        <v>4376.6069031440002</v>
      </c>
      <c r="K291">
        <f t="shared" si="79"/>
        <v>10339.930461808</v>
      </c>
      <c r="L291">
        <f t="shared" si="80"/>
        <v>5904.1287870320002</v>
      </c>
      <c r="M291" s="180">
        <f t="shared" si="81"/>
        <v>1.0784515622571903E-2</v>
      </c>
      <c r="N291" s="178">
        <f t="shared" si="82"/>
        <v>5.791113379132776E-3</v>
      </c>
      <c r="O291" s="178">
        <f t="shared" si="83"/>
        <v>1.2628948979070344E-3</v>
      </c>
      <c r="P291" s="178">
        <f t="shared" si="84"/>
        <v>5.2880341850189989E-3</v>
      </c>
      <c r="Q291" s="179">
        <f t="shared" si="85"/>
        <v>2.7532564865837307E-3</v>
      </c>
      <c r="R291" s="187">
        <f t="shared" si="86"/>
        <v>1.0842878126268225E-2</v>
      </c>
      <c r="S291" s="187">
        <f t="shared" si="87"/>
        <v>5.8079142925583855E-3</v>
      </c>
      <c r="T291" s="187">
        <f t="shared" si="88"/>
        <v>1.2636926854738709E-3</v>
      </c>
      <c r="U291" s="187">
        <f t="shared" si="89"/>
        <v>5.3020405155580928E-3</v>
      </c>
      <c r="V291" s="187">
        <f t="shared" si="90"/>
        <v>2.7570501780937512E-3</v>
      </c>
      <c r="W291" s="188">
        <f t="shared" si="91"/>
        <v>5.1947151595904658E-3</v>
      </c>
    </row>
    <row r="292" spans="1:23" x14ac:dyDescent="0.3">
      <c r="A292" s="186">
        <v>42815</v>
      </c>
      <c r="B292">
        <v>133.84558100000001</v>
      </c>
      <c r="C292">
        <v>843.20001200000002</v>
      </c>
      <c r="D292">
        <v>61.041350999999999</v>
      </c>
      <c r="E292">
        <v>142.41999799999999</v>
      </c>
      <c r="F292">
        <v>83.241958999999994</v>
      </c>
      <c r="G292" s="86">
        <v>72.036000000000001</v>
      </c>
      <c r="H292">
        <f t="shared" si="76"/>
        <v>9641.7002729160013</v>
      </c>
      <c r="I292">
        <f t="shared" si="77"/>
        <v>60740.756064432004</v>
      </c>
      <c r="J292">
        <f t="shared" si="78"/>
        <v>4397.1747606360004</v>
      </c>
      <c r="K292">
        <f t="shared" si="79"/>
        <v>10259.366975928</v>
      </c>
      <c r="L292">
        <f t="shared" si="80"/>
        <v>5996.4177585239995</v>
      </c>
      <c r="M292" s="180">
        <f t="shared" si="81"/>
        <v>4.3209810550857873E-3</v>
      </c>
      <c r="N292" s="178">
        <f t="shared" si="82"/>
        <v>-3.5954167039080836E-4</v>
      </c>
      <c r="O292" s="178">
        <f t="shared" si="83"/>
        <v>4.688490312833144E-3</v>
      </c>
      <c r="P292" s="178">
        <f t="shared" si="84"/>
        <v>-7.8220043074563161E-3</v>
      </c>
      <c r="Q292" s="179">
        <f t="shared" si="85"/>
        <v>1.5510350100615534E-2</v>
      </c>
      <c r="R292" s="187">
        <f t="shared" si="86"/>
        <v>4.3303299543470709E-3</v>
      </c>
      <c r="S292" s="187">
        <f t="shared" si="87"/>
        <v>-3.5947704303005687E-4</v>
      </c>
      <c r="T292" s="187">
        <f t="shared" si="88"/>
        <v>4.6994984807123144E-3</v>
      </c>
      <c r="U292" s="187">
        <f t="shared" si="89"/>
        <v>-7.7914920392910796E-3</v>
      </c>
      <c r="V292" s="187">
        <f t="shared" si="90"/>
        <v>1.5631259889639513E-2</v>
      </c>
      <c r="W292" s="188">
        <f t="shared" si="91"/>
        <v>3.3020238484755527E-3</v>
      </c>
    </row>
    <row r="293" spans="1:23" x14ac:dyDescent="0.3">
      <c r="A293" s="186">
        <v>42816</v>
      </c>
      <c r="B293">
        <v>135.35786400000001</v>
      </c>
      <c r="C293">
        <v>848.05999799999995</v>
      </c>
      <c r="D293">
        <v>61.820881</v>
      </c>
      <c r="E293">
        <v>142.64999399999999</v>
      </c>
      <c r="F293">
        <v>83.059387000000001</v>
      </c>
      <c r="G293" s="86">
        <v>72.075999999999993</v>
      </c>
      <c r="H293">
        <f t="shared" si="76"/>
        <v>9756.053405663999</v>
      </c>
      <c r="I293">
        <f t="shared" si="77"/>
        <v>61124.77241584799</v>
      </c>
      <c r="J293">
        <f t="shared" si="78"/>
        <v>4455.8018189559998</v>
      </c>
      <c r="K293">
        <f t="shared" si="79"/>
        <v>10281.640967543999</v>
      </c>
      <c r="L293">
        <f t="shared" si="80"/>
        <v>5986.5883774119993</v>
      </c>
      <c r="M293" s="180">
        <f t="shared" si="81"/>
        <v>1.1790484545600824E-2</v>
      </c>
      <c r="N293" s="178">
        <f t="shared" si="82"/>
        <v>6.3023174358279978E-3</v>
      </c>
      <c r="O293" s="178">
        <f t="shared" si="83"/>
        <v>1.3244791701933283E-2</v>
      </c>
      <c r="P293" s="178">
        <f t="shared" si="84"/>
        <v>2.1687348943738335E-3</v>
      </c>
      <c r="Q293" s="179">
        <f t="shared" si="85"/>
        <v>-1.6405538318307359E-3</v>
      </c>
      <c r="R293" s="187">
        <f t="shared" si="86"/>
        <v>1.1860266292369736E-2</v>
      </c>
      <c r="S293" s="187">
        <f t="shared" si="87"/>
        <v>6.3222188246822861E-3</v>
      </c>
      <c r="T293" s="187">
        <f t="shared" si="88"/>
        <v>1.3332892484700711E-2</v>
      </c>
      <c r="U293" s="187">
        <f t="shared" si="89"/>
        <v>2.1710883008923846E-3</v>
      </c>
      <c r="V293" s="187">
        <f t="shared" si="90"/>
        <v>-1.6392088589937844E-3</v>
      </c>
      <c r="W293" s="188">
        <f t="shared" si="91"/>
        <v>6.4094514087302676E-3</v>
      </c>
    </row>
    <row r="294" spans="1:23" x14ac:dyDescent="0.3">
      <c r="A294" s="186">
        <v>42817</v>
      </c>
      <c r="B294">
        <v>134.879257</v>
      </c>
      <c r="C294">
        <v>847.38000499999998</v>
      </c>
      <c r="D294">
        <v>61.668781000000003</v>
      </c>
      <c r="E294">
        <v>141.83999600000001</v>
      </c>
      <c r="F294">
        <v>82.858559</v>
      </c>
      <c r="G294" s="86">
        <v>71.906999999999996</v>
      </c>
      <c r="H294">
        <f t="shared" si="76"/>
        <v>9698.7627330989999</v>
      </c>
      <c r="I294">
        <f t="shared" si="77"/>
        <v>60932.554019534997</v>
      </c>
      <c r="J294">
        <f t="shared" si="78"/>
        <v>4434.4170353669997</v>
      </c>
      <c r="K294">
        <f t="shared" si="79"/>
        <v>10199.288592372</v>
      </c>
      <c r="L294">
        <f t="shared" si="80"/>
        <v>5958.1104020129997</v>
      </c>
      <c r="M294" s="180">
        <f t="shared" si="81"/>
        <v>-5.8896303890303764E-3</v>
      </c>
      <c r="N294" s="178">
        <f t="shared" si="82"/>
        <v>-3.1496438736003424E-3</v>
      </c>
      <c r="O294" s="178">
        <f t="shared" si="83"/>
        <v>-4.8108657805359251E-3</v>
      </c>
      <c r="P294" s="178">
        <f t="shared" si="84"/>
        <v>-8.0419024689618208E-3</v>
      </c>
      <c r="Q294" s="179">
        <f t="shared" si="85"/>
        <v>-4.7683126854930376E-3</v>
      </c>
      <c r="R294" s="187">
        <f t="shared" si="86"/>
        <v>-5.8723205155619893E-3</v>
      </c>
      <c r="S294" s="187">
        <f t="shared" si="87"/>
        <v>-3.1446889487830097E-3</v>
      </c>
      <c r="T294" s="187">
        <f t="shared" si="88"/>
        <v>-4.7993121009162363E-3</v>
      </c>
      <c r="U294" s="187">
        <f t="shared" si="89"/>
        <v>-8.0096528785589642E-3</v>
      </c>
      <c r="V294" s="187">
        <f t="shared" si="90"/>
        <v>-4.756962330406735E-3</v>
      </c>
      <c r="W294" s="188">
        <f t="shared" si="91"/>
        <v>-5.3165873548453877E-3</v>
      </c>
    </row>
    <row r="295" spans="1:23" x14ac:dyDescent="0.3">
      <c r="A295" s="186">
        <v>42818</v>
      </c>
      <c r="B295">
        <v>134.61128199999999</v>
      </c>
      <c r="C295">
        <v>845.60998500000005</v>
      </c>
      <c r="D295">
        <v>61.773364999999998</v>
      </c>
      <c r="E295">
        <v>142.020004</v>
      </c>
      <c r="F295">
        <v>82.675995</v>
      </c>
      <c r="G295" s="86">
        <v>71.021000000000001</v>
      </c>
      <c r="H295">
        <f t="shared" si="76"/>
        <v>9560.2278589219986</v>
      </c>
      <c r="I295">
        <f t="shared" si="77"/>
        <v>60056.066744685006</v>
      </c>
      <c r="J295">
        <f t="shared" si="78"/>
        <v>4387.2061556649996</v>
      </c>
      <c r="K295">
        <f t="shared" si="79"/>
        <v>10086.402704084001</v>
      </c>
      <c r="L295">
        <f t="shared" si="80"/>
        <v>5871.7318408950005</v>
      </c>
      <c r="M295" s="180">
        <f t="shared" si="81"/>
        <v>-1.4386762690419838E-2</v>
      </c>
      <c r="N295" s="178">
        <f t="shared" si="82"/>
        <v>-1.4489009012176026E-2</v>
      </c>
      <c r="O295" s="178">
        <f t="shared" si="83"/>
        <v>-1.0703547274377584E-2</v>
      </c>
      <c r="P295" s="178">
        <f t="shared" si="84"/>
        <v>-1.11297221186264E-2</v>
      </c>
      <c r="Q295" s="179">
        <f t="shared" si="85"/>
        <v>-1.4603761318319588E-2</v>
      </c>
      <c r="R295" s="187">
        <f t="shared" si="86"/>
        <v>-1.4283767732993698E-2</v>
      </c>
      <c r="S295" s="187">
        <f t="shared" si="87"/>
        <v>-1.4384548439722205E-2</v>
      </c>
      <c r="T295" s="187">
        <f t="shared" si="88"/>
        <v>-1.0646468143493591E-2</v>
      </c>
      <c r="U295" s="187">
        <f t="shared" si="89"/>
        <v>-1.1068015897934911E-2</v>
      </c>
      <c r="V295" s="187">
        <f t="shared" si="90"/>
        <v>-1.4497643596670422E-2</v>
      </c>
      <c r="W295" s="188">
        <f t="shared" si="91"/>
        <v>-1.2976088762162968E-2</v>
      </c>
    </row>
    <row r="296" spans="1:23" x14ac:dyDescent="0.3">
      <c r="A296" s="186">
        <v>42821</v>
      </c>
      <c r="B296">
        <v>134.84101899999999</v>
      </c>
      <c r="C296">
        <v>846.82000700000003</v>
      </c>
      <c r="D296">
        <v>61.887431999999997</v>
      </c>
      <c r="E296">
        <v>144.05999800000001</v>
      </c>
      <c r="F296">
        <v>82.602951000000004</v>
      </c>
      <c r="G296" s="86">
        <v>71.501000000000005</v>
      </c>
      <c r="H296">
        <f t="shared" si="76"/>
        <v>9641.2676995189995</v>
      </c>
      <c r="I296">
        <f t="shared" si="77"/>
        <v>60548.477320507009</v>
      </c>
      <c r="J296">
        <f t="shared" si="78"/>
        <v>4425.0132754320002</v>
      </c>
      <c r="K296">
        <f t="shared" si="79"/>
        <v>10300.433916998001</v>
      </c>
      <c r="L296">
        <f t="shared" si="80"/>
        <v>5906.1935994510004</v>
      </c>
      <c r="M296" s="180">
        <f t="shared" si="81"/>
        <v>8.4410426814876868E-3</v>
      </c>
      <c r="N296" s="178">
        <f t="shared" si="82"/>
        <v>8.1657505656333226E-3</v>
      </c>
      <c r="O296" s="178">
        <f t="shared" si="83"/>
        <v>8.5806650716378115E-3</v>
      </c>
      <c r="P296" s="178">
        <f t="shared" si="84"/>
        <v>2.0997772318758108E-2</v>
      </c>
      <c r="Q296" s="179">
        <f t="shared" si="85"/>
        <v>5.8519400681069705E-3</v>
      </c>
      <c r="R296" s="187">
        <f t="shared" si="86"/>
        <v>8.4767687332233561E-3</v>
      </c>
      <c r="S296" s="187">
        <f t="shared" si="87"/>
        <v>8.199181240346241E-3</v>
      </c>
      <c r="T296" s="187">
        <f t="shared" si="88"/>
        <v>8.6175845003731988E-3</v>
      </c>
      <c r="U296" s="187">
        <f t="shared" si="89"/>
        <v>2.1219776682854297E-2</v>
      </c>
      <c r="V296" s="187">
        <f t="shared" si="90"/>
        <v>5.8690961184540581E-3</v>
      </c>
      <c r="W296" s="188">
        <f t="shared" si="91"/>
        <v>1.0476481455050229E-2</v>
      </c>
    </row>
    <row r="297" spans="1:23" x14ac:dyDescent="0.3">
      <c r="A297" s="186">
        <v>42822</v>
      </c>
      <c r="B297">
        <v>137.63584900000001</v>
      </c>
      <c r="C297">
        <v>856</v>
      </c>
      <c r="D297">
        <v>62.068058000000001</v>
      </c>
      <c r="E297">
        <v>145.16999799999999</v>
      </c>
      <c r="F297">
        <v>82.849425999999994</v>
      </c>
      <c r="G297" s="86">
        <v>71.018000000000001</v>
      </c>
      <c r="H297">
        <f t="shared" si="76"/>
        <v>9774.6227242820005</v>
      </c>
      <c r="I297">
        <f t="shared" si="77"/>
        <v>60791.408000000003</v>
      </c>
      <c r="J297">
        <f t="shared" si="78"/>
        <v>4407.9493430439998</v>
      </c>
      <c r="K297">
        <f t="shared" si="79"/>
        <v>10309.682917963999</v>
      </c>
      <c r="L297">
        <f t="shared" si="80"/>
        <v>5883.8005356679996</v>
      </c>
      <c r="M297" s="180">
        <f t="shared" si="81"/>
        <v>1.3736905069174989E-2</v>
      </c>
      <c r="N297" s="178">
        <f t="shared" si="82"/>
        <v>4.0041409867794869E-3</v>
      </c>
      <c r="O297" s="178">
        <f t="shared" si="83"/>
        <v>-3.8636988183498202E-3</v>
      </c>
      <c r="P297" s="178">
        <f t="shared" si="84"/>
        <v>8.9752053915400775E-4</v>
      </c>
      <c r="Q297" s="179">
        <f t="shared" si="85"/>
        <v>-3.7986601950231111E-3</v>
      </c>
      <c r="R297" s="187">
        <f t="shared" si="86"/>
        <v>1.383168986892191E-2</v>
      </c>
      <c r="S297" s="187">
        <f t="shared" si="87"/>
        <v>4.0121682698487414E-3</v>
      </c>
      <c r="T297" s="187">
        <f t="shared" si="88"/>
        <v>-3.8562443377832731E-3</v>
      </c>
      <c r="U297" s="187">
        <f t="shared" si="89"/>
        <v>8.9792343123864539E-4</v>
      </c>
      <c r="V297" s="187">
        <f t="shared" si="90"/>
        <v>-3.7914544123786097E-3</v>
      </c>
      <c r="W297" s="188">
        <f t="shared" si="91"/>
        <v>2.2188165639694829E-3</v>
      </c>
    </row>
    <row r="298" spans="1:23" x14ac:dyDescent="0.3">
      <c r="A298" s="186">
        <v>42823</v>
      </c>
      <c r="B298">
        <v>137.942093</v>
      </c>
      <c r="C298">
        <v>874.32000700000003</v>
      </c>
      <c r="D298">
        <v>62.239173999999998</v>
      </c>
      <c r="E298">
        <v>146.470001</v>
      </c>
      <c r="F298">
        <v>82.703377000000003</v>
      </c>
      <c r="G298" s="86">
        <v>70.38</v>
      </c>
      <c r="H298">
        <f t="shared" si="76"/>
        <v>9708.3645053399996</v>
      </c>
      <c r="I298">
        <f t="shared" si="77"/>
        <v>61534.642092659997</v>
      </c>
      <c r="J298">
        <f t="shared" si="78"/>
        <v>4380.3930661199993</v>
      </c>
      <c r="K298">
        <f t="shared" si="79"/>
        <v>10308.55867038</v>
      </c>
      <c r="L298">
        <f t="shared" si="80"/>
        <v>5820.66367326</v>
      </c>
      <c r="M298" s="180">
        <f t="shared" si="81"/>
        <v>-6.8016750821320989E-3</v>
      </c>
      <c r="N298" s="178">
        <f t="shared" si="82"/>
        <v>1.2151839089311289E-2</v>
      </c>
      <c r="O298" s="178">
        <f t="shared" si="83"/>
        <v>-6.2711182495213463E-3</v>
      </c>
      <c r="P298" s="178">
        <f t="shared" si="84"/>
        <v>-1.0905368241962558E-4</v>
      </c>
      <c r="Q298" s="179">
        <f t="shared" si="85"/>
        <v>-1.0788614271756104E-2</v>
      </c>
      <c r="R298" s="187">
        <f t="shared" si="86"/>
        <v>-6.778596045185767E-3</v>
      </c>
      <c r="S298" s="187">
        <f t="shared" si="87"/>
        <v>1.2225972668045353E-2</v>
      </c>
      <c r="T298" s="187">
        <f t="shared" si="88"/>
        <v>-6.251495827075665E-3</v>
      </c>
      <c r="U298" s="187">
        <f t="shared" si="89"/>
        <v>-1.090477362829548E-4</v>
      </c>
      <c r="V298" s="187">
        <f t="shared" si="90"/>
        <v>-1.0730625898219978E-2</v>
      </c>
      <c r="W298" s="188">
        <f t="shared" si="91"/>
        <v>-2.3287585677438027E-3</v>
      </c>
    </row>
    <row r="299" spans="1:23" x14ac:dyDescent="0.3">
      <c r="A299" s="186">
        <v>42824</v>
      </c>
      <c r="B299">
        <v>137.76023900000001</v>
      </c>
      <c r="C299">
        <v>876.34002699999996</v>
      </c>
      <c r="D299">
        <v>62.467326999999997</v>
      </c>
      <c r="E299">
        <v>148.05999800000001</v>
      </c>
      <c r="F299">
        <v>82.338234</v>
      </c>
      <c r="G299" s="86">
        <v>69.957999999999998</v>
      </c>
      <c r="H299">
        <f t="shared" si="76"/>
        <v>9637.4307999620014</v>
      </c>
      <c r="I299">
        <f t="shared" si="77"/>
        <v>61306.995608865996</v>
      </c>
      <c r="J299">
        <f t="shared" si="78"/>
        <v>4370.0892622659994</v>
      </c>
      <c r="K299">
        <f t="shared" si="79"/>
        <v>10357.981340083999</v>
      </c>
      <c r="L299">
        <f t="shared" si="80"/>
        <v>5760.2181741719996</v>
      </c>
      <c r="M299" s="180">
        <f t="shared" si="81"/>
        <v>-7.3332754886892134E-3</v>
      </c>
      <c r="N299" s="178">
        <f t="shared" si="82"/>
        <v>-3.7063449926522398E-3</v>
      </c>
      <c r="O299" s="178">
        <f t="shared" si="83"/>
        <v>-2.3550264384347699E-3</v>
      </c>
      <c r="P299" s="178">
        <f t="shared" si="84"/>
        <v>4.7828774332498453E-3</v>
      </c>
      <c r="Q299" s="179">
        <f t="shared" si="85"/>
        <v>-1.043893699735665E-2</v>
      </c>
      <c r="R299" s="187">
        <f t="shared" si="86"/>
        <v>-7.3064526305107041E-3</v>
      </c>
      <c r="S299" s="187">
        <f t="shared" si="87"/>
        <v>-3.6994849738657123E-3</v>
      </c>
      <c r="T299" s="187">
        <f t="shared" si="88"/>
        <v>-2.3522555392789454E-3</v>
      </c>
      <c r="U299" s="187">
        <f t="shared" si="89"/>
        <v>4.794333648796857E-3</v>
      </c>
      <c r="V299" s="187">
        <f t="shared" si="90"/>
        <v>-1.0384640391728119E-2</v>
      </c>
      <c r="W299" s="188">
        <f t="shared" si="91"/>
        <v>-3.7896999773173248E-3</v>
      </c>
    </row>
    <row r="300" spans="1:23" x14ac:dyDescent="0.3">
      <c r="A300" s="186">
        <v>42825</v>
      </c>
      <c r="B300">
        <v>137.501846</v>
      </c>
      <c r="C300">
        <v>886.53997800000002</v>
      </c>
      <c r="D300">
        <v>62.609927999999996</v>
      </c>
      <c r="E300">
        <v>147.80999800000001</v>
      </c>
      <c r="F300">
        <v>82.018737999999999</v>
      </c>
      <c r="G300" s="86">
        <v>70.629000000000005</v>
      </c>
      <c r="H300">
        <f t="shared" si="76"/>
        <v>9711.6178811340014</v>
      </c>
      <c r="I300">
        <f t="shared" si="77"/>
        <v>62615.432106162007</v>
      </c>
      <c r="J300">
        <f t="shared" si="78"/>
        <v>4422.0766047119996</v>
      </c>
      <c r="K300">
        <f t="shared" si="79"/>
        <v>10439.672348742</v>
      </c>
      <c r="L300">
        <f t="shared" si="80"/>
        <v>5792.9014462020004</v>
      </c>
      <c r="M300" s="180">
        <f t="shared" si="81"/>
        <v>7.6683299454536067E-3</v>
      </c>
      <c r="N300" s="178">
        <f t="shared" si="82"/>
        <v>2.1117809699644927E-2</v>
      </c>
      <c r="O300" s="178">
        <f t="shared" si="83"/>
        <v>1.1825970782587446E-2</v>
      </c>
      <c r="P300" s="178">
        <f t="shared" si="84"/>
        <v>7.8558312397783783E-3</v>
      </c>
      <c r="Q300" s="179">
        <f t="shared" si="85"/>
        <v>5.6579279523424524E-3</v>
      </c>
      <c r="R300" s="187">
        <f t="shared" si="86"/>
        <v>7.6978068856580059E-3</v>
      </c>
      <c r="S300" s="187">
        <f t="shared" si="87"/>
        <v>2.1342368587815595E-2</v>
      </c>
      <c r="T300" s="187">
        <f t="shared" si="88"/>
        <v>1.1896174042688423E-2</v>
      </c>
      <c r="U300" s="187">
        <f t="shared" si="89"/>
        <v>7.8867692435269955E-3</v>
      </c>
      <c r="V300" s="187">
        <f t="shared" si="90"/>
        <v>5.6739642565186085E-3</v>
      </c>
      <c r="W300" s="188">
        <f t="shared" si="91"/>
        <v>1.0899416603241526E-2</v>
      </c>
    </row>
    <row r="301" spans="1:23" x14ac:dyDescent="0.3">
      <c r="A301" s="186">
        <v>42828</v>
      </c>
      <c r="B301">
        <v>137.54014599999999</v>
      </c>
      <c r="C301">
        <v>891.51000999999997</v>
      </c>
      <c r="D301">
        <v>62.315227999999998</v>
      </c>
      <c r="E301">
        <v>146.91999799999999</v>
      </c>
      <c r="F301">
        <v>81.863563999999997</v>
      </c>
      <c r="G301" s="86">
        <v>70.018000000000001</v>
      </c>
      <c r="H301">
        <f t="shared" si="76"/>
        <v>9630.2859426279992</v>
      </c>
      <c r="I301">
        <f t="shared" si="77"/>
        <v>62421.747880179995</v>
      </c>
      <c r="J301">
        <f t="shared" si="78"/>
        <v>4363.1876341039997</v>
      </c>
      <c r="K301">
        <f t="shared" si="79"/>
        <v>10287.044419963999</v>
      </c>
      <c r="L301">
        <f t="shared" si="80"/>
        <v>5731.9230241519999</v>
      </c>
      <c r="M301" s="180">
        <f t="shared" si="81"/>
        <v>-8.4099702505241215E-3</v>
      </c>
      <c r="N301" s="178">
        <f t="shared" si="82"/>
        <v>-3.0980286170035278E-3</v>
      </c>
      <c r="O301" s="178">
        <f t="shared" si="83"/>
        <v>-1.3406506858710665E-2</v>
      </c>
      <c r="P301" s="178">
        <f t="shared" si="84"/>
        <v>-1.4727917534460179E-2</v>
      </c>
      <c r="Q301" s="179">
        <f t="shared" si="85"/>
        <v>-1.0582198670528887E-2</v>
      </c>
      <c r="R301" s="187">
        <f t="shared" si="86"/>
        <v>-8.3747053788019565E-3</v>
      </c>
      <c r="S301" s="187">
        <f t="shared" si="87"/>
        <v>-3.0932346782120328E-3</v>
      </c>
      <c r="T301" s="187">
        <f t="shared" si="88"/>
        <v>-1.3317039905018837E-2</v>
      </c>
      <c r="U301" s="187">
        <f t="shared" si="89"/>
        <v>-1.4619992244909258E-2</v>
      </c>
      <c r="V301" s="187">
        <f t="shared" si="90"/>
        <v>-1.0526404189040675E-2</v>
      </c>
      <c r="W301" s="188">
        <f t="shared" si="91"/>
        <v>-9.9862752791965523E-3</v>
      </c>
    </row>
    <row r="302" spans="1:23" x14ac:dyDescent="0.3">
      <c r="A302" s="186">
        <v>42829</v>
      </c>
      <c r="B302">
        <v>138.564255</v>
      </c>
      <c r="C302">
        <v>906.830017</v>
      </c>
      <c r="D302">
        <v>62.486347000000002</v>
      </c>
      <c r="E302">
        <v>145.5</v>
      </c>
      <c r="F302">
        <v>82.073516999999995</v>
      </c>
      <c r="G302" s="86">
        <v>69.768000000000001</v>
      </c>
      <c r="H302">
        <f t="shared" si="76"/>
        <v>9667.3509428400012</v>
      </c>
      <c r="I302">
        <f t="shared" si="77"/>
        <v>63267.716626055997</v>
      </c>
      <c r="J302">
        <f t="shared" si="78"/>
        <v>4359.5474574959999</v>
      </c>
      <c r="K302">
        <f t="shared" si="79"/>
        <v>10151.244000000001</v>
      </c>
      <c r="L302">
        <f t="shared" si="80"/>
        <v>5726.1051340559998</v>
      </c>
      <c r="M302" s="180">
        <f t="shared" si="81"/>
        <v>3.841407734101911E-3</v>
      </c>
      <c r="N302" s="178">
        <f t="shared" si="82"/>
        <v>1.3461454769462909E-2</v>
      </c>
      <c r="O302" s="178">
        <f t="shared" si="83"/>
        <v>-8.3464114892713918E-4</v>
      </c>
      <c r="P302" s="178">
        <f t="shared" si="84"/>
        <v>-1.3289020653327929E-2</v>
      </c>
      <c r="Q302" s="179">
        <f t="shared" si="85"/>
        <v>-1.0155134052128791E-3</v>
      </c>
      <c r="R302" s="187">
        <f t="shared" si="86"/>
        <v>3.8487953974383521E-3</v>
      </c>
      <c r="S302" s="187">
        <f t="shared" si="87"/>
        <v>1.3552468083717529E-2</v>
      </c>
      <c r="T302" s="187">
        <f t="shared" si="88"/>
        <v>-8.3429293288858218E-4</v>
      </c>
      <c r="U302" s="187">
        <f t="shared" si="89"/>
        <v>-1.3201111458258231E-2</v>
      </c>
      <c r="V302" s="187">
        <f t="shared" si="90"/>
        <v>-1.014997945974837E-3</v>
      </c>
      <c r="W302" s="188">
        <f t="shared" si="91"/>
        <v>4.7017222880684623E-4</v>
      </c>
    </row>
    <row r="303" spans="1:23" x14ac:dyDescent="0.3">
      <c r="A303" s="186">
        <v>42830</v>
      </c>
      <c r="B303">
        <v>137.84639000000001</v>
      </c>
      <c r="C303">
        <v>909.28002900000001</v>
      </c>
      <c r="D303">
        <v>62.324733999999999</v>
      </c>
      <c r="E303">
        <v>143.61999499999999</v>
      </c>
      <c r="F303">
        <v>82.128281000000001</v>
      </c>
      <c r="G303" s="86">
        <v>70.337000000000003</v>
      </c>
      <c r="H303">
        <f t="shared" si="76"/>
        <v>9695.7015334300013</v>
      </c>
      <c r="I303">
        <f t="shared" si="77"/>
        <v>63956.029399773004</v>
      </c>
      <c r="J303">
        <f t="shared" si="78"/>
        <v>4383.7348153580006</v>
      </c>
      <c r="K303">
        <f t="shared" si="79"/>
        <v>10101.799588315</v>
      </c>
      <c r="L303">
        <f t="shared" si="80"/>
        <v>5776.6569006970003</v>
      </c>
      <c r="M303" s="180">
        <f t="shared" si="81"/>
        <v>2.9283204064797989E-3</v>
      </c>
      <c r="N303" s="178">
        <f t="shared" si="82"/>
        <v>1.0820613465162533E-2</v>
      </c>
      <c r="O303" s="178">
        <f t="shared" si="83"/>
        <v>5.5328007969690932E-3</v>
      </c>
      <c r="P303" s="178">
        <f t="shared" si="84"/>
        <v>-4.8826745176371303E-3</v>
      </c>
      <c r="Q303" s="179">
        <f t="shared" si="85"/>
        <v>8.7895571413977372E-3</v>
      </c>
      <c r="R303" s="187">
        <f t="shared" si="86"/>
        <v>2.9326121248342222E-3</v>
      </c>
      <c r="S303" s="187">
        <f t="shared" si="87"/>
        <v>1.0879368031966152E-2</v>
      </c>
      <c r="T303" s="187">
        <f t="shared" si="88"/>
        <v>5.5481350066305304E-3</v>
      </c>
      <c r="U303" s="187">
        <f t="shared" si="89"/>
        <v>-4.8707736396643485E-3</v>
      </c>
      <c r="V303" s="187">
        <f t="shared" si="90"/>
        <v>8.82829872269442E-3</v>
      </c>
      <c r="W303" s="188">
        <f t="shared" si="91"/>
        <v>4.6635280492921954E-3</v>
      </c>
    </row>
    <row r="304" spans="1:23" x14ac:dyDescent="0.3">
      <c r="A304" s="186">
        <v>42831</v>
      </c>
      <c r="B304">
        <v>137.501846</v>
      </c>
      <c r="C304">
        <v>898.28002900000001</v>
      </c>
      <c r="D304">
        <v>62.486347000000002</v>
      </c>
      <c r="E304">
        <v>143.740005</v>
      </c>
      <c r="F304">
        <v>81.607956000000001</v>
      </c>
      <c r="G304" s="86">
        <v>70.313000000000002</v>
      </c>
      <c r="H304">
        <f t="shared" si="76"/>
        <v>9668.1672977979997</v>
      </c>
      <c r="I304">
        <f t="shared" si="77"/>
        <v>63160.763679077005</v>
      </c>
      <c r="J304">
        <f t="shared" si="78"/>
        <v>4393.6025166110003</v>
      </c>
      <c r="K304">
        <f t="shared" si="79"/>
        <v>10106.790971565</v>
      </c>
      <c r="L304">
        <f t="shared" si="80"/>
        <v>5738.1002102279999</v>
      </c>
      <c r="M304" s="180">
        <f t="shared" si="81"/>
        <v>-2.8438794364138045E-3</v>
      </c>
      <c r="N304" s="178">
        <f t="shared" si="82"/>
        <v>-1.2512526113866565E-2</v>
      </c>
      <c r="O304" s="178">
        <f t="shared" si="83"/>
        <v>2.2484507629129684E-3</v>
      </c>
      <c r="P304" s="178">
        <f t="shared" si="84"/>
        <v>4.9398629129643649E-4</v>
      </c>
      <c r="Q304" s="179">
        <f t="shared" si="85"/>
        <v>-6.6969427492072197E-3</v>
      </c>
      <c r="R304" s="187">
        <f t="shared" si="86"/>
        <v>-2.8398394419491715E-3</v>
      </c>
      <c r="S304" s="187">
        <f t="shared" si="87"/>
        <v>-1.2434569940622704E-2</v>
      </c>
      <c r="T304" s="187">
        <f t="shared" si="88"/>
        <v>2.2509804239136829E-3</v>
      </c>
      <c r="U304" s="187">
        <f t="shared" si="89"/>
        <v>4.9410832261751034E-4</v>
      </c>
      <c r="V304" s="187">
        <f t="shared" si="90"/>
        <v>-6.6745682029944013E-3</v>
      </c>
      <c r="W304" s="188">
        <f t="shared" si="91"/>
        <v>-3.8407777678070168E-3</v>
      </c>
    </row>
    <row r="305" spans="1:23" x14ac:dyDescent="0.3">
      <c r="A305" s="186">
        <v>42832</v>
      </c>
      <c r="B305">
        <v>137.19555700000001</v>
      </c>
      <c r="C305">
        <v>894.88000499999998</v>
      </c>
      <c r="D305">
        <v>62.438808000000002</v>
      </c>
      <c r="E305">
        <v>143.11000100000001</v>
      </c>
      <c r="F305">
        <v>81.452788999999996</v>
      </c>
      <c r="G305" s="86">
        <v>70.846000000000004</v>
      </c>
      <c r="H305">
        <f t="shared" si="76"/>
        <v>9719.7564312220002</v>
      </c>
      <c r="I305">
        <f t="shared" si="77"/>
        <v>63398.668834230004</v>
      </c>
      <c r="J305">
        <f t="shared" si="78"/>
        <v>4423.5397915680005</v>
      </c>
      <c r="K305">
        <f t="shared" si="79"/>
        <v>10138.771130846002</v>
      </c>
      <c r="L305">
        <f t="shared" si="80"/>
        <v>5770.6042894940001</v>
      </c>
      <c r="M305" s="180">
        <f t="shared" si="81"/>
        <v>5.3217926686423174E-3</v>
      </c>
      <c r="N305" s="178">
        <f t="shared" si="82"/>
        <v>3.7595844205442672E-3</v>
      </c>
      <c r="O305" s="178">
        <f t="shared" si="83"/>
        <v>6.7907240133646546E-3</v>
      </c>
      <c r="P305" s="178">
        <f t="shared" si="84"/>
        <v>3.1592292392776809E-3</v>
      </c>
      <c r="Q305" s="179">
        <f t="shared" si="85"/>
        <v>5.6486228649307068E-3</v>
      </c>
      <c r="R305" s="187">
        <f t="shared" si="86"/>
        <v>5.3359785608747476E-3</v>
      </c>
      <c r="S305" s="187">
        <f t="shared" si="87"/>
        <v>3.7666605230077203E-3</v>
      </c>
      <c r="T305" s="187">
        <f t="shared" si="88"/>
        <v>6.8138332595667544E-3</v>
      </c>
      <c r="U305" s="187">
        <f t="shared" si="89"/>
        <v>3.1642248633593486E-3</v>
      </c>
      <c r="V305" s="187">
        <f t="shared" si="90"/>
        <v>5.664606415911419E-3</v>
      </c>
      <c r="W305" s="188">
        <f t="shared" si="91"/>
        <v>4.9490607245439985E-3</v>
      </c>
    </row>
    <row r="306" spans="1:23" x14ac:dyDescent="0.3">
      <c r="A306" s="186">
        <v>42835</v>
      </c>
      <c r="B306">
        <v>137.032837</v>
      </c>
      <c r="C306">
        <v>907.03997800000002</v>
      </c>
      <c r="D306">
        <v>62.296191999999998</v>
      </c>
      <c r="E306">
        <v>143.85000600000001</v>
      </c>
      <c r="F306">
        <v>81.690132000000006</v>
      </c>
      <c r="G306" s="86">
        <v>71.078999999999994</v>
      </c>
      <c r="H306">
        <f t="shared" si="76"/>
        <v>9740.1570211229991</v>
      </c>
      <c r="I306">
        <f t="shared" si="77"/>
        <v>64471.494596261997</v>
      </c>
      <c r="J306">
        <f t="shared" si="78"/>
        <v>4427.9510311679996</v>
      </c>
      <c r="K306">
        <f t="shared" si="79"/>
        <v>10224.714576474</v>
      </c>
      <c r="L306">
        <f t="shared" si="80"/>
        <v>5806.4528924280003</v>
      </c>
      <c r="M306" s="180">
        <f t="shared" si="81"/>
        <v>2.0966791475697504E-3</v>
      </c>
      <c r="N306" s="178">
        <f t="shared" si="82"/>
        <v>1.6780316954352729E-2</v>
      </c>
      <c r="O306" s="178">
        <f t="shared" si="83"/>
        <v>9.9672248518095294E-4</v>
      </c>
      <c r="P306" s="178">
        <f t="shared" si="84"/>
        <v>8.4409866909517101E-3</v>
      </c>
      <c r="Q306" s="179">
        <f t="shared" si="85"/>
        <v>6.1930621830343117E-3</v>
      </c>
      <c r="R306" s="187">
        <f t="shared" si="86"/>
        <v>2.0988787162883808E-3</v>
      </c>
      <c r="S306" s="187">
        <f t="shared" si="87"/>
        <v>1.6921897285211707E-2</v>
      </c>
      <c r="T306" s="187">
        <f t="shared" si="88"/>
        <v>9.9721937811154959E-4</v>
      </c>
      <c r="U306" s="187">
        <f t="shared" si="89"/>
        <v>8.476712268070152E-3</v>
      </c>
      <c r="V306" s="187">
        <f t="shared" si="90"/>
        <v>6.2122788421424694E-3</v>
      </c>
      <c r="W306" s="188">
        <f t="shared" si="91"/>
        <v>6.9413972979648526E-3</v>
      </c>
    </row>
    <row r="307" spans="1:23" x14ac:dyDescent="0.3">
      <c r="A307" s="186">
        <v>42836</v>
      </c>
      <c r="B307">
        <v>135.55886799999999</v>
      </c>
      <c r="C307">
        <v>902.35998500000005</v>
      </c>
      <c r="D307">
        <v>62.248676000000003</v>
      </c>
      <c r="E307">
        <v>144.35000600000001</v>
      </c>
      <c r="F307">
        <v>81.973106000000001</v>
      </c>
      <c r="G307" s="86">
        <v>71.075999999999993</v>
      </c>
      <c r="H307">
        <f t="shared" si="76"/>
        <v>9634.9821019679985</v>
      </c>
      <c r="I307">
        <f t="shared" si="77"/>
        <v>64136.13829386</v>
      </c>
      <c r="J307">
        <f t="shared" si="78"/>
        <v>4424.3868953760002</v>
      </c>
      <c r="K307">
        <f t="shared" si="79"/>
        <v>10259.821026456</v>
      </c>
      <c r="L307">
        <f t="shared" si="80"/>
        <v>5826.3204820559995</v>
      </c>
      <c r="M307" s="180">
        <f t="shared" si="81"/>
        <v>-1.0856794530900472E-2</v>
      </c>
      <c r="N307" s="178">
        <f t="shared" si="82"/>
        <v>-5.2151968737502953E-3</v>
      </c>
      <c r="O307" s="178">
        <f t="shared" si="83"/>
        <v>-8.0524173707793726E-4</v>
      </c>
      <c r="P307" s="178">
        <f t="shared" si="84"/>
        <v>3.4276085172904231E-3</v>
      </c>
      <c r="Q307" s="179">
        <f t="shared" si="85"/>
        <v>3.4157991917853048E-3</v>
      </c>
      <c r="R307" s="187">
        <f t="shared" si="86"/>
        <v>-1.079807224122907E-2</v>
      </c>
      <c r="S307" s="187">
        <f t="shared" si="87"/>
        <v>-5.2016213444730734E-3</v>
      </c>
      <c r="T307" s="187">
        <f t="shared" si="88"/>
        <v>-8.0491761695460529E-4</v>
      </c>
      <c r="U307" s="187">
        <f t="shared" si="89"/>
        <v>3.4334894846626512E-3</v>
      </c>
      <c r="V307" s="187">
        <f t="shared" si="90"/>
        <v>3.4216396819317829E-3</v>
      </c>
      <c r="W307" s="188">
        <f t="shared" si="91"/>
        <v>-1.9898964072124626E-3</v>
      </c>
    </row>
    <row r="308" spans="1:23" x14ac:dyDescent="0.3">
      <c r="A308" s="186">
        <v>42837</v>
      </c>
      <c r="B308">
        <v>135.721542</v>
      </c>
      <c r="C308">
        <v>896.22997999999995</v>
      </c>
      <c r="D308">
        <v>62.011012999999998</v>
      </c>
      <c r="E308">
        <v>143.83000200000001</v>
      </c>
      <c r="F308">
        <v>82.438652000000005</v>
      </c>
      <c r="G308" s="86">
        <v>70.989000000000004</v>
      </c>
      <c r="H308">
        <f t="shared" si="76"/>
        <v>9634.7365450380003</v>
      </c>
      <c r="I308">
        <f t="shared" si="77"/>
        <v>63622.470050219999</v>
      </c>
      <c r="J308">
        <f t="shared" si="78"/>
        <v>4402.0998018569999</v>
      </c>
      <c r="K308">
        <f t="shared" si="79"/>
        <v>10210.348011978002</v>
      </c>
      <c r="L308">
        <f t="shared" si="80"/>
        <v>5852.2374668280008</v>
      </c>
      <c r="M308" s="180">
        <f t="shared" si="81"/>
        <v>-2.5486301539683305E-5</v>
      </c>
      <c r="N308" s="178">
        <f t="shared" si="82"/>
        <v>-8.0412743720397143E-3</v>
      </c>
      <c r="O308" s="178">
        <f t="shared" si="83"/>
        <v>-5.0500593609454107E-3</v>
      </c>
      <c r="P308" s="178">
        <f t="shared" si="84"/>
        <v>-4.833678775284022E-3</v>
      </c>
      <c r="Q308" s="179">
        <f t="shared" si="85"/>
        <v>4.4383951222526736E-3</v>
      </c>
      <c r="R308" s="187">
        <f t="shared" si="86"/>
        <v>-2.5485976766687018E-5</v>
      </c>
      <c r="S308" s="187">
        <f t="shared" si="87"/>
        <v>-8.0090298122794217E-3</v>
      </c>
      <c r="T308" s="187">
        <f t="shared" si="88"/>
        <v>-5.0373292494589354E-3</v>
      </c>
      <c r="U308" s="187">
        <f t="shared" si="89"/>
        <v>-4.8220153500170707E-3</v>
      </c>
      <c r="V308" s="187">
        <f t="shared" si="90"/>
        <v>4.4482593863178158E-3</v>
      </c>
      <c r="W308" s="188">
        <f t="shared" si="91"/>
        <v>-2.6891202004408598E-3</v>
      </c>
    </row>
    <row r="309" spans="1:23" x14ac:dyDescent="0.3">
      <c r="A309" s="186">
        <v>42838</v>
      </c>
      <c r="B309">
        <v>135.00372300000001</v>
      </c>
      <c r="C309">
        <v>884.669983</v>
      </c>
      <c r="D309">
        <v>61.744827000000001</v>
      </c>
      <c r="E309">
        <v>142.91999799999999</v>
      </c>
      <c r="F309">
        <v>82.183052000000004</v>
      </c>
      <c r="G309" s="86">
        <v>70.373000000000005</v>
      </c>
      <c r="H309">
        <f t="shared" si="76"/>
        <v>9500.616998679001</v>
      </c>
      <c r="I309">
        <f t="shared" si="77"/>
        <v>62256.880713659004</v>
      </c>
      <c r="J309">
        <f t="shared" si="78"/>
        <v>4345.1687104709999</v>
      </c>
      <c r="K309">
        <f t="shared" si="79"/>
        <v>10057.709019254</v>
      </c>
      <c r="L309">
        <f t="shared" si="80"/>
        <v>5783.4679183960006</v>
      </c>
      <c r="M309" s="180">
        <f t="shared" si="81"/>
        <v>-1.401821423036867E-2</v>
      </c>
      <c r="N309" s="178">
        <f t="shared" si="82"/>
        <v>-2.1697647836608144E-2</v>
      </c>
      <c r="O309" s="178">
        <f t="shared" si="83"/>
        <v>-1.3017068171574383E-2</v>
      </c>
      <c r="P309" s="178">
        <f t="shared" si="84"/>
        <v>-1.5062309947687176E-2</v>
      </c>
      <c r="Q309" s="179">
        <f t="shared" si="85"/>
        <v>-1.1820572435297369E-2</v>
      </c>
      <c r="R309" s="187">
        <f t="shared" si="86"/>
        <v>-1.3920416581403297E-2</v>
      </c>
      <c r="S309" s="187">
        <f t="shared" si="87"/>
        <v>-2.146394717908745E-2</v>
      </c>
      <c r="T309" s="187">
        <f t="shared" si="88"/>
        <v>-1.2932712557308193E-2</v>
      </c>
      <c r="U309" s="187">
        <f t="shared" si="89"/>
        <v>-1.4949440758036569E-2</v>
      </c>
      <c r="V309" s="187">
        <f t="shared" si="90"/>
        <v>-1.175098393081344E-2</v>
      </c>
      <c r="W309" s="188">
        <f t="shared" si="91"/>
        <v>-1.5003500201329791E-2</v>
      </c>
    </row>
    <row r="310" spans="1:23" x14ac:dyDescent="0.3">
      <c r="A310" s="186">
        <v>42842</v>
      </c>
      <c r="B310">
        <v>135.75027499999999</v>
      </c>
      <c r="C310">
        <v>901.98999000000003</v>
      </c>
      <c r="D310">
        <v>62.248676000000003</v>
      </c>
      <c r="E310">
        <v>147.25</v>
      </c>
      <c r="F310">
        <v>82.511680999999996</v>
      </c>
      <c r="G310" s="86">
        <v>70.247</v>
      </c>
      <c r="H310">
        <f t="shared" si="76"/>
        <v>9536.0495679249998</v>
      </c>
      <c r="I310">
        <f t="shared" si="77"/>
        <v>63362.090827530003</v>
      </c>
      <c r="J310">
        <f t="shared" si="78"/>
        <v>4372.7827429720001</v>
      </c>
      <c r="K310">
        <f t="shared" si="79"/>
        <v>10343.87075</v>
      </c>
      <c r="L310">
        <f t="shared" si="80"/>
        <v>5796.1980552069999</v>
      </c>
      <c r="M310" s="180">
        <f t="shared" si="81"/>
        <v>3.722564561313097E-3</v>
      </c>
      <c r="N310" s="178">
        <f t="shared" si="82"/>
        <v>1.7596683344395622E-2</v>
      </c>
      <c r="O310" s="178">
        <f t="shared" si="83"/>
        <v>6.335003125343474E-3</v>
      </c>
      <c r="P310" s="178">
        <f t="shared" si="84"/>
        <v>2.8054739172908617E-2</v>
      </c>
      <c r="Q310" s="179">
        <f t="shared" si="85"/>
        <v>2.1987062439400525E-3</v>
      </c>
      <c r="R310" s="187">
        <f t="shared" si="86"/>
        <v>3.7295019103417691E-3</v>
      </c>
      <c r="S310" s="187">
        <f t="shared" si="87"/>
        <v>1.7752417101560926E-2</v>
      </c>
      <c r="T310" s="187">
        <f t="shared" si="88"/>
        <v>6.355111697839427E-3</v>
      </c>
      <c r="U310" s="187">
        <f t="shared" si="89"/>
        <v>2.845197949137181E-2</v>
      </c>
      <c r="V310" s="187">
        <f t="shared" si="90"/>
        <v>2.2011251710253952E-3</v>
      </c>
      <c r="W310" s="188">
        <f t="shared" si="91"/>
        <v>1.1698027074427866E-2</v>
      </c>
    </row>
    <row r="311" spans="1:23" x14ac:dyDescent="0.3">
      <c r="A311" s="186">
        <v>42843</v>
      </c>
      <c r="B311">
        <v>135.14730800000001</v>
      </c>
      <c r="C311">
        <v>903.78002900000001</v>
      </c>
      <c r="D311">
        <v>62.163124000000003</v>
      </c>
      <c r="E311">
        <v>143.36000100000001</v>
      </c>
      <c r="F311">
        <v>82.885941000000003</v>
      </c>
      <c r="G311" s="86">
        <v>72.225999999999999</v>
      </c>
      <c r="H311">
        <f t="shared" si="76"/>
        <v>9761.1494676080001</v>
      </c>
      <c r="I311">
        <f t="shared" si="77"/>
        <v>65276.416374553999</v>
      </c>
      <c r="J311">
        <f t="shared" si="78"/>
        <v>4489.7937940239999</v>
      </c>
      <c r="K311">
        <f t="shared" si="79"/>
        <v>10354.319432226001</v>
      </c>
      <c r="L311">
        <f t="shared" si="80"/>
        <v>5986.5199746660001</v>
      </c>
      <c r="M311" s="180">
        <f t="shared" si="81"/>
        <v>2.3330858522563228E-2</v>
      </c>
      <c r="N311" s="178">
        <f t="shared" si="82"/>
        <v>2.9765066792282892E-2</v>
      </c>
      <c r="O311" s="178">
        <f t="shared" si="83"/>
        <v>2.6407185356586194E-2</v>
      </c>
      <c r="P311" s="178">
        <f t="shared" si="84"/>
        <v>1.0096228724901792E-3</v>
      </c>
      <c r="Q311" s="179">
        <f t="shared" si="85"/>
        <v>3.2308075897265559E-2</v>
      </c>
      <c r="R311" s="187">
        <f t="shared" si="86"/>
        <v>2.3605152016002055E-2</v>
      </c>
      <c r="S311" s="187">
        <f t="shared" si="87"/>
        <v>3.0212474399475577E-2</v>
      </c>
      <c r="T311" s="187">
        <f t="shared" si="88"/>
        <v>2.6758944573695483E-2</v>
      </c>
      <c r="U311" s="187">
        <f t="shared" si="89"/>
        <v>1.0101327132302506E-3</v>
      </c>
      <c r="V311" s="187">
        <f t="shared" si="90"/>
        <v>3.2835648065549609E-2</v>
      </c>
      <c r="W311" s="188">
        <f t="shared" si="91"/>
        <v>2.2884470353590595E-2</v>
      </c>
    </row>
    <row r="312" spans="1:23" x14ac:dyDescent="0.3">
      <c r="A312" s="186">
        <v>42844</v>
      </c>
      <c r="B312">
        <v>134.64956699999999</v>
      </c>
      <c r="C312">
        <v>899.20001200000002</v>
      </c>
      <c r="D312">
        <v>61.830387000000002</v>
      </c>
      <c r="E312">
        <v>139.759995</v>
      </c>
      <c r="F312">
        <v>82.416458000000006</v>
      </c>
      <c r="G312" s="86">
        <v>72.269000000000005</v>
      </c>
      <c r="H312">
        <f t="shared" si="76"/>
        <v>9730.9895575230003</v>
      </c>
      <c r="I312">
        <f t="shared" si="77"/>
        <v>64984.285667228003</v>
      </c>
      <c r="J312">
        <f t="shared" si="78"/>
        <v>4468.4202381030009</v>
      </c>
      <c r="K312">
        <f t="shared" si="79"/>
        <v>10100.315078655001</v>
      </c>
      <c r="L312">
        <f t="shared" si="80"/>
        <v>5956.1550032020004</v>
      </c>
      <c r="M312" s="180">
        <f t="shared" si="81"/>
        <v>-3.094574085963192E-3</v>
      </c>
      <c r="N312" s="178">
        <f t="shared" si="82"/>
        <v>-4.4853312243632254E-3</v>
      </c>
      <c r="O312" s="178">
        <f t="shared" si="83"/>
        <v>-4.7718432271259712E-3</v>
      </c>
      <c r="P312" s="178">
        <f t="shared" si="84"/>
        <v>-2.4837149830633797E-2</v>
      </c>
      <c r="Q312" s="179">
        <f t="shared" si="85"/>
        <v>-5.0851315895511194E-3</v>
      </c>
      <c r="R312" s="187">
        <f t="shared" si="86"/>
        <v>-3.0897908268984475E-3</v>
      </c>
      <c r="S312" s="187">
        <f t="shared" si="87"/>
        <v>-4.4752871488802203E-3</v>
      </c>
      <c r="T312" s="187">
        <f t="shared" si="88"/>
        <v>-4.7604760711834095E-3</v>
      </c>
      <c r="U312" s="187">
        <f t="shared" si="89"/>
        <v>-2.4531245653910898E-2</v>
      </c>
      <c r="V312" s="187">
        <f t="shared" si="90"/>
        <v>-5.0722241957764005E-3</v>
      </c>
      <c r="W312" s="188">
        <f t="shared" si="91"/>
        <v>-8.3858047793298751E-3</v>
      </c>
    </row>
    <row r="313" spans="1:23" x14ac:dyDescent="0.3">
      <c r="A313" s="186">
        <v>42845</v>
      </c>
      <c r="B313">
        <v>136.334137</v>
      </c>
      <c r="C313">
        <v>902.05999799999995</v>
      </c>
      <c r="D313">
        <v>62.267696000000001</v>
      </c>
      <c r="E313">
        <v>141.179993</v>
      </c>
      <c r="F313">
        <v>82.168114000000003</v>
      </c>
      <c r="G313" s="86">
        <v>72</v>
      </c>
      <c r="H313">
        <f t="shared" si="76"/>
        <v>9816.0578640000003</v>
      </c>
      <c r="I313">
        <f t="shared" si="77"/>
        <v>64948.319855999995</v>
      </c>
      <c r="J313">
        <f t="shared" si="78"/>
        <v>4483.2741120000001</v>
      </c>
      <c r="K313">
        <f t="shared" si="79"/>
        <v>10164.959495999999</v>
      </c>
      <c r="L313">
        <f t="shared" si="80"/>
        <v>5916.1042080000007</v>
      </c>
      <c r="M313" s="180">
        <f t="shared" si="81"/>
        <v>8.7040095319645978E-3</v>
      </c>
      <c r="N313" s="178">
        <f t="shared" si="82"/>
        <v>-5.5360718738377127E-4</v>
      </c>
      <c r="O313" s="178">
        <f t="shared" si="83"/>
        <v>3.3186762078680093E-3</v>
      </c>
      <c r="P313" s="178">
        <f t="shared" si="84"/>
        <v>6.3798431520818303E-3</v>
      </c>
      <c r="Q313" s="179">
        <f t="shared" si="85"/>
        <v>-6.7469799001543367E-3</v>
      </c>
      <c r="R313" s="187">
        <f t="shared" si="86"/>
        <v>8.7419995648062351E-3</v>
      </c>
      <c r="S313" s="187">
        <f t="shared" si="87"/>
        <v>-5.5345397519921226E-4</v>
      </c>
      <c r="T313" s="187">
        <f t="shared" si="88"/>
        <v>3.3241891105804228E-3</v>
      </c>
      <c r="U313" s="187">
        <f t="shared" si="89"/>
        <v>6.4002376996744595E-3</v>
      </c>
      <c r="V313" s="187">
        <f t="shared" si="90"/>
        <v>-6.7242701340829237E-3</v>
      </c>
      <c r="W313" s="188">
        <f t="shared" si="91"/>
        <v>2.2377404531557961E-3</v>
      </c>
    </row>
    <row r="314" spans="1:23" x14ac:dyDescent="0.3">
      <c r="A314" s="186">
        <v>42846</v>
      </c>
      <c r="B314">
        <v>136.17143200000001</v>
      </c>
      <c r="C314">
        <v>898.53002900000001</v>
      </c>
      <c r="D314">
        <v>63.123283000000001</v>
      </c>
      <c r="E314">
        <v>142.86999499999999</v>
      </c>
      <c r="F314">
        <v>81.515038000000004</v>
      </c>
      <c r="G314" s="86">
        <v>72.341999999999999</v>
      </c>
      <c r="H314">
        <f t="shared" si="76"/>
        <v>9850.9137337440006</v>
      </c>
      <c r="I314">
        <f t="shared" si="77"/>
        <v>65001.459357918</v>
      </c>
      <c r="J314">
        <f t="shared" si="78"/>
        <v>4566.464538786</v>
      </c>
      <c r="K314">
        <f t="shared" si="79"/>
        <v>10335.501178289998</v>
      </c>
      <c r="L314">
        <f t="shared" si="80"/>
        <v>5896.9608789960002</v>
      </c>
      <c r="M314" s="180">
        <f t="shared" si="81"/>
        <v>3.5446134719504131E-3</v>
      </c>
      <c r="N314" s="178">
        <f t="shared" si="82"/>
        <v>8.1784678975871969E-4</v>
      </c>
      <c r="O314" s="178">
        <f t="shared" si="83"/>
        <v>1.8385673533523744E-2</v>
      </c>
      <c r="P314" s="178">
        <f t="shared" si="84"/>
        <v>1.663822284215806E-2</v>
      </c>
      <c r="Q314" s="179">
        <f t="shared" si="85"/>
        <v>-3.2410463534097134E-3</v>
      </c>
      <c r="R314" s="187">
        <f t="shared" si="86"/>
        <v>3.550903043454217E-3</v>
      </c>
      <c r="S314" s="187">
        <f t="shared" si="87"/>
        <v>8.1818131763567586E-4</v>
      </c>
      <c r="T314" s="187">
        <f t="shared" si="88"/>
        <v>1.8555730635191638E-2</v>
      </c>
      <c r="U314" s="187">
        <f t="shared" si="89"/>
        <v>1.6777408936760489E-2</v>
      </c>
      <c r="V314" s="187">
        <f t="shared" si="90"/>
        <v>-3.2357998322805077E-3</v>
      </c>
      <c r="W314" s="188">
        <f t="shared" si="91"/>
        <v>7.2932848201523034E-3</v>
      </c>
    </row>
    <row r="315" spans="1:23" x14ac:dyDescent="0.3">
      <c r="A315" s="186">
        <v>42849</v>
      </c>
      <c r="B315">
        <v>137.482697</v>
      </c>
      <c r="C315">
        <v>907.40997300000004</v>
      </c>
      <c r="D315">
        <v>64.197509999999994</v>
      </c>
      <c r="E315">
        <v>143.83000200000001</v>
      </c>
      <c r="F315">
        <v>82.370482999999993</v>
      </c>
      <c r="G315" s="86">
        <v>71.343000000000004</v>
      </c>
      <c r="H315">
        <f t="shared" si="76"/>
        <v>9808.4280520709999</v>
      </c>
      <c r="I315">
        <f t="shared" si="77"/>
        <v>64737.349703739004</v>
      </c>
      <c r="J315">
        <f t="shared" si="78"/>
        <v>4580.0429559300001</v>
      </c>
      <c r="K315">
        <f t="shared" si="79"/>
        <v>10261.263832686001</v>
      </c>
      <c r="L315">
        <f t="shared" si="80"/>
        <v>5876.5573686689995</v>
      </c>
      <c r="M315" s="180">
        <f t="shared" si="81"/>
        <v>-4.3221943315017892E-3</v>
      </c>
      <c r="N315" s="178">
        <f t="shared" si="82"/>
        <v>-4.0714111825307098E-3</v>
      </c>
      <c r="O315" s="178">
        <f t="shared" si="83"/>
        <v>2.9690954994394864E-3</v>
      </c>
      <c r="P315" s="178">
        <f t="shared" si="84"/>
        <v>-7.2086725311033854E-3</v>
      </c>
      <c r="Q315" s="179">
        <f t="shared" si="85"/>
        <v>-3.4660040140456027E-3</v>
      </c>
      <c r="R315" s="187">
        <f t="shared" si="86"/>
        <v>-4.3128670924675074E-3</v>
      </c>
      <c r="S315" s="187">
        <f t="shared" si="87"/>
        <v>-4.0631342247983513E-3</v>
      </c>
      <c r="T315" s="187">
        <f t="shared" si="88"/>
        <v>2.9735076290792464E-3</v>
      </c>
      <c r="U315" s="187">
        <f t="shared" si="89"/>
        <v>-7.1827523719831185E-3</v>
      </c>
      <c r="V315" s="187">
        <f t="shared" si="90"/>
        <v>-3.4600043557478331E-3</v>
      </c>
      <c r="W315" s="188">
        <f t="shared" si="91"/>
        <v>-3.2090500831835128E-3</v>
      </c>
    </row>
    <row r="316" spans="1:23" x14ac:dyDescent="0.3">
      <c r="A316" s="186">
        <v>42850</v>
      </c>
      <c r="B316">
        <v>138.33454900000001</v>
      </c>
      <c r="C316">
        <v>907.61999500000002</v>
      </c>
      <c r="D316">
        <v>64.568282999999994</v>
      </c>
      <c r="E316">
        <v>152.16000399999999</v>
      </c>
      <c r="F316">
        <v>82.784378000000004</v>
      </c>
      <c r="G316" s="86">
        <v>72.084999999999994</v>
      </c>
      <c r="H316">
        <f t="shared" si="76"/>
        <v>9971.845964664999</v>
      </c>
      <c r="I316">
        <f t="shared" si="77"/>
        <v>65425.787339574992</v>
      </c>
      <c r="J316">
        <f t="shared" si="78"/>
        <v>4654.4046800549995</v>
      </c>
      <c r="K316">
        <f t="shared" si="79"/>
        <v>10968.453888339998</v>
      </c>
      <c r="L316">
        <f t="shared" si="80"/>
        <v>5967.5118881299995</v>
      </c>
      <c r="M316" s="180">
        <f t="shared" si="81"/>
        <v>1.6523697360301976E-2</v>
      </c>
      <c r="N316" s="178">
        <f t="shared" si="82"/>
        <v>1.0578172453630755E-2</v>
      </c>
      <c r="O316" s="178">
        <f t="shared" si="83"/>
        <v>1.6105637164154869E-2</v>
      </c>
      <c r="P316" s="178">
        <f t="shared" si="84"/>
        <v>6.6647311636723452E-2</v>
      </c>
      <c r="Q316" s="179">
        <f t="shared" si="85"/>
        <v>1.5358962444228236E-2</v>
      </c>
      <c r="R316" s="187">
        <f t="shared" si="86"/>
        <v>1.6660968681877032E-2</v>
      </c>
      <c r="S316" s="187">
        <f t="shared" si="87"/>
        <v>1.0634319121597064E-2</v>
      </c>
      <c r="T316" s="187">
        <f t="shared" si="88"/>
        <v>1.6236032028634096E-2</v>
      </c>
      <c r="U316" s="187">
        <f t="shared" si="89"/>
        <v>6.8918416599067389E-2</v>
      </c>
      <c r="V316" s="187">
        <f t="shared" si="90"/>
        <v>1.5477517491095404E-2</v>
      </c>
      <c r="W316" s="188">
        <f t="shared" si="91"/>
        <v>2.5585450784454199E-2</v>
      </c>
    </row>
    <row r="317" spans="1:23" x14ac:dyDescent="0.3">
      <c r="A317" s="186">
        <v>42851</v>
      </c>
      <c r="B317">
        <v>137.520996</v>
      </c>
      <c r="C317">
        <v>909.28997800000002</v>
      </c>
      <c r="D317">
        <v>64.482712000000006</v>
      </c>
      <c r="E317">
        <v>150.16999799999999</v>
      </c>
      <c r="F317">
        <v>80.705566000000005</v>
      </c>
      <c r="G317" s="86">
        <v>73.376999999999995</v>
      </c>
      <c r="H317">
        <f t="shared" si="76"/>
        <v>10090.878123491999</v>
      </c>
      <c r="I317">
        <f t="shared" si="77"/>
        <v>66720.970715706004</v>
      </c>
      <c r="J317">
        <f t="shared" si="78"/>
        <v>4731.5479584240002</v>
      </c>
      <c r="K317">
        <f t="shared" si="79"/>
        <v>11019.023943245998</v>
      </c>
      <c r="L317">
        <f t="shared" si="80"/>
        <v>5921.932316382</v>
      </c>
      <c r="M317" s="180">
        <f t="shared" si="81"/>
        <v>1.1866140908607423E-2</v>
      </c>
      <c r="N317" s="178">
        <f t="shared" si="82"/>
        <v>1.9602824465987892E-2</v>
      </c>
      <c r="O317" s="178">
        <f t="shared" si="83"/>
        <v>1.6438398631817407E-2</v>
      </c>
      <c r="P317" s="178">
        <f t="shared" si="84"/>
        <v>4.5999040418783733E-3</v>
      </c>
      <c r="Q317" s="179">
        <f t="shared" si="85"/>
        <v>-7.667270942938279E-3</v>
      </c>
      <c r="R317" s="187">
        <f t="shared" si="86"/>
        <v>1.1936822855947387E-2</v>
      </c>
      <c r="S317" s="187">
        <f t="shared" si="87"/>
        <v>1.9796221471645576E-2</v>
      </c>
      <c r="T317" s="187">
        <f t="shared" si="88"/>
        <v>1.657425249239159E-2</v>
      </c>
      <c r="U317" s="187">
        <f t="shared" si="89"/>
        <v>4.6104998407987714E-3</v>
      </c>
      <c r="V317" s="187">
        <f t="shared" si="90"/>
        <v>-7.6379524000047792E-3</v>
      </c>
      <c r="W317" s="188">
        <f t="shared" si="91"/>
        <v>9.0559688521557099E-3</v>
      </c>
    </row>
    <row r="318" spans="1:23" x14ac:dyDescent="0.3">
      <c r="A318" s="186">
        <v>42852</v>
      </c>
      <c r="B318">
        <v>137.626251</v>
      </c>
      <c r="C318">
        <v>918.38000499999998</v>
      </c>
      <c r="D318">
        <v>64.900993</v>
      </c>
      <c r="E318">
        <v>153.08000200000001</v>
      </c>
      <c r="F318">
        <v>80.659599</v>
      </c>
      <c r="G318" s="86">
        <v>73.578000000000003</v>
      </c>
      <c r="H318">
        <f t="shared" si="76"/>
        <v>10126.264296077999</v>
      </c>
      <c r="I318">
        <f t="shared" si="77"/>
        <v>67572.564007890003</v>
      </c>
      <c r="J318">
        <f t="shared" si="78"/>
        <v>4775.2852629540002</v>
      </c>
      <c r="K318">
        <f t="shared" si="79"/>
        <v>11263.320387156002</v>
      </c>
      <c r="L318">
        <f t="shared" si="80"/>
        <v>5934.771975222</v>
      </c>
      <c r="M318" s="180">
        <f t="shared" si="81"/>
        <v>3.5006142794744891E-3</v>
      </c>
      <c r="N318" s="178">
        <f t="shared" si="82"/>
        <v>1.2682735753904438E-2</v>
      </c>
      <c r="O318" s="178">
        <f t="shared" si="83"/>
        <v>9.2013001789495018E-3</v>
      </c>
      <c r="P318" s="178">
        <f t="shared" si="84"/>
        <v>2.1928234239566739E-2</v>
      </c>
      <c r="Q318" s="179">
        <f t="shared" si="85"/>
        <v>2.1658065417094101E-3</v>
      </c>
      <c r="R318" s="187">
        <f t="shared" si="86"/>
        <v>3.5067485854992221E-3</v>
      </c>
      <c r="S318" s="187">
        <f t="shared" si="87"/>
        <v>1.2763502734583803E-2</v>
      </c>
      <c r="T318" s="187">
        <f t="shared" si="88"/>
        <v>9.243762277021967E-3</v>
      </c>
      <c r="U318" s="187">
        <f t="shared" si="89"/>
        <v>2.2170425000278032E-2</v>
      </c>
      <c r="V318" s="187">
        <f t="shared" si="90"/>
        <v>2.1681535948125229E-3</v>
      </c>
      <c r="W318" s="188">
        <f t="shared" si="91"/>
        <v>9.9705184384391091E-3</v>
      </c>
    </row>
    <row r="319" spans="1:23" x14ac:dyDescent="0.3">
      <c r="A319" s="186">
        <v>42853</v>
      </c>
      <c r="B319">
        <v>137.49226400000001</v>
      </c>
      <c r="C319">
        <v>924.98999000000003</v>
      </c>
      <c r="D319">
        <v>65.081626999999997</v>
      </c>
      <c r="E319">
        <v>152.199997</v>
      </c>
      <c r="F319">
        <v>80.328452999999996</v>
      </c>
      <c r="G319" s="86">
        <v>73.763999999999996</v>
      </c>
      <c r="H319">
        <f t="shared" si="76"/>
        <v>10141.979361696</v>
      </c>
      <c r="I319">
        <f t="shared" si="77"/>
        <v>68230.961622360002</v>
      </c>
      <c r="J319">
        <f t="shared" si="78"/>
        <v>4800.6811340279992</v>
      </c>
      <c r="K319">
        <f t="shared" si="79"/>
        <v>11226.880578707998</v>
      </c>
      <c r="L319">
        <f t="shared" si="80"/>
        <v>5925.3480070919995</v>
      </c>
      <c r="M319" s="180">
        <f t="shared" si="81"/>
        <v>1.5507084908302478E-3</v>
      </c>
      <c r="N319" s="178">
        <f t="shared" si="82"/>
        <v>9.6964017681135158E-3</v>
      </c>
      <c r="O319" s="178">
        <f t="shared" si="83"/>
        <v>5.3040976880277665E-3</v>
      </c>
      <c r="P319" s="178">
        <f t="shared" si="84"/>
        <v>-3.2405082009584574E-3</v>
      </c>
      <c r="Q319" s="179">
        <f t="shared" si="85"/>
        <v>-1.5891863029069617E-3</v>
      </c>
      <c r="R319" s="187">
        <f t="shared" si="86"/>
        <v>1.5519114609804081E-3</v>
      </c>
      <c r="S319" s="187">
        <f t="shared" si="87"/>
        <v>9.7435641837288044E-3</v>
      </c>
      <c r="T319" s="187">
        <f t="shared" si="88"/>
        <v>5.3181893176134573E-3</v>
      </c>
      <c r="U319" s="187">
        <f t="shared" si="89"/>
        <v>-3.2352634210385464E-3</v>
      </c>
      <c r="V319" s="187">
        <f t="shared" si="90"/>
        <v>-1.5879242150070954E-3</v>
      </c>
      <c r="W319" s="188">
        <f t="shared" si="91"/>
        <v>2.358095465255406E-3</v>
      </c>
    </row>
    <row r="320" spans="1:23" x14ac:dyDescent="0.3">
      <c r="A320" s="186">
        <v>42856</v>
      </c>
      <c r="B320">
        <v>140.29667699999999</v>
      </c>
      <c r="C320">
        <v>948.22997999999995</v>
      </c>
      <c r="D320">
        <v>65.984741</v>
      </c>
      <c r="E320">
        <v>155.35000600000001</v>
      </c>
      <c r="F320">
        <v>80.107697000000002</v>
      </c>
      <c r="G320" s="86">
        <v>73.433000000000007</v>
      </c>
      <c r="H320">
        <f t="shared" si="76"/>
        <v>10302.405882141</v>
      </c>
      <c r="I320">
        <f t="shared" si="77"/>
        <v>69631.372121339999</v>
      </c>
      <c r="J320">
        <f t="shared" si="78"/>
        <v>4845.4574858530004</v>
      </c>
      <c r="K320">
        <f t="shared" si="79"/>
        <v>11407.816990598001</v>
      </c>
      <c r="L320">
        <f t="shared" si="80"/>
        <v>5882.5485138010008</v>
      </c>
      <c r="M320" s="180">
        <f t="shared" si="81"/>
        <v>1.5694266313808616E-2</v>
      </c>
      <c r="N320" s="178">
        <f t="shared" si="82"/>
        <v>2.03167700904613E-2</v>
      </c>
      <c r="O320" s="178">
        <f t="shared" si="83"/>
        <v>9.2838544406205706E-3</v>
      </c>
      <c r="P320" s="178">
        <f t="shared" si="84"/>
        <v>1.5987866897216114E-2</v>
      </c>
      <c r="Q320" s="179">
        <f t="shared" si="85"/>
        <v>-7.2493319451528201E-3</v>
      </c>
      <c r="R320" s="187">
        <f t="shared" si="86"/>
        <v>1.5818068122963803E-2</v>
      </c>
      <c r="S320" s="187">
        <f t="shared" si="87"/>
        <v>2.0524560488109359E-2</v>
      </c>
      <c r="T320" s="187">
        <f t="shared" si="88"/>
        <v>9.3270830898597445E-3</v>
      </c>
      <c r="U320" s="187">
        <f t="shared" si="89"/>
        <v>1.6116356687106165E-2</v>
      </c>
      <c r="V320" s="187">
        <f t="shared" si="90"/>
        <v>-7.2231189188841517E-3</v>
      </c>
      <c r="W320" s="188">
        <f t="shared" si="91"/>
        <v>1.0912589893830985E-2</v>
      </c>
    </row>
    <row r="321" spans="1:23" x14ac:dyDescent="0.3">
      <c r="A321" s="186">
        <v>42857</v>
      </c>
      <c r="B321">
        <v>141.18678299999999</v>
      </c>
      <c r="C321">
        <v>946.94000200000005</v>
      </c>
      <c r="D321">
        <v>65.880165000000005</v>
      </c>
      <c r="E321">
        <v>156.449997</v>
      </c>
      <c r="F321">
        <v>79.307441999999995</v>
      </c>
      <c r="G321" s="86">
        <v>73.795000000000002</v>
      </c>
      <c r="H321">
        <f t="shared" si="76"/>
        <v>10418.878651485</v>
      </c>
      <c r="I321">
        <f t="shared" si="77"/>
        <v>69879.437447590011</v>
      </c>
      <c r="J321">
        <f t="shared" si="78"/>
        <v>4861.6267761750005</v>
      </c>
      <c r="K321">
        <f t="shared" si="79"/>
        <v>11545.227528615</v>
      </c>
      <c r="L321">
        <f t="shared" si="80"/>
        <v>5852.4926823899996</v>
      </c>
      <c r="M321" s="180">
        <f t="shared" si="81"/>
        <v>1.1241966763442688E-2</v>
      </c>
      <c r="N321" s="178">
        <f t="shared" si="82"/>
        <v>3.5562203165544473E-3</v>
      </c>
      <c r="O321" s="178">
        <f t="shared" si="83"/>
        <v>3.3314443019412427E-3</v>
      </c>
      <c r="P321" s="178">
        <f t="shared" si="84"/>
        <v>1.1973329246407396E-2</v>
      </c>
      <c r="Q321" s="179">
        <f t="shared" si="85"/>
        <v>-5.1224186823889068E-3</v>
      </c>
      <c r="R321" s="187">
        <f t="shared" si="86"/>
        <v>1.1305395135509369E-2</v>
      </c>
      <c r="S321" s="187">
        <f t="shared" si="87"/>
        <v>3.5625511704369802E-3</v>
      </c>
      <c r="T321" s="187">
        <f t="shared" si="88"/>
        <v>3.336999729996308E-3</v>
      </c>
      <c r="U321" s="187">
        <f t="shared" si="89"/>
        <v>1.2045296495398585E-2</v>
      </c>
      <c r="V321" s="187">
        <f t="shared" si="90"/>
        <v>-5.1093214684906525E-3</v>
      </c>
      <c r="W321" s="188">
        <f t="shared" si="91"/>
        <v>5.0281842125701175E-3</v>
      </c>
    </row>
    <row r="322" spans="1:23" x14ac:dyDescent="0.3">
      <c r="A322" s="186">
        <v>42858</v>
      </c>
      <c r="B322">
        <v>140.75611900000001</v>
      </c>
      <c r="C322">
        <v>941.03002900000001</v>
      </c>
      <c r="D322">
        <v>65.671036000000001</v>
      </c>
      <c r="E322">
        <v>155.58999600000001</v>
      </c>
      <c r="F322">
        <v>79.500618000000003</v>
      </c>
      <c r="G322" s="86">
        <v>73.816000000000003</v>
      </c>
      <c r="H322">
        <f t="shared" si="76"/>
        <v>10390.053680104002</v>
      </c>
      <c r="I322">
        <f t="shared" si="77"/>
        <v>69463.07262066401</v>
      </c>
      <c r="J322">
        <f t="shared" si="78"/>
        <v>4847.5731933759998</v>
      </c>
      <c r="K322">
        <f t="shared" si="79"/>
        <v>11485.031144736002</v>
      </c>
      <c r="L322">
        <f t="shared" si="80"/>
        <v>5868.4176182880001</v>
      </c>
      <c r="M322" s="180">
        <f t="shared" si="81"/>
        <v>-2.7704438996202052E-3</v>
      </c>
      <c r="N322" s="178">
        <f t="shared" si="82"/>
        <v>-5.9761528037121031E-3</v>
      </c>
      <c r="O322" s="178">
        <f t="shared" si="83"/>
        <v>-2.8949022901363433E-3</v>
      </c>
      <c r="P322" s="178">
        <f t="shared" si="84"/>
        <v>-5.2276026786419426E-3</v>
      </c>
      <c r="Q322" s="179">
        <f t="shared" si="85"/>
        <v>2.7173564661197194E-3</v>
      </c>
      <c r="R322" s="187">
        <f t="shared" si="86"/>
        <v>-2.7666097614919274E-3</v>
      </c>
      <c r="S322" s="187">
        <f t="shared" si="87"/>
        <v>-5.9583311219166182E-3</v>
      </c>
      <c r="T322" s="187">
        <f t="shared" si="88"/>
        <v>-2.890716101012106E-3</v>
      </c>
      <c r="U322" s="187">
        <f t="shared" si="89"/>
        <v>-5.2139625425138151E-3</v>
      </c>
      <c r="V322" s="187">
        <f t="shared" si="90"/>
        <v>2.7210518256465723E-3</v>
      </c>
      <c r="W322" s="188">
        <f t="shared" si="91"/>
        <v>-2.8217135402575783E-3</v>
      </c>
    </row>
    <row r="323" spans="1:23" x14ac:dyDescent="0.3">
      <c r="A323" s="186">
        <v>42859</v>
      </c>
      <c r="B323">
        <v>140.248795</v>
      </c>
      <c r="C323">
        <v>937.53002900000001</v>
      </c>
      <c r="D323">
        <v>65.414337000000003</v>
      </c>
      <c r="E323">
        <v>157.25</v>
      </c>
      <c r="F323">
        <v>79.518996999999999</v>
      </c>
      <c r="G323" s="86">
        <v>75.447999999999993</v>
      </c>
      <c r="H323">
        <f t="shared" si="76"/>
        <v>10581.49108516</v>
      </c>
      <c r="I323">
        <f t="shared" si="77"/>
        <v>70734.76562799199</v>
      </c>
      <c r="J323">
        <f t="shared" si="78"/>
        <v>4935.3808979759997</v>
      </c>
      <c r="K323">
        <f t="shared" si="79"/>
        <v>11864.197999999999</v>
      </c>
      <c r="L323">
        <f t="shared" si="80"/>
        <v>5999.5492856559995</v>
      </c>
      <c r="M323" s="180">
        <f t="shared" si="81"/>
        <v>1.8257379210930659E-2</v>
      </c>
      <c r="N323" s="178">
        <f t="shared" si="82"/>
        <v>1.8141904358077613E-2</v>
      </c>
      <c r="O323" s="178">
        <f t="shared" si="83"/>
        <v>1.7951645659349473E-2</v>
      </c>
      <c r="P323" s="178">
        <f t="shared" si="84"/>
        <v>3.2480745927600647E-2</v>
      </c>
      <c r="Q323" s="179">
        <f t="shared" si="85"/>
        <v>2.2099320840048467E-2</v>
      </c>
      <c r="R323" s="187">
        <f t="shared" si="86"/>
        <v>1.8425064099772959E-2</v>
      </c>
      <c r="S323" s="187">
        <f t="shared" si="87"/>
        <v>1.8307468405157682E-2</v>
      </c>
      <c r="T323" s="187">
        <f t="shared" si="88"/>
        <v>1.8113744980681322E-2</v>
      </c>
      <c r="U323" s="187">
        <f t="shared" si="89"/>
        <v>3.3014003226084616E-2</v>
      </c>
      <c r="V323" s="187">
        <f t="shared" si="90"/>
        <v>2.2345319624041102E-2</v>
      </c>
      <c r="W323" s="188">
        <f t="shared" si="91"/>
        <v>2.2041120067147538E-2</v>
      </c>
    </row>
    <row r="324" spans="1:23" x14ac:dyDescent="0.3">
      <c r="A324" s="186">
        <v>42860</v>
      </c>
      <c r="B324">
        <v>142.57463100000001</v>
      </c>
      <c r="C324">
        <v>934.15002400000003</v>
      </c>
      <c r="D324">
        <v>65.594977999999998</v>
      </c>
      <c r="E324">
        <v>156.60000600000001</v>
      </c>
      <c r="F324">
        <v>79.564994999999996</v>
      </c>
      <c r="G324" s="86">
        <v>75.206999999999994</v>
      </c>
      <c r="H324">
        <f t="shared" si="76"/>
        <v>10722.610273617</v>
      </c>
      <c r="I324">
        <f t="shared" si="77"/>
        <v>70254.620854968001</v>
      </c>
      <c r="J324">
        <f t="shared" si="78"/>
        <v>4933.2015104459997</v>
      </c>
      <c r="K324">
        <f t="shared" si="79"/>
        <v>11777.416651242</v>
      </c>
      <c r="L324">
        <f t="shared" si="80"/>
        <v>5983.8445789649995</v>
      </c>
      <c r="M324" s="180">
        <f t="shared" si="81"/>
        <v>1.3248270850637333E-2</v>
      </c>
      <c r="N324" s="178">
        <f t="shared" si="82"/>
        <v>-6.8111031788243692E-3</v>
      </c>
      <c r="O324" s="178">
        <f t="shared" si="83"/>
        <v>-4.4168199144190164E-4</v>
      </c>
      <c r="P324" s="178">
        <f t="shared" si="84"/>
        <v>-7.3414392212278363E-3</v>
      </c>
      <c r="Q324" s="179">
        <f t="shared" si="85"/>
        <v>-2.6210797808100864E-3</v>
      </c>
      <c r="R324" s="187">
        <f t="shared" si="86"/>
        <v>1.3336418026653378E-2</v>
      </c>
      <c r="S324" s="187">
        <f t="shared" si="87"/>
        <v>-6.7879601884759805E-3</v>
      </c>
      <c r="T324" s="187">
        <f t="shared" si="88"/>
        <v>-4.4158446431029314E-4</v>
      </c>
      <c r="U324" s="187">
        <f t="shared" si="89"/>
        <v>-7.3145566820444832E-3</v>
      </c>
      <c r="V324" s="187">
        <f t="shared" si="90"/>
        <v>-2.6176477503981003E-3</v>
      </c>
      <c r="W324" s="188">
        <f t="shared" si="91"/>
        <v>-7.6506621171509599E-4</v>
      </c>
    </row>
    <row r="325" spans="1:23" x14ac:dyDescent="0.3">
      <c r="A325" s="186">
        <v>42863</v>
      </c>
      <c r="B325">
        <v>146.45105000000001</v>
      </c>
      <c r="C325">
        <v>949.03997800000002</v>
      </c>
      <c r="D325">
        <v>65.537918000000005</v>
      </c>
      <c r="E325">
        <v>156.38000500000001</v>
      </c>
      <c r="F325">
        <v>79.611000000000004</v>
      </c>
      <c r="G325" s="86">
        <v>75.456999999999994</v>
      </c>
      <c r="H325">
        <f t="shared" si="76"/>
        <v>11050.75687985</v>
      </c>
      <c r="I325">
        <f t="shared" si="77"/>
        <v>71611.709619945992</v>
      </c>
      <c r="J325">
        <f t="shared" si="78"/>
        <v>4945.2946785260001</v>
      </c>
      <c r="K325">
        <f t="shared" si="79"/>
        <v>11799.966037284999</v>
      </c>
      <c r="L325">
        <f t="shared" si="80"/>
        <v>6007.2072269999999</v>
      </c>
      <c r="M325" s="180">
        <f t="shared" si="81"/>
        <v>3.0144299856427383E-2</v>
      </c>
      <c r="N325" s="178">
        <f t="shared" si="82"/>
        <v>1.9132519427510548E-2</v>
      </c>
      <c r="O325" s="178">
        <f t="shared" si="83"/>
        <v>2.448383618272694E-3</v>
      </c>
      <c r="P325" s="178">
        <f t="shared" si="84"/>
        <v>1.9127986525220339E-3</v>
      </c>
      <c r="Q325" s="179">
        <f t="shared" si="85"/>
        <v>3.8966852908119396E-3</v>
      </c>
      <c r="R325" s="187">
        <f t="shared" si="86"/>
        <v>3.0603239123630683E-2</v>
      </c>
      <c r="S325" s="187">
        <f t="shared" si="87"/>
        <v>1.9316718935534972E-2</v>
      </c>
      <c r="T325" s="187">
        <f t="shared" si="88"/>
        <v>2.4513833571146943E-3</v>
      </c>
      <c r="U325" s="187">
        <f t="shared" si="89"/>
        <v>1.9146292188467083E-3</v>
      </c>
      <c r="V325" s="187">
        <f t="shared" si="90"/>
        <v>3.9042872398669963E-3</v>
      </c>
      <c r="W325" s="188">
        <f t="shared" si="91"/>
        <v>1.1638051574998812E-2</v>
      </c>
    </row>
    <row r="326" spans="1:23" x14ac:dyDescent="0.3">
      <c r="A326" s="186">
        <v>42864</v>
      </c>
      <c r="B326">
        <v>147.389038</v>
      </c>
      <c r="C326">
        <v>952.82000700000003</v>
      </c>
      <c r="D326">
        <v>65.633010999999996</v>
      </c>
      <c r="E326">
        <v>157.46000699999999</v>
      </c>
      <c r="F326">
        <v>79.473006999999996</v>
      </c>
      <c r="G326" s="86">
        <v>75.566000000000003</v>
      </c>
      <c r="H326">
        <f t="shared" si="76"/>
        <v>11137.600045508001</v>
      </c>
      <c r="I326">
        <f t="shared" si="77"/>
        <v>72000.796648962001</v>
      </c>
      <c r="J326">
        <f t="shared" si="78"/>
        <v>4959.6241092259997</v>
      </c>
      <c r="K326">
        <f t="shared" si="79"/>
        <v>11898.622888962</v>
      </c>
      <c r="L326">
        <f t="shared" si="80"/>
        <v>6005.4572469619998</v>
      </c>
      <c r="M326" s="180">
        <f t="shared" si="81"/>
        <v>7.8278539861932426E-3</v>
      </c>
      <c r="N326" s="178">
        <f t="shared" si="82"/>
        <v>5.4185807507076238E-3</v>
      </c>
      <c r="O326" s="178">
        <f t="shared" si="83"/>
        <v>2.8933989271257851E-3</v>
      </c>
      <c r="P326" s="178">
        <f t="shared" si="84"/>
        <v>8.3260165330601658E-3</v>
      </c>
      <c r="Q326" s="179">
        <f t="shared" si="85"/>
        <v>-2.9135585267903342E-4</v>
      </c>
      <c r="R326" s="187">
        <f t="shared" si="86"/>
        <v>7.8585717342448888E-3</v>
      </c>
      <c r="S326" s="187">
        <f t="shared" si="87"/>
        <v>5.4332878111827245E-3</v>
      </c>
      <c r="T326" s="187">
        <f t="shared" si="88"/>
        <v>2.8975888458624053E-3</v>
      </c>
      <c r="U326" s="187">
        <f t="shared" si="89"/>
        <v>8.3607742060671057E-3</v>
      </c>
      <c r="V326" s="187">
        <f t="shared" si="90"/>
        <v>-2.91313412684457E-4</v>
      </c>
      <c r="W326" s="188">
        <f t="shared" si="91"/>
        <v>4.8517818369345333E-3</v>
      </c>
    </row>
    <row r="327" spans="1:23" x14ac:dyDescent="0.3">
      <c r="A327" s="186">
        <v>42865</v>
      </c>
      <c r="B327">
        <v>146.69030799999999</v>
      </c>
      <c r="C327">
        <v>948.95001200000002</v>
      </c>
      <c r="D327">
        <v>65.889679000000001</v>
      </c>
      <c r="E327">
        <v>160.279999</v>
      </c>
      <c r="F327">
        <v>79.555801000000002</v>
      </c>
      <c r="G327" s="86">
        <v>74.317999999999998</v>
      </c>
      <c r="H327">
        <f t="shared" ref="H327:H390" si="92">B327*$G327</f>
        <v>10901.730309944</v>
      </c>
      <c r="I327">
        <f t="shared" ref="I327:I390" si="93">C327*$G327</f>
        <v>70524.066991815998</v>
      </c>
      <c r="J327">
        <f t="shared" ref="J327:J390" si="94">D327*$G327</f>
        <v>4896.7891639219997</v>
      </c>
      <c r="K327">
        <f t="shared" ref="K327:K390" si="95">E327*$G327</f>
        <v>11911.688965682</v>
      </c>
      <c r="L327">
        <f t="shared" ref="L327:L390" si="96">F327*$G327</f>
        <v>5912.4280187180002</v>
      </c>
      <c r="M327" s="180">
        <f t="shared" si="81"/>
        <v>-2.1405254850087017E-2</v>
      </c>
      <c r="N327" s="178">
        <f t="shared" si="82"/>
        <v>-2.0723156190548181E-2</v>
      </c>
      <c r="O327" s="178">
        <f t="shared" si="83"/>
        <v>-1.2750235772176753E-2</v>
      </c>
      <c r="P327" s="178">
        <f t="shared" si="84"/>
        <v>1.0975142292393451E-3</v>
      </c>
      <c r="Q327" s="179">
        <f t="shared" si="85"/>
        <v>-1.5612017686541172E-2</v>
      </c>
      <c r="R327" s="187">
        <f t="shared" si="86"/>
        <v>-2.1177788266793809E-2</v>
      </c>
      <c r="S327" s="187">
        <f t="shared" si="87"/>
        <v>-2.0509907193746197E-2</v>
      </c>
      <c r="T327" s="187">
        <f t="shared" si="88"/>
        <v>-1.2669295882144195E-2</v>
      </c>
      <c r="U327" s="187">
        <f t="shared" si="89"/>
        <v>1.0981167183743297E-3</v>
      </c>
      <c r="V327" s="187">
        <f t="shared" si="90"/>
        <v>-1.549078187028316E-2</v>
      </c>
      <c r="W327" s="188">
        <f t="shared" si="91"/>
        <v>-1.3749931298918607E-2</v>
      </c>
    </row>
    <row r="328" spans="1:23" x14ac:dyDescent="0.3">
      <c r="A328" s="186">
        <v>42866</v>
      </c>
      <c r="B328">
        <v>147.958923</v>
      </c>
      <c r="C328">
        <v>947.61999500000002</v>
      </c>
      <c r="D328">
        <v>65.081626999999997</v>
      </c>
      <c r="E328">
        <v>158.53999300000001</v>
      </c>
      <c r="F328">
        <v>79.261452000000006</v>
      </c>
      <c r="G328" s="86">
        <v>73.534000000000006</v>
      </c>
      <c r="H328">
        <f t="shared" si="92"/>
        <v>10880.011443882</v>
      </c>
      <c r="I328">
        <f t="shared" si="93"/>
        <v>69682.288712330002</v>
      </c>
      <c r="J328">
        <f t="shared" si="94"/>
        <v>4785.7123598180006</v>
      </c>
      <c r="K328">
        <f t="shared" si="95"/>
        <v>11658.079845262002</v>
      </c>
      <c r="L328">
        <f t="shared" si="96"/>
        <v>5828.4116113680011</v>
      </c>
      <c r="M328" s="180">
        <f t="shared" ref="M328:M391" si="97">LN(H328/H327)</f>
        <v>-1.9942274135240452E-3</v>
      </c>
      <c r="N328" s="178">
        <f t="shared" ref="N328:N391" si="98">LN(I328/I327)</f>
        <v>-1.2007849284612499E-2</v>
      </c>
      <c r="O328" s="178">
        <f t="shared" ref="O328:O391" si="99">LN(J328/J327)</f>
        <v>-2.2944830313095316E-2</v>
      </c>
      <c r="P328" s="178">
        <f t="shared" ref="P328:P391" si="100">LN(K328/K327)</f>
        <v>-2.1520695466281447E-2</v>
      </c>
      <c r="Q328" s="179">
        <f t="shared" ref="Q328:Q391" si="101">LN(L328/L327)</f>
        <v>-1.4312066959282603E-2</v>
      </c>
      <c r="R328" s="187">
        <f t="shared" ref="R328:R391" si="102">(H328-H327)/H327</f>
        <v>-1.9922402631982806E-3</v>
      </c>
      <c r="S328" s="187">
        <f t="shared" ref="S328:S391" si="103">(I328-I327)/I327</f>
        <v>-1.1936042763723205E-2</v>
      </c>
      <c r="T328" s="187">
        <f t="shared" ref="T328:T391" si="104">(J328-J327)/J327</f>
        <v>-2.2683599474197923E-2</v>
      </c>
      <c r="U328" s="187">
        <f t="shared" ref="U328:U391" si="105">(K328-K327)/K327</f>
        <v>-2.1290777584157483E-2</v>
      </c>
      <c r="V328" s="187">
        <f t="shared" ref="V328:V391" si="106">(L328-L327)/L327</f>
        <v>-1.4210136188383819E-2</v>
      </c>
      <c r="W328" s="188">
        <f t="shared" ref="W328:W391" si="107">MMULT(R328:V328,$Y$4:$Y$8)</f>
        <v>-1.4422559254732143E-2</v>
      </c>
    </row>
    <row r="329" spans="1:23" x14ac:dyDescent="0.3">
      <c r="A329" s="186">
        <v>42867</v>
      </c>
      <c r="B329">
        <v>150.02526900000001</v>
      </c>
      <c r="C329">
        <v>961.34997599999997</v>
      </c>
      <c r="D329">
        <v>65.005577000000002</v>
      </c>
      <c r="E329">
        <v>160.80999800000001</v>
      </c>
      <c r="F329">
        <v>79.279846000000006</v>
      </c>
      <c r="G329" s="86">
        <v>73.540000000000006</v>
      </c>
      <c r="H329">
        <f t="shared" si="92"/>
        <v>11032.858282260002</v>
      </c>
      <c r="I329">
        <f t="shared" si="93"/>
        <v>70697.677235039999</v>
      </c>
      <c r="J329">
        <f t="shared" si="94"/>
        <v>4780.5101325800006</v>
      </c>
      <c r="K329">
        <f t="shared" si="95"/>
        <v>11825.967252920002</v>
      </c>
      <c r="L329">
        <f t="shared" si="96"/>
        <v>5830.239874840001</v>
      </c>
      <c r="M329" s="180">
        <f t="shared" si="97"/>
        <v>1.3950643544819296E-2</v>
      </c>
      <c r="N329" s="178">
        <f t="shared" si="98"/>
        <v>1.4466540495841475E-2</v>
      </c>
      <c r="O329" s="178">
        <f t="shared" si="99"/>
        <v>-1.0876242435203264E-3</v>
      </c>
      <c r="P329" s="178">
        <f t="shared" si="100"/>
        <v>1.4298239752576257E-2</v>
      </c>
      <c r="Q329" s="179">
        <f t="shared" si="101"/>
        <v>3.136320678508605E-4</v>
      </c>
      <c r="R329" s="187">
        <f t="shared" si="102"/>
        <v>1.4048407868536757E-2</v>
      </c>
      <c r="S329" s="187">
        <f t="shared" si="103"/>
        <v>1.4571687317875472E-2</v>
      </c>
      <c r="T329" s="187">
        <f t="shared" si="104"/>
        <v>-1.0870329946444622E-3</v>
      </c>
      <c r="U329" s="187">
        <f t="shared" si="105"/>
        <v>1.4400948516940484E-2</v>
      </c>
      <c r="V329" s="187">
        <f t="shared" si="106"/>
        <v>3.1368125553005914E-4</v>
      </c>
      <c r="W329" s="188">
        <f t="shared" si="107"/>
        <v>8.4495383928476636E-3</v>
      </c>
    </row>
    <row r="330" spans="1:23" x14ac:dyDescent="0.3">
      <c r="A330" s="186">
        <v>42870</v>
      </c>
      <c r="B330">
        <v>149.64085399999999</v>
      </c>
      <c r="C330">
        <v>957.96997099999999</v>
      </c>
      <c r="D330">
        <v>65.053107999999995</v>
      </c>
      <c r="E330">
        <v>160.020004</v>
      </c>
      <c r="F330">
        <v>79.408637999999996</v>
      </c>
      <c r="G330" s="86">
        <v>72.677999999999997</v>
      </c>
      <c r="H330">
        <f t="shared" si="92"/>
        <v>10875.597987011999</v>
      </c>
      <c r="I330">
        <f t="shared" si="93"/>
        <v>69623.341552337995</v>
      </c>
      <c r="J330">
        <f t="shared" si="94"/>
        <v>4727.929783223999</v>
      </c>
      <c r="K330">
        <f t="shared" si="95"/>
        <v>11629.933850711999</v>
      </c>
      <c r="L330">
        <f t="shared" si="96"/>
        <v>5771.2609925639999</v>
      </c>
      <c r="M330" s="180">
        <f t="shared" si="97"/>
        <v>-1.4356374025003246E-2</v>
      </c>
      <c r="N330" s="178">
        <f t="shared" si="98"/>
        <v>-1.531284029576052E-2</v>
      </c>
      <c r="O330" s="178">
        <f t="shared" si="99"/>
        <v>-1.1059834376460241E-2</v>
      </c>
      <c r="P330" s="178">
        <f t="shared" si="100"/>
        <v>-1.6715449620448748E-2</v>
      </c>
      <c r="Q330" s="179">
        <f t="shared" si="101"/>
        <v>-1.0167544880135162E-2</v>
      </c>
      <c r="R330" s="187">
        <f t="shared" si="102"/>
        <v>-1.4253812677070772E-2</v>
      </c>
      <c r="S330" s="187">
        <f t="shared" si="103"/>
        <v>-1.5196194906521325E-2</v>
      </c>
      <c r="T330" s="187">
        <f t="shared" si="104"/>
        <v>-1.0998899259235409E-2</v>
      </c>
      <c r="U330" s="187">
        <f t="shared" si="105"/>
        <v>-1.6576521650658121E-2</v>
      </c>
      <c r="V330" s="187">
        <f t="shared" si="106"/>
        <v>-1.0116030136344881E-2</v>
      </c>
      <c r="W330" s="188">
        <f t="shared" si="107"/>
        <v>-1.3428291725966103E-2</v>
      </c>
    </row>
    <row r="331" spans="1:23" x14ac:dyDescent="0.3">
      <c r="A331" s="186">
        <v>42871</v>
      </c>
      <c r="B331">
        <v>149.419769</v>
      </c>
      <c r="C331">
        <v>966.07000700000003</v>
      </c>
      <c r="D331">
        <v>66.362967999999995</v>
      </c>
      <c r="E331">
        <v>159.41000399999999</v>
      </c>
      <c r="F331">
        <v>79.325835999999995</v>
      </c>
      <c r="G331" s="86">
        <v>73.119</v>
      </c>
      <c r="H331">
        <f t="shared" si="92"/>
        <v>10925.424089511</v>
      </c>
      <c r="I331">
        <f t="shared" si="93"/>
        <v>70638.072841832996</v>
      </c>
      <c r="J331">
        <f t="shared" si="94"/>
        <v>4852.3938571919998</v>
      </c>
      <c r="K331">
        <f t="shared" si="95"/>
        <v>11655.900082475999</v>
      </c>
      <c r="L331">
        <f t="shared" si="96"/>
        <v>5800.2258024839994</v>
      </c>
      <c r="M331" s="180">
        <f t="shared" si="97"/>
        <v>4.5709957156719128E-3</v>
      </c>
      <c r="N331" s="178">
        <f t="shared" si="98"/>
        <v>1.4469396273874708E-2</v>
      </c>
      <c r="O331" s="178">
        <f t="shared" si="99"/>
        <v>2.5984733252359556E-2</v>
      </c>
      <c r="P331" s="178">
        <f t="shared" si="100"/>
        <v>2.2302179600892156E-3</v>
      </c>
      <c r="Q331" s="179">
        <f t="shared" si="101"/>
        <v>5.0062487089636339E-3</v>
      </c>
      <c r="R331" s="187">
        <f t="shared" si="102"/>
        <v>4.5814586525269336E-3</v>
      </c>
      <c r="S331" s="187">
        <f t="shared" si="103"/>
        <v>1.4574584713550361E-2</v>
      </c>
      <c r="T331" s="187">
        <f t="shared" si="104"/>
        <v>2.6325279704794622E-2</v>
      </c>
      <c r="U331" s="187">
        <f t="shared" si="105"/>
        <v>2.2327067459983743E-3</v>
      </c>
      <c r="V331" s="187">
        <f t="shared" si="106"/>
        <v>5.0188009097698457E-3</v>
      </c>
      <c r="W331" s="188">
        <f t="shared" si="107"/>
        <v>1.0546566145328028E-2</v>
      </c>
    </row>
    <row r="332" spans="1:23" x14ac:dyDescent="0.3">
      <c r="A332" s="186">
        <v>42872</v>
      </c>
      <c r="B332">
        <v>144.402939</v>
      </c>
      <c r="C332">
        <v>944.76000999999997</v>
      </c>
      <c r="D332">
        <v>64.517685</v>
      </c>
      <c r="E332">
        <v>153.199997</v>
      </c>
      <c r="F332">
        <v>79.344245999999998</v>
      </c>
      <c r="G332" s="86">
        <v>74.066000000000003</v>
      </c>
      <c r="H332">
        <f t="shared" si="92"/>
        <v>10695.348079974001</v>
      </c>
      <c r="I332">
        <f t="shared" si="93"/>
        <v>69974.594900659999</v>
      </c>
      <c r="J332">
        <f t="shared" si="94"/>
        <v>4778.5668572100003</v>
      </c>
      <c r="K332">
        <f t="shared" si="95"/>
        <v>11346.910977801999</v>
      </c>
      <c r="L332">
        <f t="shared" si="96"/>
        <v>5876.7109242360002</v>
      </c>
      <c r="M332" s="180">
        <f t="shared" si="97"/>
        <v>-2.1283670438238294E-2</v>
      </c>
      <c r="N332" s="178">
        <f t="shared" si="98"/>
        <v>-9.4370283387958352E-3</v>
      </c>
      <c r="O332" s="178">
        <f t="shared" si="99"/>
        <v>-1.5331481101117433E-2</v>
      </c>
      <c r="P332" s="178">
        <f t="shared" si="100"/>
        <v>-2.6866950320595429E-2</v>
      </c>
      <c r="Q332" s="179">
        <f t="shared" si="101"/>
        <v>1.3100390522806305E-2</v>
      </c>
      <c r="R332" s="187">
        <f t="shared" si="102"/>
        <v>-2.105877150873111E-2</v>
      </c>
      <c r="S332" s="187">
        <f t="shared" si="103"/>
        <v>-9.3926393300480249E-3</v>
      </c>
      <c r="T332" s="187">
        <f t="shared" si="104"/>
        <v>-1.521455227146833E-2</v>
      </c>
      <c r="U332" s="187">
        <f t="shared" si="105"/>
        <v>-2.6509244458825406E-2</v>
      </c>
      <c r="V332" s="187">
        <f t="shared" si="106"/>
        <v>1.3186576584526313E-2</v>
      </c>
      <c r="W332" s="188">
        <f t="shared" si="107"/>
        <v>-1.1797726196909313E-2</v>
      </c>
    </row>
    <row r="333" spans="1:23" x14ac:dyDescent="0.3">
      <c r="A333" s="186">
        <v>42873</v>
      </c>
      <c r="B333">
        <v>146.60379</v>
      </c>
      <c r="C333">
        <v>958.48999000000003</v>
      </c>
      <c r="D333">
        <v>64.737587000000005</v>
      </c>
      <c r="E333">
        <v>155.699997</v>
      </c>
      <c r="F333">
        <v>78.985527000000005</v>
      </c>
      <c r="G333" s="86">
        <v>74.447999999999993</v>
      </c>
      <c r="H333">
        <f t="shared" si="92"/>
        <v>10914.35895792</v>
      </c>
      <c r="I333">
        <f t="shared" si="93"/>
        <v>71357.662775520002</v>
      </c>
      <c r="J333">
        <f t="shared" si="94"/>
        <v>4819.5838769760003</v>
      </c>
      <c r="K333">
        <f t="shared" si="95"/>
        <v>11591.553376655998</v>
      </c>
      <c r="L333">
        <f t="shared" si="96"/>
        <v>5880.3145140959996</v>
      </c>
      <c r="M333" s="180">
        <f t="shared" si="97"/>
        <v>2.0270369846949941E-2</v>
      </c>
      <c r="N333" s="178">
        <f t="shared" si="98"/>
        <v>1.9572488966415259E-2</v>
      </c>
      <c r="O333" s="178">
        <f t="shared" si="99"/>
        <v>8.5469108772457791E-3</v>
      </c>
      <c r="P333" s="178">
        <f t="shared" si="100"/>
        <v>2.1331129353355509E-2</v>
      </c>
      <c r="Q333" s="179">
        <f t="shared" si="101"/>
        <v>6.1301049176909408E-4</v>
      </c>
      <c r="R333" s="187">
        <f t="shared" si="102"/>
        <v>2.0477208998562223E-2</v>
      </c>
      <c r="S333" s="187">
        <f t="shared" si="103"/>
        <v>1.9765285913030114E-2</v>
      </c>
      <c r="T333" s="187">
        <f t="shared" si="104"/>
        <v>8.5835400009340972E-3</v>
      </c>
      <c r="U333" s="187">
        <f t="shared" si="105"/>
        <v>2.1560264228087614E-2</v>
      </c>
      <c r="V333" s="187">
        <f t="shared" si="106"/>
        <v>6.1319842109944483E-4</v>
      </c>
      <c r="W333" s="188">
        <f t="shared" si="107"/>
        <v>1.41998995123427E-2</v>
      </c>
    </row>
    <row r="334" spans="1:23" x14ac:dyDescent="0.3">
      <c r="A334" s="186">
        <v>42874</v>
      </c>
      <c r="B334">
        <v>147.10354599999999</v>
      </c>
      <c r="C334">
        <v>959.84002699999996</v>
      </c>
      <c r="D334">
        <v>64.718474999999998</v>
      </c>
      <c r="E334">
        <v>157.020004</v>
      </c>
      <c r="F334">
        <v>79.325835999999995</v>
      </c>
      <c r="G334" s="86">
        <v>74.253</v>
      </c>
      <c r="H334">
        <f t="shared" si="92"/>
        <v>10922.879601138</v>
      </c>
      <c r="I334">
        <f t="shared" si="93"/>
        <v>71271.001524830994</v>
      </c>
      <c r="J334">
        <f t="shared" si="94"/>
        <v>4805.5409241749994</v>
      </c>
      <c r="K334">
        <f t="shared" si="95"/>
        <v>11659.206357012001</v>
      </c>
      <c r="L334">
        <f t="shared" si="96"/>
        <v>5890.1813005079994</v>
      </c>
      <c r="M334" s="180">
        <f t="shared" si="97"/>
        <v>7.8037739317369397E-4</v>
      </c>
      <c r="N334" s="178">
        <f t="shared" si="98"/>
        <v>-1.2152011908490815E-3</v>
      </c>
      <c r="O334" s="178">
        <f t="shared" si="99"/>
        <v>-2.9179804013571989E-3</v>
      </c>
      <c r="P334" s="178">
        <f t="shared" si="100"/>
        <v>5.8194374771406562E-3</v>
      </c>
      <c r="Q334" s="179">
        <f t="shared" si="101"/>
        <v>1.6765289888376253E-3</v>
      </c>
      <c r="R334" s="187">
        <f t="shared" si="102"/>
        <v>7.8068196683390718E-4</v>
      </c>
      <c r="S334" s="187">
        <f t="shared" si="103"/>
        <v>-1.2144631328751814E-3</v>
      </c>
      <c r="T334" s="187">
        <f t="shared" si="104"/>
        <v>-2.9137272344375042E-3</v>
      </c>
      <c r="U334" s="187">
        <f t="shared" si="105"/>
        <v>5.8364032979606904E-3</v>
      </c>
      <c r="V334" s="187">
        <f t="shared" si="106"/>
        <v>1.6779351492760481E-3</v>
      </c>
      <c r="W334" s="188">
        <f t="shared" si="107"/>
        <v>8.333660093515923E-4</v>
      </c>
    </row>
    <row r="335" spans="1:23" x14ac:dyDescent="0.3">
      <c r="A335" s="186">
        <v>42877</v>
      </c>
      <c r="B335">
        <v>147.99737500000001</v>
      </c>
      <c r="C335">
        <v>970.669983</v>
      </c>
      <c r="D335">
        <v>65.445098999999999</v>
      </c>
      <c r="E335">
        <v>157.16000399999999</v>
      </c>
      <c r="F335">
        <v>79.298241000000004</v>
      </c>
      <c r="G335" s="86">
        <v>73.626000000000005</v>
      </c>
      <c r="H335">
        <f t="shared" si="92"/>
        <v>10896.454731750002</v>
      </c>
      <c r="I335">
        <f t="shared" si="93"/>
        <v>71466.548168358</v>
      </c>
      <c r="J335">
        <f t="shared" si="94"/>
        <v>4818.4608589740001</v>
      </c>
      <c r="K335">
        <f t="shared" si="95"/>
        <v>11571.062454503999</v>
      </c>
      <c r="L335">
        <f t="shared" si="96"/>
        <v>5838.4122918660005</v>
      </c>
      <c r="M335" s="180">
        <f t="shared" si="97"/>
        <v>-2.4221529313422055E-3</v>
      </c>
      <c r="N335" s="178">
        <f t="shared" si="98"/>
        <v>2.7399484758314943E-3</v>
      </c>
      <c r="O335" s="178">
        <f t="shared" si="99"/>
        <v>2.6849418467853698E-3</v>
      </c>
      <c r="P335" s="178">
        <f t="shared" si="100"/>
        <v>-7.5887477870696081E-3</v>
      </c>
      <c r="Q335" s="179">
        <f t="shared" si="101"/>
        <v>-8.8278862145223808E-3</v>
      </c>
      <c r="R335" s="187">
        <f t="shared" si="102"/>
        <v>-2.4192218858885015E-3</v>
      </c>
      <c r="S335" s="187">
        <f t="shared" si="103"/>
        <v>2.7437055652834827E-3</v>
      </c>
      <c r="T335" s="187">
        <f t="shared" si="104"/>
        <v>2.6885495312307037E-3</v>
      </c>
      <c r="U335" s="187">
        <f t="shared" si="105"/>
        <v>-7.5600259407871953E-3</v>
      </c>
      <c r="V335" s="187">
        <f t="shared" si="106"/>
        <v>-8.7890348362509758E-3</v>
      </c>
      <c r="W335" s="188">
        <f t="shared" si="107"/>
        <v>-2.6672055132824974E-3</v>
      </c>
    </row>
    <row r="336" spans="1:23" x14ac:dyDescent="0.3">
      <c r="A336" s="186">
        <v>42878</v>
      </c>
      <c r="B336">
        <v>147.814774</v>
      </c>
      <c r="C336">
        <v>971.53997800000002</v>
      </c>
      <c r="D336">
        <v>65.665008999999998</v>
      </c>
      <c r="E336">
        <v>157.949997</v>
      </c>
      <c r="F336">
        <v>79.178687999999994</v>
      </c>
      <c r="G336" s="86">
        <v>73.048000000000002</v>
      </c>
      <c r="H336">
        <f t="shared" si="92"/>
        <v>10797.573611152</v>
      </c>
      <c r="I336">
        <f t="shared" si="93"/>
        <v>70969.052312943997</v>
      </c>
      <c r="J336">
        <f t="shared" si="94"/>
        <v>4796.6975774319999</v>
      </c>
      <c r="K336">
        <f t="shared" si="95"/>
        <v>11537.931380856</v>
      </c>
      <c r="L336">
        <f t="shared" si="96"/>
        <v>5783.8448010239999</v>
      </c>
      <c r="M336" s="180">
        <f t="shared" si="97"/>
        <v>-9.1160391056683068E-3</v>
      </c>
      <c r="N336" s="178">
        <f t="shared" si="98"/>
        <v>-6.9855833346957434E-3</v>
      </c>
      <c r="O336" s="178">
        <f t="shared" si="99"/>
        <v>-4.5268767751402679E-3</v>
      </c>
      <c r="P336" s="178">
        <f t="shared" si="100"/>
        <v>-2.8673767957126243E-3</v>
      </c>
      <c r="Q336" s="179">
        <f t="shared" si="101"/>
        <v>-9.3902400144768548E-3</v>
      </c>
      <c r="R336" s="187">
        <f t="shared" si="102"/>
        <v>-9.0746139943924022E-3</v>
      </c>
      <c r="S336" s="187">
        <f t="shared" si="103"/>
        <v>-6.9612408625364473E-3</v>
      </c>
      <c r="T336" s="187">
        <f t="shared" si="104"/>
        <v>-4.5166459122455678E-3</v>
      </c>
      <c r="U336" s="187">
        <f t="shared" si="105"/>
        <v>-2.8632697972434595E-3</v>
      </c>
      <c r="V336" s="187">
        <f t="shared" si="106"/>
        <v>-9.3462893872745621E-3</v>
      </c>
      <c r="W336" s="188">
        <f t="shared" si="107"/>
        <v>-6.5524119907384879E-3</v>
      </c>
    </row>
    <row r="337" spans="1:23" x14ac:dyDescent="0.3">
      <c r="A337" s="186">
        <v>42879</v>
      </c>
      <c r="B337">
        <v>147.372681</v>
      </c>
      <c r="C337">
        <v>980.34997599999997</v>
      </c>
      <c r="D337">
        <v>65.751059999999995</v>
      </c>
      <c r="E337">
        <v>157.75</v>
      </c>
      <c r="F337">
        <v>79.564994999999996</v>
      </c>
      <c r="G337" s="86">
        <v>73.260999999999996</v>
      </c>
      <c r="H337">
        <f t="shared" si="92"/>
        <v>10796.669982740999</v>
      </c>
      <c r="I337">
        <f t="shared" si="93"/>
        <v>71821.41959173599</v>
      </c>
      <c r="J337">
        <f t="shared" si="94"/>
        <v>4816.9884066599998</v>
      </c>
      <c r="K337">
        <f t="shared" si="95"/>
        <v>11556.92275</v>
      </c>
      <c r="L337">
        <f t="shared" si="96"/>
        <v>5829.0110986949994</v>
      </c>
      <c r="M337" s="180">
        <f t="shared" si="97"/>
        <v>-8.3691601199068361E-5</v>
      </c>
      <c r="N337" s="178">
        <f t="shared" si="98"/>
        <v>1.1938855468937075E-2</v>
      </c>
      <c r="O337" s="178">
        <f t="shared" si="99"/>
        <v>4.2212444616136404E-3</v>
      </c>
      <c r="P337" s="178">
        <f t="shared" si="100"/>
        <v>1.6446411236996814E-3</v>
      </c>
      <c r="Q337" s="179">
        <f t="shared" si="101"/>
        <v>7.77871107772783E-3</v>
      </c>
      <c r="R337" s="187">
        <f t="shared" si="102"/>
        <v>-8.3688099154739001E-5</v>
      </c>
      <c r="S337" s="187">
        <f t="shared" si="103"/>
        <v>1.2010408072428641E-2</v>
      </c>
      <c r="T337" s="187">
        <f t="shared" si="104"/>
        <v>4.2301664635824221E-3</v>
      </c>
      <c r="U337" s="187">
        <f t="shared" si="105"/>
        <v>1.6459942876337959E-3</v>
      </c>
      <c r="V337" s="187">
        <f t="shared" si="106"/>
        <v>7.8090438496902651E-3</v>
      </c>
      <c r="W337" s="188">
        <f t="shared" si="107"/>
        <v>5.1223849148360773E-3</v>
      </c>
    </row>
    <row r="338" spans="1:23" x14ac:dyDescent="0.3">
      <c r="A338" s="186">
        <v>42880</v>
      </c>
      <c r="B338">
        <v>147.88201900000001</v>
      </c>
      <c r="C338">
        <v>993.38000499999998</v>
      </c>
      <c r="D338">
        <v>66.563750999999996</v>
      </c>
      <c r="E338">
        <v>163.050003</v>
      </c>
      <c r="F338">
        <v>79.896141</v>
      </c>
      <c r="G338" s="86">
        <v>73.662000000000006</v>
      </c>
      <c r="H338">
        <f t="shared" si="92"/>
        <v>10893.285283578001</v>
      </c>
      <c r="I338">
        <f t="shared" si="93"/>
        <v>73174.357928310012</v>
      </c>
      <c r="J338">
        <f t="shared" si="94"/>
        <v>4903.2190261619999</v>
      </c>
      <c r="K338">
        <f t="shared" si="95"/>
        <v>12010.589320986001</v>
      </c>
      <c r="L338">
        <f t="shared" si="96"/>
        <v>5885.3095383420005</v>
      </c>
      <c r="M338" s="180">
        <f t="shared" si="97"/>
        <v>8.9088187279154803E-3</v>
      </c>
      <c r="N338" s="178">
        <f t="shared" si="98"/>
        <v>1.8662303502136077E-2</v>
      </c>
      <c r="O338" s="178">
        <f t="shared" si="99"/>
        <v>1.7743012648004809E-2</v>
      </c>
      <c r="P338" s="178">
        <f t="shared" si="100"/>
        <v>3.8504074368869642E-2</v>
      </c>
      <c r="Q338" s="179">
        <f t="shared" si="101"/>
        <v>9.6119740686655911E-3</v>
      </c>
      <c r="R338" s="187">
        <f t="shared" si="102"/>
        <v>8.9486203608562867E-3</v>
      </c>
      <c r="S338" s="187">
        <f t="shared" si="103"/>
        <v>1.8837532650631358E-2</v>
      </c>
      <c r="T338" s="187">
        <f t="shared" si="104"/>
        <v>1.790135500072557E-2</v>
      </c>
      <c r="U338" s="187">
        <f t="shared" si="105"/>
        <v>3.9254962657425466E-2</v>
      </c>
      <c r="V338" s="187">
        <f t="shared" si="106"/>
        <v>9.6583174562157106E-3</v>
      </c>
      <c r="W338" s="188">
        <f t="shared" si="107"/>
        <v>1.892015762517088E-2</v>
      </c>
    </row>
    <row r="339" spans="1:23" x14ac:dyDescent="0.3">
      <c r="A339" s="186">
        <v>42881</v>
      </c>
      <c r="B339">
        <v>147.63220200000001</v>
      </c>
      <c r="C339">
        <v>995.78002900000001</v>
      </c>
      <c r="D339">
        <v>66.888801999999998</v>
      </c>
      <c r="E339">
        <v>162.429993</v>
      </c>
      <c r="F339">
        <v>80.254874999999998</v>
      </c>
      <c r="G339" s="86">
        <v>72.361000000000004</v>
      </c>
      <c r="H339">
        <f t="shared" si="92"/>
        <v>10682.813768922</v>
      </c>
      <c r="I339">
        <f t="shared" si="93"/>
        <v>72055.638678469011</v>
      </c>
      <c r="J339">
        <f t="shared" si="94"/>
        <v>4840.140601522</v>
      </c>
      <c r="K339">
        <f t="shared" si="95"/>
        <v>11753.596723473</v>
      </c>
      <c r="L339">
        <f t="shared" si="96"/>
        <v>5807.323009875</v>
      </c>
      <c r="M339" s="180">
        <f t="shared" si="97"/>
        <v>-1.951031004000179E-2</v>
      </c>
      <c r="N339" s="178">
        <f t="shared" si="98"/>
        <v>-1.540647805713103E-2</v>
      </c>
      <c r="O339" s="178">
        <f t="shared" si="99"/>
        <v>-1.294816333011051E-2</v>
      </c>
      <c r="P339" s="178">
        <f t="shared" si="100"/>
        <v>-2.162940620399258E-2</v>
      </c>
      <c r="Q339" s="179">
        <f t="shared" si="101"/>
        <v>-1.3339628110113463E-2</v>
      </c>
      <c r="R339" s="187">
        <f t="shared" si="102"/>
        <v>-1.9321215700950571E-2</v>
      </c>
      <c r="S339" s="187">
        <f t="shared" si="103"/>
        <v>-1.5288405412959359E-2</v>
      </c>
      <c r="T339" s="187">
        <f t="shared" si="104"/>
        <v>-1.2864696499061877E-2</v>
      </c>
      <c r="U339" s="187">
        <f t="shared" si="105"/>
        <v>-2.1397168002735712E-2</v>
      </c>
      <c r="V339" s="187">
        <f t="shared" si="106"/>
        <v>-1.3251049576734864E-2</v>
      </c>
      <c r="W339" s="188">
        <f t="shared" si="107"/>
        <v>-1.6424507038488478E-2</v>
      </c>
    </row>
    <row r="340" spans="1:23" x14ac:dyDescent="0.3">
      <c r="A340" s="186">
        <v>42885</v>
      </c>
      <c r="B340">
        <v>147.68985000000001</v>
      </c>
      <c r="C340">
        <v>996.70001200000002</v>
      </c>
      <c r="D340">
        <v>67.319076999999993</v>
      </c>
      <c r="E340">
        <v>163.220001</v>
      </c>
      <c r="F340">
        <v>80.392853000000002</v>
      </c>
      <c r="G340" s="86">
        <v>72.745000000000005</v>
      </c>
      <c r="H340">
        <f t="shared" si="92"/>
        <v>10743.698138250002</v>
      </c>
      <c r="I340">
        <f t="shared" si="93"/>
        <v>72504.94237294</v>
      </c>
      <c r="J340">
        <f t="shared" si="94"/>
        <v>4897.1262563649998</v>
      </c>
      <c r="K340">
        <f t="shared" si="95"/>
        <v>11873.438972745</v>
      </c>
      <c r="L340">
        <f t="shared" si="96"/>
        <v>5848.1780914850006</v>
      </c>
      <c r="M340" s="180">
        <f t="shared" si="97"/>
        <v>5.6831026403383993E-3</v>
      </c>
      <c r="N340" s="178">
        <f t="shared" si="98"/>
        <v>6.2161501839530561E-3</v>
      </c>
      <c r="O340" s="178">
        <f t="shared" si="99"/>
        <v>1.1704784570219241E-2</v>
      </c>
      <c r="P340" s="178">
        <f t="shared" si="100"/>
        <v>1.0144588477791656E-2</v>
      </c>
      <c r="Q340" s="179">
        <f t="shared" si="101"/>
        <v>7.0104663160738129E-3</v>
      </c>
      <c r="R340" s="187">
        <f t="shared" si="102"/>
        <v>5.6992821034776153E-3</v>
      </c>
      <c r="S340" s="187">
        <f t="shared" si="103"/>
        <v>6.2355105403464556E-3</v>
      </c>
      <c r="T340" s="187">
        <f t="shared" si="104"/>
        <v>1.1773553608149408E-2</v>
      </c>
      <c r="U340" s="187">
        <f t="shared" si="105"/>
        <v>1.0196219258796269E-2</v>
      </c>
      <c r="V340" s="187">
        <f t="shared" si="106"/>
        <v>7.0350971593157365E-3</v>
      </c>
      <c r="W340" s="188">
        <f t="shared" si="107"/>
        <v>8.1879325340170981E-3</v>
      </c>
    </row>
    <row r="341" spans="1:23" x14ac:dyDescent="0.3">
      <c r="A341" s="186">
        <v>42886</v>
      </c>
      <c r="B341">
        <v>146.815247</v>
      </c>
      <c r="C341">
        <v>994.61999500000002</v>
      </c>
      <c r="D341">
        <v>66.774078000000003</v>
      </c>
      <c r="E341">
        <v>163.070007</v>
      </c>
      <c r="F341">
        <v>81.027512000000002</v>
      </c>
      <c r="G341" s="86">
        <v>72.98</v>
      </c>
      <c r="H341">
        <f t="shared" si="92"/>
        <v>10714.576726060001</v>
      </c>
      <c r="I341">
        <f t="shared" si="93"/>
        <v>72587.367235099999</v>
      </c>
      <c r="J341">
        <f t="shared" si="94"/>
        <v>4873.1722124400003</v>
      </c>
      <c r="K341">
        <f t="shared" si="95"/>
        <v>11900.849110860001</v>
      </c>
      <c r="L341">
        <f t="shared" si="96"/>
        <v>5913.3878257600009</v>
      </c>
      <c r="M341" s="180">
        <f t="shared" si="97"/>
        <v>-2.7142377709743377E-3</v>
      </c>
      <c r="N341" s="178">
        <f t="shared" si="98"/>
        <v>1.136171465592186E-3</v>
      </c>
      <c r="O341" s="178">
        <f t="shared" si="99"/>
        <v>-4.9034514139057878E-3</v>
      </c>
      <c r="P341" s="178">
        <f t="shared" si="100"/>
        <v>2.3058650726882879E-3</v>
      </c>
      <c r="Q341" s="179">
        <f t="shared" si="101"/>
        <v>1.1088727966030413E-2</v>
      </c>
      <c r="R341" s="187">
        <f t="shared" si="102"/>
        <v>-2.710557558046266E-3</v>
      </c>
      <c r="S341" s="187">
        <f t="shared" si="103"/>
        <v>1.136817152905709E-3</v>
      </c>
      <c r="T341" s="187">
        <f t="shared" si="104"/>
        <v>-4.8914491215874666E-3</v>
      </c>
      <c r="U341" s="187">
        <f t="shared" si="105"/>
        <v>2.3085256241195252E-3</v>
      </c>
      <c r="V341" s="187">
        <f t="shared" si="106"/>
        <v>1.115043578613761E-2</v>
      </c>
      <c r="W341" s="188">
        <f t="shared" si="107"/>
        <v>1.3987543767058225E-3</v>
      </c>
    </row>
    <row r="342" spans="1:23" x14ac:dyDescent="0.3">
      <c r="A342" s="186">
        <v>42887</v>
      </c>
      <c r="B342">
        <v>147.21890300000001</v>
      </c>
      <c r="C342">
        <v>995.95001200000002</v>
      </c>
      <c r="D342">
        <v>67.022666999999998</v>
      </c>
      <c r="E342">
        <v>162.990005</v>
      </c>
      <c r="F342">
        <v>81.064323000000002</v>
      </c>
      <c r="G342" s="86">
        <v>72.677000000000007</v>
      </c>
      <c r="H342">
        <f t="shared" si="92"/>
        <v>10699.428213331003</v>
      </c>
      <c r="I342">
        <f t="shared" si="93"/>
        <v>72382.659022124004</v>
      </c>
      <c r="J342">
        <f t="shared" si="94"/>
        <v>4871.0063695590006</v>
      </c>
      <c r="K342">
        <f t="shared" si="95"/>
        <v>11845.624593385</v>
      </c>
      <c r="L342">
        <f t="shared" si="96"/>
        <v>5891.5118026710006</v>
      </c>
      <c r="M342" s="180">
        <f t="shared" si="97"/>
        <v>-1.4148231775235973E-3</v>
      </c>
      <c r="N342" s="178">
        <f t="shared" si="98"/>
        <v>-2.8241472298859887E-3</v>
      </c>
      <c r="O342" s="178">
        <f t="shared" si="99"/>
        <v>-4.445408914545347E-4</v>
      </c>
      <c r="P342" s="178">
        <f t="shared" si="100"/>
        <v>-4.6511846534484065E-3</v>
      </c>
      <c r="Q342" s="179">
        <f t="shared" si="101"/>
        <v>-3.7062658419904256E-3</v>
      </c>
      <c r="R342" s="187">
        <f t="shared" si="102"/>
        <v>-1.4138227870592157E-3</v>
      </c>
      <c r="S342" s="187">
        <f t="shared" si="103"/>
        <v>-2.8201630775913714E-3</v>
      </c>
      <c r="T342" s="187">
        <f t="shared" si="104"/>
        <v>-4.4444209779223527E-4</v>
      </c>
      <c r="U342" s="187">
        <f t="shared" si="105"/>
        <v>-4.6403846448742851E-3</v>
      </c>
      <c r="V342" s="187">
        <f t="shared" si="106"/>
        <v>-3.6994061160175429E-3</v>
      </c>
      <c r="W342" s="188">
        <f t="shared" si="107"/>
        <v>-2.6036437446669302E-3</v>
      </c>
    </row>
    <row r="343" spans="1:23" x14ac:dyDescent="0.3">
      <c r="A343" s="186">
        <v>42888</v>
      </c>
      <c r="B343">
        <v>149.40057400000001</v>
      </c>
      <c r="C343">
        <v>1006.72998</v>
      </c>
      <c r="D343">
        <v>68.609795000000005</v>
      </c>
      <c r="E343">
        <v>165.179993</v>
      </c>
      <c r="F343">
        <v>81.487442000000001</v>
      </c>
      <c r="G343" s="86">
        <v>72.998999999999995</v>
      </c>
      <c r="H343">
        <f t="shared" si="92"/>
        <v>10906.092501425999</v>
      </c>
      <c r="I343">
        <f t="shared" si="93"/>
        <v>73490.281810019995</v>
      </c>
      <c r="J343">
        <f t="shared" si="94"/>
        <v>5008.4464252050002</v>
      </c>
      <c r="K343">
        <f t="shared" si="95"/>
        <v>12057.974309006999</v>
      </c>
      <c r="L343">
        <f t="shared" si="96"/>
        <v>5948.5017785579994</v>
      </c>
      <c r="M343" s="180">
        <f t="shared" si="97"/>
        <v>1.9131276134881053E-2</v>
      </c>
      <c r="N343" s="178">
        <f t="shared" si="98"/>
        <v>1.5186422771020934E-2</v>
      </c>
      <c r="O343" s="178">
        <f t="shared" si="99"/>
        <v>2.7825209765288742E-2</v>
      </c>
      <c r="P343" s="178">
        <f t="shared" si="100"/>
        <v>1.7767642674596316E-2</v>
      </c>
      <c r="Q343" s="179">
        <f t="shared" si="101"/>
        <v>9.626748418956348E-3</v>
      </c>
      <c r="R343" s="187">
        <f t="shared" si="102"/>
        <v>1.9315451627359145E-2</v>
      </c>
      <c r="S343" s="187">
        <f t="shared" si="103"/>
        <v>1.5302322446560606E-2</v>
      </c>
      <c r="T343" s="187">
        <f t="shared" si="104"/>
        <v>2.8215946607034057E-2</v>
      </c>
      <c r="U343" s="187">
        <f t="shared" si="105"/>
        <v>1.7926426246918339E-2</v>
      </c>
      <c r="V343" s="187">
        <f t="shared" si="106"/>
        <v>9.6732346120670665E-3</v>
      </c>
      <c r="W343" s="188">
        <f t="shared" si="107"/>
        <v>1.8086676307987843E-2</v>
      </c>
    </row>
    <row r="344" spans="1:23" x14ac:dyDescent="0.3">
      <c r="A344" s="186">
        <v>42891</v>
      </c>
      <c r="B344">
        <v>147.93971300000001</v>
      </c>
      <c r="C344">
        <v>1011.340027</v>
      </c>
      <c r="D344">
        <v>69.106971999999999</v>
      </c>
      <c r="E344">
        <v>165.05999800000001</v>
      </c>
      <c r="F344">
        <v>81.625411999999997</v>
      </c>
      <c r="G344" s="86">
        <v>73.058000000000007</v>
      </c>
      <c r="H344">
        <f t="shared" si="92"/>
        <v>10808.179552354002</v>
      </c>
      <c r="I344">
        <f t="shared" si="93"/>
        <v>73886.479692566005</v>
      </c>
      <c r="J344">
        <f t="shared" si="94"/>
        <v>5048.8171603760002</v>
      </c>
      <c r="K344">
        <f t="shared" si="95"/>
        <v>12058.953333884001</v>
      </c>
      <c r="L344">
        <f t="shared" si="96"/>
        <v>5963.3893498960006</v>
      </c>
      <c r="M344" s="180">
        <f t="shared" si="97"/>
        <v>-9.0183647364249168E-3</v>
      </c>
      <c r="N344" s="178">
        <f t="shared" si="98"/>
        <v>5.3766799184548318E-3</v>
      </c>
      <c r="O344" s="178">
        <f t="shared" si="99"/>
        <v>8.0282179460461085E-3</v>
      </c>
      <c r="P344" s="178">
        <f t="shared" si="100"/>
        <v>8.1189850717056056E-5</v>
      </c>
      <c r="Q344" s="179">
        <f t="shared" si="101"/>
        <v>2.4996163798041999E-3</v>
      </c>
      <c r="R344" s="187">
        <f t="shared" si="102"/>
        <v>-8.9778212553391253E-3</v>
      </c>
      <c r="S344" s="187">
        <f t="shared" si="103"/>
        <v>5.391160202245825E-3</v>
      </c>
      <c r="T344" s="187">
        <f t="shared" si="104"/>
        <v>8.060530500602802E-3</v>
      </c>
      <c r="U344" s="187">
        <f t="shared" si="105"/>
        <v>8.1193146702178339E-5</v>
      </c>
      <c r="V344" s="187">
        <f t="shared" si="106"/>
        <v>2.5027430254228045E-3</v>
      </c>
      <c r="W344" s="188">
        <f t="shared" si="107"/>
        <v>1.4115611239268969E-3</v>
      </c>
    </row>
    <row r="345" spans="1:23" x14ac:dyDescent="0.3">
      <c r="A345" s="186">
        <v>42892</v>
      </c>
      <c r="B345">
        <v>148.43948399999999</v>
      </c>
      <c r="C345">
        <v>1003</v>
      </c>
      <c r="D345">
        <v>69.336433</v>
      </c>
      <c r="E345">
        <v>165.16999799999999</v>
      </c>
      <c r="F345">
        <v>81.680603000000005</v>
      </c>
      <c r="G345" s="86">
        <v>73.012</v>
      </c>
      <c r="H345">
        <f t="shared" si="92"/>
        <v>10837.863605807999</v>
      </c>
      <c r="I345">
        <f t="shared" si="93"/>
        <v>73231.036000000007</v>
      </c>
      <c r="J345">
        <f t="shared" si="94"/>
        <v>5062.3916461959998</v>
      </c>
      <c r="K345">
        <f t="shared" si="95"/>
        <v>12059.391893975999</v>
      </c>
      <c r="L345">
        <f t="shared" si="96"/>
        <v>5963.6641862360002</v>
      </c>
      <c r="M345" s="180">
        <f t="shared" si="97"/>
        <v>2.742678820767815E-3</v>
      </c>
      <c r="N345" s="178">
        <f t="shared" si="98"/>
        <v>-8.9105369432019577E-3</v>
      </c>
      <c r="O345" s="178">
        <f t="shared" si="99"/>
        <v>2.685038799028362E-3</v>
      </c>
      <c r="P345" s="178">
        <f t="shared" si="100"/>
        <v>3.6367345097813247E-5</v>
      </c>
      <c r="Q345" s="179">
        <f t="shared" si="101"/>
        <v>4.6086208838698592E-5</v>
      </c>
      <c r="R345" s="187">
        <f t="shared" si="102"/>
        <v>2.7464434052200614E-3</v>
      </c>
      <c r="S345" s="187">
        <f t="shared" si="103"/>
        <v>-8.8709557593382553E-3</v>
      </c>
      <c r="T345" s="187">
        <f t="shared" si="104"/>
        <v>2.6886467441393099E-3</v>
      </c>
      <c r="U345" s="187">
        <f t="shared" si="105"/>
        <v>3.6368006397820738E-5</v>
      </c>
      <c r="V345" s="187">
        <f t="shared" si="106"/>
        <v>4.6087270824339335E-5</v>
      </c>
      <c r="W345" s="188">
        <f t="shared" si="107"/>
        <v>-6.7068206655134465E-4</v>
      </c>
    </row>
    <row r="346" spans="1:23" x14ac:dyDescent="0.3">
      <c r="A346" s="186">
        <v>42893</v>
      </c>
      <c r="B346">
        <v>149.3237</v>
      </c>
      <c r="C346">
        <v>1010.070007</v>
      </c>
      <c r="D346">
        <v>69.212142999999998</v>
      </c>
      <c r="E346">
        <v>165.61000100000001</v>
      </c>
      <c r="F346">
        <v>81.653000000000006</v>
      </c>
      <c r="G346" s="86">
        <v>73.966999999999999</v>
      </c>
      <c r="H346">
        <f t="shared" si="92"/>
        <v>11045.026117900001</v>
      </c>
      <c r="I346">
        <f t="shared" si="93"/>
        <v>74711.848207768999</v>
      </c>
      <c r="J346">
        <f t="shared" si="94"/>
        <v>5119.4145812809993</v>
      </c>
      <c r="K346">
        <f t="shared" si="95"/>
        <v>12249.674943967</v>
      </c>
      <c r="L346">
        <f t="shared" si="96"/>
        <v>6039.6274510000003</v>
      </c>
      <c r="M346" s="180">
        <f t="shared" si="97"/>
        <v>1.8934309297360688E-2</v>
      </c>
      <c r="N346" s="178">
        <f t="shared" si="98"/>
        <v>2.0019369926882382E-2</v>
      </c>
      <c r="O346" s="178">
        <f t="shared" si="99"/>
        <v>1.1201063937529903E-2</v>
      </c>
      <c r="P346" s="178">
        <f t="shared" si="100"/>
        <v>1.5655634809641338E-2</v>
      </c>
      <c r="Q346" s="179">
        <f t="shared" si="101"/>
        <v>1.2657241230673463E-2</v>
      </c>
      <c r="R346" s="187">
        <f t="shared" si="102"/>
        <v>1.9114700057766318E-2</v>
      </c>
      <c r="S346" s="187">
        <f t="shared" si="103"/>
        <v>2.0221101443505335E-2</v>
      </c>
      <c r="T346" s="187">
        <f t="shared" si="104"/>
        <v>1.1264030732953642E-2</v>
      </c>
      <c r="U346" s="187">
        <f t="shared" si="105"/>
        <v>1.577882630102212E-2</v>
      </c>
      <c r="V346" s="187">
        <f t="shared" si="106"/>
        <v>1.2737683141066453E-2</v>
      </c>
      <c r="W346" s="188">
        <f t="shared" si="107"/>
        <v>1.5823268335262774E-2</v>
      </c>
    </row>
    <row r="347" spans="1:23" x14ac:dyDescent="0.3">
      <c r="A347" s="186">
        <v>42894</v>
      </c>
      <c r="B347">
        <v>148.95848100000001</v>
      </c>
      <c r="C347">
        <v>1010.27002</v>
      </c>
      <c r="D347">
        <v>68.791458000000006</v>
      </c>
      <c r="E347">
        <v>165.88000500000001</v>
      </c>
      <c r="F347">
        <v>80.806754999999995</v>
      </c>
      <c r="G347" s="86">
        <v>73.727999999999994</v>
      </c>
      <c r="H347">
        <f t="shared" si="92"/>
        <v>10982.410887168</v>
      </c>
      <c r="I347">
        <f t="shared" si="93"/>
        <v>74485.188034559993</v>
      </c>
      <c r="J347">
        <f t="shared" si="94"/>
        <v>5071.8566154239998</v>
      </c>
      <c r="K347">
        <f t="shared" si="95"/>
        <v>12230.00100864</v>
      </c>
      <c r="L347">
        <f t="shared" si="96"/>
        <v>5957.7204326399988</v>
      </c>
      <c r="M347" s="180">
        <f t="shared" si="97"/>
        <v>-5.6852187905590571E-3</v>
      </c>
      <c r="N347" s="178">
        <f t="shared" si="98"/>
        <v>-3.0384028167424813E-3</v>
      </c>
      <c r="O347" s="178">
        <f t="shared" si="99"/>
        <v>-9.3331460149193718E-3</v>
      </c>
      <c r="P347" s="178">
        <f t="shared" si="100"/>
        <v>-1.6073692806184287E-3</v>
      </c>
      <c r="Q347" s="179">
        <f t="shared" si="101"/>
        <v>-1.3654399577379701E-2</v>
      </c>
      <c r="R347" s="187">
        <f t="shared" si="102"/>
        <v>-5.6690885167328025E-3</v>
      </c>
      <c r="S347" s="187">
        <f t="shared" si="103"/>
        <v>-3.0337915423893397E-3</v>
      </c>
      <c r="T347" s="187">
        <f t="shared" si="104"/>
        <v>-9.2897273900992422E-3</v>
      </c>
      <c r="U347" s="187">
        <f t="shared" si="105"/>
        <v>-1.6060781544811444E-3</v>
      </c>
      <c r="V347" s="187">
        <f t="shared" si="106"/>
        <v>-1.3561601112737496E-2</v>
      </c>
      <c r="W347" s="188">
        <f t="shared" si="107"/>
        <v>-6.632057343288005E-3</v>
      </c>
    </row>
    <row r="348" spans="1:23" x14ac:dyDescent="0.3">
      <c r="A348" s="186">
        <v>42895</v>
      </c>
      <c r="B348">
        <v>143.182343</v>
      </c>
      <c r="C348">
        <v>978.30999799999995</v>
      </c>
      <c r="D348">
        <v>67.233017000000004</v>
      </c>
      <c r="E348">
        <v>158.029999</v>
      </c>
      <c r="F348">
        <v>81.091910999999996</v>
      </c>
      <c r="G348" s="86">
        <v>72.686000000000007</v>
      </c>
      <c r="H348">
        <f t="shared" si="92"/>
        <v>10407.351783298001</v>
      </c>
      <c r="I348">
        <f t="shared" si="93"/>
        <v>71109.440514628004</v>
      </c>
      <c r="J348">
        <f t="shared" si="94"/>
        <v>4886.8990736620008</v>
      </c>
      <c r="K348">
        <f t="shared" si="95"/>
        <v>11486.568507314001</v>
      </c>
      <c r="L348">
        <f t="shared" si="96"/>
        <v>5894.2466429460001</v>
      </c>
      <c r="M348" s="180">
        <f t="shared" si="97"/>
        <v>-5.3782524109759318E-2</v>
      </c>
      <c r="N348" s="178">
        <f t="shared" si="98"/>
        <v>-4.6380181311981052E-2</v>
      </c>
      <c r="O348" s="178">
        <f t="shared" si="99"/>
        <v>-3.7148980833774964E-2</v>
      </c>
      <c r="P348" s="178">
        <f t="shared" si="100"/>
        <v>-6.2713635280239363E-2</v>
      </c>
      <c r="Q348" s="179">
        <f t="shared" si="101"/>
        <v>-1.0711200284198813E-2</v>
      </c>
      <c r="R348" s="187">
        <f t="shared" si="102"/>
        <v>-5.2361827451011284E-2</v>
      </c>
      <c r="S348" s="187">
        <f t="shared" si="103"/>
        <v>-4.5321057904367419E-2</v>
      </c>
      <c r="T348" s="187">
        <f t="shared" si="104"/>
        <v>-3.6467423231075866E-2</v>
      </c>
      <c r="U348" s="187">
        <f t="shared" si="105"/>
        <v>-6.0787607523563873E-2</v>
      </c>
      <c r="V348" s="187">
        <f t="shared" si="106"/>
        <v>-1.0654039646817071E-2</v>
      </c>
      <c r="W348" s="188">
        <f t="shared" si="107"/>
        <v>-4.1118391151367104E-2</v>
      </c>
    </row>
    <row r="349" spans="1:23" x14ac:dyDescent="0.3">
      <c r="A349" s="186">
        <v>42898</v>
      </c>
      <c r="B349">
        <v>139.76091</v>
      </c>
      <c r="C349">
        <v>964.90997300000004</v>
      </c>
      <c r="D349">
        <v>66.716705000000005</v>
      </c>
      <c r="E349">
        <v>151.44000199999999</v>
      </c>
      <c r="F349">
        <v>81.165488999999994</v>
      </c>
      <c r="G349" s="86">
        <v>72.231999999999999</v>
      </c>
      <c r="H349">
        <f t="shared" si="92"/>
        <v>10095.210051119999</v>
      </c>
      <c r="I349">
        <f t="shared" si="93"/>
        <v>69697.377169736006</v>
      </c>
      <c r="J349">
        <f t="shared" si="94"/>
        <v>4819.0810355600006</v>
      </c>
      <c r="K349">
        <f t="shared" si="95"/>
        <v>10938.814224463998</v>
      </c>
      <c r="L349">
        <f t="shared" si="96"/>
        <v>5862.7456014479994</v>
      </c>
      <c r="M349" s="180">
        <f t="shared" si="97"/>
        <v>-3.0451399660180904E-2</v>
      </c>
      <c r="N349" s="178">
        <f t="shared" si="98"/>
        <v>-2.0057419196437987E-2</v>
      </c>
      <c r="O349" s="178">
        <f t="shared" si="99"/>
        <v>-1.3974712709475454E-2</v>
      </c>
      <c r="P349" s="178">
        <f t="shared" si="100"/>
        <v>-4.8860994760787889E-2</v>
      </c>
      <c r="Q349" s="179">
        <f t="shared" si="101"/>
        <v>-5.358703352754856E-3</v>
      </c>
      <c r="R349" s="187">
        <f t="shared" si="102"/>
        <v>-2.9992426380641441E-2</v>
      </c>
      <c r="S349" s="187">
        <f t="shared" si="103"/>
        <v>-1.9857607297606578E-2</v>
      </c>
      <c r="T349" s="187">
        <f t="shared" si="104"/>
        <v>-1.3877519686769526E-2</v>
      </c>
      <c r="U349" s="187">
        <f t="shared" si="105"/>
        <v>-4.7686502936122616E-2</v>
      </c>
      <c r="V349" s="187">
        <f t="shared" si="106"/>
        <v>-5.3443711141100319E-3</v>
      </c>
      <c r="W349" s="188">
        <f t="shared" si="107"/>
        <v>-2.3351685483050038E-2</v>
      </c>
    </row>
    <row r="350" spans="1:23" x14ac:dyDescent="0.3">
      <c r="A350" s="186">
        <v>42899</v>
      </c>
      <c r="B350">
        <v>140.88537600000001</v>
      </c>
      <c r="C350">
        <v>980.78997800000002</v>
      </c>
      <c r="D350">
        <v>67.548523000000003</v>
      </c>
      <c r="E350">
        <v>152.720001</v>
      </c>
      <c r="F350">
        <v>80.999931000000004</v>
      </c>
      <c r="G350" s="86">
        <v>72.715000000000003</v>
      </c>
      <c r="H350">
        <f t="shared" si="92"/>
        <v>10244.480115840001</v>
      </c>
      <c r="I350">
        <f t="shared" si="93"/>
        <v>71318.143250270005</v>
      </c>
      <c r="J350">
        <f t="shared" si="94"/>
        <v>4911.7908499450004</v>
      </c>
      <c r="K350">
        <f t="shared" si="95"/>
        <v>11105.034872714999</v>
      </c>
      <c r="L350">
        <f t="shared" si="96"/>
        <v>5889.9099826650008</v>
      </c>
      <c r="M350" s="180">
        <f t="shared" si="97"/>
        <v>1.4677976254057468E-2</v>
      </c>
      <c r="N350" s="178">
        <f t="shared" si="98"/>
        <v>2.2988071805986967E-2</v>
      </c>
      <c r="O350" s="178">
        <f t="shared" si="99"/>
        <v>1.9055357167299353E-2</v>
      </c>
      <c r="P350" s="178">
        <f t="shared" si="100"/>
        <v>1.5081195482300863E-2</v>
      </c>
      <c r="Q350" s="179">
        <f t="shared" si="101"/>
        <v>4.6226879356914092E-3</v>
      </c>
      <c r="R350" s="187">
        <f t="shared" si="102"/>
        <v>1.4786226731700465E-2</v>
      </c>
      <c r="S350" s="187">
        <f t="shared" si="103"/>
        <v>2.3254333898202518E-2</v>
      </c>
      <c r="T350" s="187">
        <f t="shared" si="104"/>
        <v>1.9238069188065959E-2</v>
      </c>
      <c r="U350" s="187">
        <f t="shared" si="105"/>
        <v>1.5195490556851994E-2</v>
      </c>
      <c r="V350" s="187">
        <f t="shared" si="106"/>
        <v>4.633389040502158E-3</v>
      </c>
      <c r="W350" s="188">
        <f t="shared" si="107"/>
        <v>1.542150188306462E-2</v>
      </c>
    </row>
    <row r="351" spans="1:23" x14ac:dyDescent="0.3">
      <c r="A351" s="186">
        <v>42900</v>
      </c>
      <c r="B351">
        <v>139.51101700000001</v>
      </c>
      <c r="C351">
        <v>976.46997099999999</v>
      </c>
      <c r="D351">
        <v>67.185210999999995</v>
      </c>
      <c r="E351">
        <v>152.199997</v>
      </c>
      <c r="F351">
        <v>81.34948</v>
      </c>
      <c r="G351" s="86">
        <v>73.171000000000006</v>
      </c>
      <c r="H351">
        <f t="shared" si="92"/>
        <v>10208.160624907001</v>
      </c>
      <c r="I351">
        <f t="shared" si="93"/>
        <v>71449.284248041004</v>
      </c>
      <c r="J351">
        <f t="shared" si="94"/>
        <v>4916.0090740810001</v>
      </c>
      <c r="K351">
        <f t="shared" si="95"/>
        <v>11136.625980487001</v>
      </c>
      <c r="L351">
        <f t="shared" si="96"/>
        <v>5952.4228010800007</v>
      </c>
      <c r="M351" s="180">
        <f t="shared" si="97"/>
        <v>-3.5515735664869369E-3</v>
      </c>
      <c r="N351" s="178">
        <f t="shared" si="98"/>
        <v>1.8371282154872519E-3</v>
      </c>
      <c r="O351" s="178">
        <f t="shared" si="99"/>
        <v>8.5842699844153314E-4</v>
      </c>
      <c r="P351" s="178">
        <f t="shared" si="100"/>
        <v>2.8407167274656308E-3</v>
      </c>
      <c r="Q351" s="179">
        <f t="shared" si="101"/>
        <v>1.0557615667843049E-2</v>
      </c>
      <c r="R351" s="187">
        <f t="shared" si="102"/>
        <v>-3.5452741888621947E-3</v>
      </c>
      <c r="S351" s="187">
        <f t="shared" si="103"/>
        <v>1.8388167693990352E-3</v>
      </c>
      <c r="T351" s="187">
        <f t="shared" si="104"/>
        <v>8.5879555234867047E-4</v>
      </c>
      <c r="U351" s="187">
        <f t="shared" si="105"/>
        <v>2.8447553865517589E-3</v>
      </c>
      <c r="V351" s="187">
        <f t="shared" si="106"/>
        <v>1.0613543941925365E-2</v>
      </c>
      <c r="W351" s="188">
        <f t="shared" si="107"/>
        <v>2.5221274922725273E-3</v>
      </c>
    </row>
    <row r="352" spans="1:23" x14ac:dyDescent="0.3">
      <c r="A352" s="186">
        <v>42901</v>
      </c>
      <c r="B352">
        <v>138.674835</v>
      </c>
      <c r="C352">
        <v>964.169983</v>
      </c>
      <c r="D352">
        <v>66.831458999999995</v>
      </c>
      <c r="E352">
        <v>151.759995</v>
      </c>
      <c r="F352">
        <v>82.214088000000004</v>
      </c>
      <c r="G352" s="86">
        <v>73.787999999999997</v>
      </c>
      <c r="H352">
        <f t="shared" si="92"/>
        <v>10232.538724980001</v>
      </c>
      <c r="I352">
        <f t="shared" si="93"/>
        <v>71144.174705604004</v>
      </c>
      <c r="J352">
        <f t="shared" si="94"/>
        <v>4931.3596966919995</v>
      </c>
      <c r="K352">
        <f t="shared" si="95"/>
        <v>11198.06651106</v>
      </c>
      <c r="L352">
        <f t="shared" si="96"/>
        <v>6066.413125344</v>
      </c>
      <c r="M352" s="180">
        <f t="shared" si="97"/>
        <v>2.385252208237505E-3</v>
      </c>
      <c r="N352" s="178">
        <f t="shared" si="98"/>
        <v>-4.2794390473949121E-3</v>
      </c>
      <c r="O352" s="178">
        <f t="shared" si="99"/>
        <v>3.1177130465011456E-3</v>
      </c>
      <c r="P352" s="178">
        <f t="shared" si="100"/>
        <v>5.5018161167712269E-3</v>
      </c>
      <c r="Q352" s="179">
        <f t="shared" si="101"/>
        <v>1.8969181879989916E-2</v>
      </c>
      <c r="R352" s="187">
        <f t="shared" si="102"/>
        <v>2.3880991854222195E-3</v>
      </c>
      <c r="S352" s="187">
        <f t="shared" si="103"/>
        <v>-4.2702952961402845E-3</v>
      </c>
      <c r="T352" s="187">
        <f t="shared" si="104"/>
        <v>3.1225781685256613E-3</v>
      </c>
      <c r="U352" s="187">
        <f t="shared" si="105"/>
        <v>5.5169789019270752E-3</v>
      </c>
      <c r="V352" s="187">
        <f t="shared" si="106"/>
        <v>1.9150239839031104E-2</v>
      </c>
      <c r="W352" s="188">
        <f t="shared" si="107"/>
        <v>5.1815201597531554E-3</v>
      </c>
    </row>
    <row r="353" spans="1:23" x14ac:dyDescent="0.3">
      <c r="A353" s="186">
        <v>42902</v>
      </c>
      <c r="B353">
        <v>136.73348999999999</v>
      </c>
      <c r="C353">
        <v>987.71002199999998</v>
      </c>
      <c r="D353">
        <v>66.927070999999998</v>
      </c>
      <c r="E353">
        <v>152.38000500000001</v>
      </c>
      <c r="F353">
        <v>82.471656999999993</v>
      </c>
      <c r="G353" s="86">
        <v>73.802000000000007</v>
      </c>
      <c r="H353">
        <f t="shared" si="92"/>
        <v>10091.205028980001</v>
      </c>
      <c r="I353">
        <f t="shared" si="93"/>
        <v>72894.975043644008</v>
      </c>
      <c r="J353">
        <f t="shared" si="94"/>
        <v>4939.3516939420006</v>
      </c>
      <c r="K353">
        <f t="shared" si="95"/>
        <v>11245.949129010001</v>
      </c>
      <c r="L353">
        <f t="shared" si="96"/>
        <v>6086.573229914</v>
      </c>
      <c r="M353" s="180">
        <f t="shared" si="97"/>
        <v>-1.3908458605298487E-2</v>
      </c>
      <c r="N353" s="178">
        <f t="shared" si="98"/>
        <v>2.4311259440263744E-2</v>
      </c>
      <c r="O353" s="178">
        <f t="shared" si="99"/>
        <v>1.6193359688342717E-3</v>
      </c>
      <c r="P353" s="178">
        <f t="shared" si="100"/>
        <v>4.2668559284588237E-3</v>
      </c>
      <c r="Q353" s="179">
        <f t="shared" si="101"/>
        <v>3.3177233106352184E-3</v>
      </c>
      <c r="R353" s="187">
        <f t="shared" si="102"/>
        <v>-1.381218286083505E-2</v>
      </c>
      <c r="S353" s="187">
        <f t="shared" si="103"/>
        <v>2.4609187544656332E-2</v>
      </c>
      <c r="T353" s="187">
        <f t="shared" si="104"/>
        <v>1.6206478013279341E-3</v>
      </c>
      <c r="U353" s="187">
        <f t="shared" si="105"/>
        <v>4.2759719191441514E-3</v>
      </c>
      <c r="V353" s="187">
        <f t="shared" si="106"/>
        <v>3.3232330461926362E-3</v>
      </c>
      <c r="W353" s="188">
        <f t="shared" si="107"/>
        <v>4.003371490097201E-3</v>
      </c>
    </row>
    <row r="354" spans="1:23" x14ac:dyDescent="0.3">
      <c r="A354" s="186">
        <v>42905</v>
      </c>
      <c r="B354">
        <v>140.645081</v>
      </c>
      <c r="C354">
        <v>995.169983</v>
      </c>
      <c r="D354">
        <v>67.758865</v>
      </c>
      <c r="E354">
        <v>153.39999399999999</v>
      </c>
      <c r="F354">
        <v>82.655617000000007</v>
      </c>
      <c r="G354" s="86">
        <v>74.477000000000004</v>
      </c>
      <c r="H354">
        <f t="shared" si="92"/>
        <v>10474.823697637001</v>
      </c>
      <c r="I354">
        <f t="shared" si="93"/>
        <v>74117.274823890999</v>
      </c>
      <c r="J354">
        <f t="shared" si="94"/>
        <v>5046.4769886049999</v>
      </c>
      <c r="K354">
        <f t="shared" si="95"/>
        <v>11424.771353138</v>
      </c>
      <c r="L354">
        <f t="shared" si="96"/>
        <v>6155.9423873090009</v>
      </c>
      <c r="M354" s="180">
        <f t="shared" si="97"/>
        <v>3.7310379611905656E-2</v>
      </c>
      <c r="N354" s="178">
        <f t="shared" si="98"/>
        <v>1.6628926462952279E-2</v>
      </c>
      <c r="O354" s="178">
        <f t="shared" si="99"/>
        <v>2.1456287270693736E-2</v>
      </c>
      <c r="P354" s="178">
        <f t="shared" si="100"/>
        <v>1.5775937339911495E-2</v>
      </c>
      <c r="Q354" s="179">
        <f t="shared" si="101"/>
        <v>1.1332621819898058E-2</v>
      </c>
      <c r="R354" s="187">
        <f t="shared" si="102"/>
        <v>3.8015149583753467E-2</v>
      </c>
      <c r="S354" s="187">
        <f t="shared" si="103"/>
        <v>1.6767956632335358E-2</v>
      </c>
      <c r="T354" s="187">
        <f t="shared" si="104"/>
        <v>2.1688128584645222E-2</v>
      </c>
      <c r="U354" s="187">
        <f t="shared" si="105"/>
        <v>1.5901034414846246E-2</v>
      </c>
      <c r="V354" s="187">
        <f t="shared" si="106"/>
        <v>1.1397079238949871E-2</v>
      </c>
      <c r="W354" s="188">
        <f t="shared" si="107"/>
        <v>2.0753869690906031E-2</v>
      </c>
    </row>
    <row r="355" spans="1:23" x14ac:dyDescent="0.3">
      <c r="A355" s="186">
        <v>42906</v>
      </c>
      <c r="B355">
        <v>139.36685199999999</v>
      </c>
      <c r="C355">
        <v>992.59002699999996</v>
      </c>
      <c r="D355">
        <v>66.841010999999995</v>
      </c>
      <c r="E355">
        <v>152.050003</v>
      </c>
      <c r="F355">
        <v>82.444053999999994</v>
      </c>
      <c r="G355" s="86">
        <v>75.308000000000007</v>
      </c>
      <c r="H355">
        <f t="shared" si="92"/>
        <v>10495.438890416001</v>
      </c>
      <c r="I355">
        <f t="shared" si="93"/>
        <v>74749.969753316007</v>
      </c>
      <c r="J355">
        <f t="shared" si="94"/>
        <v>5033.6628563880004</v>
      </c>
      <c r="K355">
        <f t="shared" si="95"/>
        <v>11450.581625924002</v>
      </c>
      <c r="L355">
        <f t="shared" si="96"/>
        <v>6208.696818632</v>
      </c>
      <c r="M355" s="180">
        <f t="shared" si="97"/>
        <v>1.9661365072028477E-3</v>
      </c>
      <c r="N355" s="178">
        <f t="shared" si="98"/>
        <v>8.5001739734483616E-3</v>
      </c>
      <c r="O355" s="178">
        <f t="shared" si="99"/>
        <v>-2.5424526478130837E-3</v>
      </c>
      <c r="P355" s="178">
        <f t="shared" si="100"/>
        <v>2.2566020084872434E-3</v>
      </c>
      <c r="Q355" s="179">
        <f t="shared" si="101"/>
        <v>8.5331647050915088E-3</v>
      </c>
      <c r="R355" s="187">
        <f t="shared" si="102"/>
        <v>1.9680706209547231E-3</v>
      </c>
      <c r="S355" s="187">
        <f t="shared" si="103"/>
        <v>8.5364030305801909E-3</v>
      </c>
      <c r="T355" s="187">
        <f t="shared" si="104"/>
        <v>-2.5392233524365506E-3</v>
      </c>
      <c r="U355" s="187">
        <f t="shared" si="105"/>
        <v>2.2591500510785369E-3</v>
      </c>
      <c r="V355" s="187">
        <f t="shared" si="106"/>
        <v>8.5696759332505937E-3</v>
      </c>
      <c r="W355" s="188">
        <f t="shared" si="107"/>
        <v>3.7588152566854992E-3</v>
      </c>
    </row>
    <row r="356" spans="1:23" x14ac:dyDescent="0.3">
      <c r="A356" s="186">
        <v>42907</v>
      </c>
      <c r="B356">
        <v>140.193375</v>
      </c>
      <c r="C356">
        <v>1002.22998</v>
      </c>
      <c r="D356">
        <v>67.185210999999995</v>
      </c>
      <c r="E356">
        <v>155.029999</v>
      </c>
      <c r="F356">
        <v>82.232498000000007</v>
      </c>
      <c r="G356" s="86">
        <v>76.396000000000001</v>
      </c>
      <c r="H356">
        <f t="shared" si="92"/>
        <v>10710.2130765</v>
      </c>
      <c r="I356">
        <f t="shared" si="93"/>
        <v>76566.361552079994</v>
      </c>
      <c r="J356">
        <f t="shared" si="94"/>
        <v>5132.6813795560001</v>
      </c>
      <c r="K356">
        <f t="shared" si="95"/>
        <v>11843.671803604</v>
      </c>
      <c r="L356">
        <f t="shared" si="96"/>
        <v>6282.233917208001</v>
      </c>
      <c r="M356" s="180">
        <f t="shared" si="97"/>
        <v>2.0257007960537272E-2</v>
      </c>
      <c r="N356" s="178">
        <f t="shared" si="98"/>
        <v>2.40090284329584E-2</v>
      </c>
      <c r="O356" s="178">
        <f t="shared" si="99"/>
        <v>1.9480287536808527E-2</v>
      </c>
      <c r="P356" s="178">
        <f t="shared" si="100"/>
        <v>3.3753174192623601E-2</v>
      </c>
      <c r="Q356" s="179">
        <f t="shared" si="101"/>
        <v>1.1774614676415244E-2</v>
      </c>
      <c r="R356" s="187">
        <f t="shared" si="102"/>
        <v>2.0463573589106651E-2</v>
      </c>
      <c r="S356" s="187">
        <f t="shared" si="103"/>
        <v>2.4299565668833057E-2</v>
      </c>
      <c r="T356" s="187">
        <f t="shared" si="104"/>
        <v>1.9671266430237717E-2</v>
      </c>
      <c r="U356" s="187">
        <f t="shared" si="105"/>
        <v>3.4329276059658499E-2</v>
      </c>
      <c r="V356" s="187">
        <f t="shared" si="106"/>
        <v>1.1844208329728661E-2</v>
      </c>
      <c r="W356" s="188">
        <f t="shared" si="107"/>
        <v>2.212157801551292E-2</v>
      </c>
    </row>
    <row r="357" spans="1:23" x14ac:dyDescent="0.3">
      <c r="A357" s="186">
        <v>42908</v>
      </c>
      <c r="B357">
        <v>139.96275299999999</v>
      </c>
      <c r="C357">
        <v>1001.299988</v>
      </c>
      <c r="D357">
        <v>67.175644000000005</v>
      </c>
      <c r="E357">
        <v>154.88999899999999</v>
      </c>
      <c r="F357">
        <v>81.892159000000007</v>
      </c>
      <c r="G357" s="86">
        <v>76.073999999999998</v>
      </c>
      <c r="H357">
        <f t="shared" si="92"/>
        <v>10647.526471722</v>
      </c>
      <c r="I357">
        <f t="shared" si="93"/>
        <v>76172.895287111998</v>
      </c>
      <c r="J357">
        <f t="shared" si="94"/>
        <v>5110.3199416560001</v>
      </c>
      <c r="K357">
        <f t="shared" si="95"/>
        <v>11783.101783925998</v>
      </c>
      <c r="L357">
        <f t="shared" si="96"/>
        <v>6229.864103766</v>
      </c>
      <c r="M357" s="180">
        <f t="shared" si="97"/>
        <v>-5.8701703563383625E-3</v>
      </c>
      <c r="N357" s="178">
        <f t="shared" si="98"/>
        <v>-5.1521415446937934E-3</v>
      </c>
      <c r="O357" s="178">
        <f t="shared" si="99"/>
        <v>-4.3661955559694925E-3</v>
      </c>
      <c r="P357" s="178">
        <f t="shared" si="100"/>
        <v>-5.1272470314759101E-3</v>
      </c>
      <c r="Q357" s="179">
        <f t="shared" si="101"/>
        <v>-8.3711171658623282E-3</v>
      </c>
      <c r="R357" s="187">
        <f t="shared" si="102"/>
        <v>-5.8529745701834173E-3</v>
      </c>
      <c r="S357" s="187">
        <f t="shared" si="103"/>
        <v>-5.1388920276740895E-3</v>
      </c>
      <c r="T357" s="187">
        <f t="shared" si="104"/>
        <v>-4.3566775816375374E-3</v>
      </c>
      <c r="U357" s="187">
        <f t="shared" si="105"/>
        <v>-5.114125136393124E-3</v>
      </c>
      <c r="V357" s="187">
        <f t="shared" si="106"/>
        <v>-8.336176928807457E-3</v>
      </c>
      <c r="W357" s="188">
        <f t="shared" si="107"/>
        <v>-5.7597692489391259E-3</v>
      </c>
    </row>
    <row r="358" spans="1:23" x14ac:dyDescent="0.3">
      <c r="A358" s="186">
        <v>42909</v>
      </c>
      <c r="B358">
        <v>140.58741800000001</v>
      </c>
      <c r="C358">
        <v>1003.73999</v>
      </c>
      <c r="D358">
        <v>68.083939000000001</v>
      </c>
      <c r="E358">
        <v>158.020004</v>
      </c>
      <c r="F358">
        <v>82.250893000000005</v>
      </c>
      <c r="G358" s="86">
        <v>75.603999999999999</v>
      </c>
      <c r="H358">
        <f t="shared" si="92"/>
        <v>10628.971150472002</v>
      </c>
      <c r="I358">
        <f t="shared" si="93"/>
        <v>75886.758203959995</v>
      </c>
      <c r="J358">
        <f t="shared" si="94"/>
        <v>5147.418124156</v>
      </c>
      <c r="K358">
        <f t="shared" si="95"/>
        <v>11946.944382416001</v>
      </c>
      <c r="L358">
        <f t="shared" si="96"/>
        <v>6218.4965143720001</v>
      </c>
      <c r="M358" s="180">
        <f t="shared" si="97"/>
        <v>-1.7442086835593182E-3</v>
      </c>
      <c r="N358" s="178">
        <f t="shared" si="98"/>
        <v>-3.7634890559879101E-3</v>
      </c>
      <c r="O358" s="178">
        <f t="shared" si="99"/>
        <v>7.2332407026206736E-3</v>
      </c>
      <c r="P358" s="178">
        <f t="shared" si="100"/>
        <v>1.3809092569209768E-2</v>
      </c>
      <c r="Q358" s="179">
        <f t="shared" si="101"/>
        <v>-1.8263597757985275E-3</v>
      </c>
      <c r="R358" s="187">
        <f t="shared" si="102"/>
        <v>-1.7426884355984304E-3</v>
      </c>
      <c r="S358" s="187">
        <f t="shared" si="103"/>
        <v>-3.7564160069469771E-3</v>
      </c>
      <c r="T358" s="187">
        <f t="shared" si="104"/>
        <v>7.2594637759565055E-3</v>
      </c>
      <c r="U358" s="187">
        <f t="shared" si="105"/>
        <v>1.3904878485689508E-2</v>
      </c>
      <c r="V358" s="187">
        <f t="shared" si="106"/>
        <v>-1.8246929956510745E-3</v>
      </c>
      <c r="W358" s="188">
        <f t="shared" si="107"/>
        <v>2.7681089646899065E-3</v>
      </c>
    </row>
    <row r="359" spans="1:23" x14ac:dyDescent="0.3">
      <c r="A359" s="186">
        <v>42912</v>
      </c>
      <c r="B359">
        <v>140.14532500000001</v>
      </c>
      <c r="C359">
        <v>993.97997999999995</v>
      </c>
      <c r="D359">
        <v>67.433784000000003</v>
      </c>
      <c r="E359">
        <v>157.5</v>
      </c>
      <c r="F359">
        <v>82.195708999999994</v>
      </c>
      <c r="G359" s="86">
        <v>74.816999999999993</v>
      </c>
      <c r="H359">
        <f t="shared" si="92"/>
        <v>10485.252780524999</v>
      </c>
      <c r="I359">
        <f t="shared" si="93"/>
        <v>74366.600163659983</v>
      </c>
      <c r="J359">
        <f t="shared" si="94"/>
        <v>5045.1934175279994</v>
      </c>
      <c r="K359">
        <f t="shared" si="95"/>
        <v>11783.6775</v>
      </c>
      <c r="L359">
        <f t="shared" si="96"/>
        <v>6149.6363602529991</v>
      </c>
      <c r="M359" s="180">
        <f t="shared" si="97"/>
        <v>-1.3613627479798763E-2</v>
      </c>
      <c r="N359" s="178">
        <f t="shared" si="98"/>
        <v>-2.0235286953370561E-2</v>
      </c>
      <c r="O359" s="178">
        <f t="shared" si="99"/>
        <v>-2.0059262319701888E-2</v>
      </c>
      <c r="P359" s="178">
        <f t="shared" si="100"/>
        <v>-1.3760234295690135E-2</v>
      </c>
      <c r="Q359" s="179">
        <f t="shared" si="101"/>
        <v>-1.1135207929846487E-2</v>
      </c>
      <c r="R359" s="187">
        <f t="shared" si="102"/>
        <v>-1.3521381130159556E-2</v>
      </c>
      <c r="S359" s="187">
        <f t="shared" si="103"/>
        <v>-2.0031927523037681E-2</v>
      </c>
      <c r="T359" s="187">
        <f t="shared" si="104"/>
        <v>-1.9859413819187644E-2</v>
      </c>
      <c r="U359" s="187">
        <f t="shared" si="105"/>
        <v>-1.3665995018467133E-2</v>
      </c>
      <c r="V359" s="187">
        <f t="shared" si="106"/>
        <v>-1.1073440977228738E-2</v>
      </c>
      <c r="W359" s="188">
        <f t="shared" si="107"/>
        <v>-1.5630431693616151E-2</v>
      </c>
    </row>
    <row r="360" spans="1:23" x14ac:dyDescent="0.3">
      <c r="A360" s="186">
        <v>42913</v>
      </c>
      <c r="B360">
        <v>138.13664199999999</v>
      </c>
      <c r="C360">
        <v>976.78002900000001</v>
      </c>
      <c r="D360">
        <v>66.171738000000005</v>
      </c>
      <c r="E360">
        <v>151.029999</v>
      </c>
      <c r="F360">
        <v>81.505820999999997</v>
      </c>
      <c r="G360" s="86">
        <v>76.17</v>
      </c>
      <c r="H360">
        <f t="shared" si="92"/>
        <v>10521.868021140001</v>
      </c>
      <c r="I360">
        <f t="shared" si="93"/>
        <v>74401.334808929998</v>
      </c>
      <c r="J360">
        <f t="shared" si="94"/>
        <v>5040.3012834600004</v>
      </c>
      <c r="K360">
        <f t="shared" si="95"/>
        <v>11503.95502383</v>
      </c>
      <c r="L360">
        <f t="shared" si="96"/>
        <v>6208.2983855700004</v>
      </c>
      <c r="M360" s="180">
        <f t="shared" si="97"/>
        <v>3.4859872554694337E-3</v>
      </c>
      <c r="N360" s="178">
        <f t="shared" si="98"/>
        <v>4.6696414664338851E-4</v>
      </c>
      <c r="O360" s="178">
        <f t="shared" si="99"/>
        <v>-9.7013276923512835E-4</v>
      </c>
      <c r="P360" s="178">
        <f t="shared" si="100"/>
        <v>-2.4024419809112324E-2</v>
      </c>
      <c r="Q360" s="179">
        <f t="shared" si="101"/>
        <v>9.4938947556104068E-3</v>
      </c>
      <c r="R360" s="187">
        <f t="shared" si="102"/>
        <v>3.4920703755477777E-3</v>
      </c>
      <c r="S360" s="187">
        <f t="shared" si="103"/>
        <v>4.6707319137319293E-4</v>
      </c>
      <c r="T360" s="187">
        <f t="shared" si="104"/>
        <v>-9.696623425779385E-4</v>
      </c>
      <c r="U360" s="187">
        <f t="shared" si="105"/>
        <v>-2.3738130661671616E-2</v>
      </c>
      <c r="V360" s="187">
        <f t="shared" si="106"/>
        <v>9.539104734086732E-3</v>
      </c>
      <c r="W360" s="188">
        <f t="shared" si="107"/>
        <v>-2.2419089406483703E-3</v>
      </c>
    </row>
    <row r="361" spans="1:23" x14ac:dyDescent="0.3">
      <c r="A361" s="186">
        <v>42914</v>
      </c>
      <c r="B361">
        <v>140.15495300000001</v>
      </c>
      <c r="C361">
        <v>990.330017</v>
      </c>
      <c r="D361">
        <v>66.735847000000007</v>
      </c>
      <c r="E361">
        <v>153.41000399999999</v>
      </c>
      <c r="F361">
        <v>81.285072</v>
      </c>
      <c r="G361" s="86">
        <v>76.584999999999994</v>
      </c>
      <c r="H361">
        <f t="shared" si="92"/>
        <v>10733.767075505</v>
      </c>
      <c r="I361">
        <f t="shared" si="93"/>
        <v>75844.424351944996</v>
      </c>
      <c r="J361">
        <f t="shared" si="94"/>
        <v>5110.9648424950001</v>
      </c>
      <c r="K361">
        <f t="shared" si="95"/>
        <v>11748.905156339997</v>
      </c>
      <c r="L361">
        <f t="shared" si="96"/>
        <v>6225.2172391199992</v>
      </c>
      <c r="M361" s="180">
        <f t="shared" si="97"/>
        <v>1.9938813731530947E-2</v>
      </c>
      <c r="N361" s="178">
        <f t="shared" si="98"/>
        <v>1.921031156078051E-2</v>
      </c>
      <c r="O361" s="178">
        <f t="shared" si="99"/>
        <v>1.3922342209760031E-2</v>
      </c>
      <c r="P361" s="178">
        <f t="shared" si="100"/>
        <v>2.1069166705372511E-2</v>
      </c>
      <c r="Q361" s="179">
        <f t="shared" si="101"/>
        <v>2.7214931807209232E-3</v>
      </c>
      <c r="R361" s="187">
        <f t="shared" si="102"/>
        <v>2.0138919623327624E-2</v>
      </c>
      <c r="S361" s="187">
        <f t="shared" si="103"/>
        <v>1.9396016841915466E-2</v>
      </c>
      <c r="T361" s="187">
        <f t="shared" si="104"/>
        <v>1.4019709350884578E-2</v>
      </c>
      <c r="U361" s="187">
        <f t="shared" si="105"/>
        <v>2.1292688645130523E-2</v>
      </c>
      <c r="V361" s="187">
        <f t="shared" si="106"/>
        <v>2.7251998050421495E-3</v>
      </c>
      <c r="W361" s="188">
        <f t="shared" si="107"/>
        <v>1.5514506853260068E-2</v>
      </c>
    </row>
    <row r="362" spans="1:23" x14ac:dyDescent="0.3">
      <c r="A362" s="186">
        <v>42915</v>
      </c>
      <c r="B362">
        <v>138.08860799999999</v>
      </c>
      <c r="C362">
        <v>975.92999299999997</v>
      </c>
      <c r="D362">
        <v>65.483352999999994</v>
      </c>
      <c r="E362">
        <v>150.08999600000001</v>
      </c>
      <c r="F362">
        <v>80.015709000000001</v>
      </c>
      <c r="G362" s="86">
        <v>77.278999999999996</v>
      </c>
      <c r="H362">
        <f t="shared" si="92"/>
        <v>10671.349537631999</v>
      </c>
      <c r="I362">
        <f t="shared" si="93"/>
        <v>75418.893929047001</v>
      </c>
      <c r="J362">
        <f t="shared" si="94"/>
        <v>5060.4880364869996</v>
      </c>
      <c r="K362">
        <f t="shared" si="95"/>
        <v>11598.804800884</v>
      </c>
      <c r="L362">
        <f t="shared" si="96"/>
        <v>6183.5339758109994</v>
      </c>
      <c r="M362" s="180">
        <f t="shared" si="97"/>
        <v>-5.8320368831912446E-3</v>
      </c>
      <c r="N362" s="178">
        <f t="shared" si="98"/>
        <v>-5.6263679824445486E-3</v>
      </c>
      <c r="O362" s="178">
        <f t="shared" si="99"/>
        <v>-9.925272423663702E-3</v>
      </c>
      <c r="P362" s="178">
        <f t="shared" si="100"/>
        <v>-1.2857999667623172E-2</v>
      </c>
      <c r="Q362" s="179">
        <f t="shared" si="101"/>
        <v>-6.7183908153571042E-3</v>
      </c>
      <c r="R362" s="187">
        <f t="shared" si="102"/>
        <v>-5.8150635684503975E-3</v>
      </c>
      <c r="S362" s="187">
        <f t="shared" si="103"/>
        <v>-5.6105696171333966E-3</v>
      </c>
      <c r="T362" s="187">
        <f t="shared" si="104"/>
        <v>-9.8761794619114281E-3</v>
      </c>
      <c r="U362" s="187">
        <f t="shared" si="105"/>
        <v>-1.2775688752155741E-2</v>
      </c>
      <c r="V362" s="187">
        <f t="shared" si="106"/>
        <v>-6.6958728840910593E-3</v>
      </c>
      <c r="W362" s="188">
        <f t="shared" si="107"/>
        <v>-8.1546748567484055E-3</v>
      </c>
    </row>
    <row r="363" spans="1:23" x14ac:dyDescent="0.3">
      <c r="A363" s="186">
        <v>42916</v>
      </c>
      <c r="B363">
        <v>138.41537500000001</v>
      </c>
      <c r="C363">
        <v>968</v>
      </c>
      <c r="D363">
        <v>65.904030000000006</v>
      </c>
      <c r="E363">
        <v>149.41000399999999</v>
      </c>
      <c r="F363">
        <v>80.162895000000006</v>
      </c>
      <c r="G363" s="86">
        <v>76.762</v>
      </c>
      <c r="H363">
        <f t="shared" si="92"/>
        <v>10625.041015750001</v>
      </c>
      <c r="I363">
        <f t="shared" si="93"/>
        <v>74305.615999999995</v>
      </c>
      <c r="J363">
        <f t="shared" si="94"/>
        <v>5058.92515086</v>
      </c>
      <c r="K363">
        <f t="shared" si="95"/>
        <v>11469.010727047998</v>
      </c>
      <c r="L363">
        <f t="shared" si="96"/>
        <v>6153.4641459900004</v>
      </c>
      <c r="M363" s="180">
        <f t="shared" si="97"/>
        <v>-4.3489618349923497E-3</v>
      </c>
      <c r="N363" s="178">
        <f t="shared" si="98"/>
        <v>-1.4871291905076696E-2</v>
      </c>
      <c r="O363" s="178">
        <f t="shared" si="99"/>
        <v>-3.0888859076932653E-4</v>
      </c>
      <c r="P363" s="178">
        <f t="shared" si="100"/>
        <v>-1.1253379707362473E-2</v>
      </c>
      <c r="Q363" s="179">
        <f t="shared" si="101"/>
        <v>-4.874749768192529E-3</v>
      </c>
      <c r="R363" s="187">
        <f t="shared" si="102"/>
        <v>-4.3395187945716807E-3</v>
      </c>
      <c r="S363" s="187">
        <f t="shared" si="103"/>
        <v>-1.476126035598403E-2</v>
      </c>
      <c r="T363" s="187">
        <f t="shared" si="104"/>
        <v>-3.0884088960014963E-4</v>
      </c>
      <c r="U363" s="187">
        <f t="shared" si="105"/>
        <v>-1.1190297281846572E-2</v>
      </c>
      <c r="V363" s="187">
        <f t="shared" si="106"/>
        <v>-4.8628874586324686E-3</v>
      </c>
      <c r="W363" s="188">
        <f t="shared" si="107"/>
        <v>-7.0925609561269809E-3</v>
      </c>
    </row>
    <row r="364" spans="1:23" x14ac:dyDescent="0.3">
      <c r="A364" s="186">
        <v>42919</v>
      </c>
      <c r="B364">
        <v>137.91558800000001</v>
      </c>
      <c r="C364">
        <v>953.65997300000004</v>
      </c>
      <c r="D364">
        <v>65.177391</v>
      </c>
      <c r="E364">
        <v>146.16999799999999</v>
      </c>
      <c r="F364">
        <v>80.705566000000005</v>
      </c>
      <c r="G364" s="86">
        <v>76.631</v>
      </c>
      <c r="H364">
        <f t="shared" si="92"/>
        <v>10568.609424028002</v>
      </c>
      <c r="I364">
        <f t="shared" si="93"/>
        <v>73079.917390963004</v>
      </c>
      <c r="J364">
        <f t="shared" si="94"/>
        <v>4994.6086497209999</v>
      </c>
      <c r="K364">
        <f t="shared" si="95"/>
        <v>11201.153116738</v>
      </c>
      <c r="L364">
        <f t="shared" si="96"/>
        <v>6184.5482281459999</v>
      </c>
      <c r="M364" s="180">
        <f t="shared" si="97"/>
        <v>-5.325342629910408E-3</v>
      </c>
      <c r="N364" s="178">
        <f t="shared" si="98"/>
        <v>-1.6632933214300989E-2</v>
      </c>
      <c r="O364" s="178">
        <f t="shared" si="99"/>
        <v>-1.2794979329312834E-2</v>
      </c>
      <c r="P364" s="178">
        <f t="shared" si="100"/>
        <v>-2.3631948837032596E-2</v>
      </c>
      <c r="Q364" s="179">
        <f t="shared" si="101"/>
        <v>5.0387610224108979E-3</v>
      </c>
      <c r="R364" s="187">
        <f t="shared" si="102"/>
        <v>-5.3111881298479689E-3</v>
      </c>
      <c r="S364" s="187">
        <f t="shared" si="103"/>
        <v>-1.6495369731367143E-2</v>
      </c>
      <c r="T364" s="187">
        <f t="shared" si="104"/>
        <v>-1.2713471581619774E-2</v>
      </c>
      <c r="U364" s="187">
        <f t="shared" si="105"/>
        <v>-2.3354901018471909E-2</v>
      </c>
      <c r="V364" s="187">
        <f t="shared" si="106"/>
        <v>5.0514769272290289E-3</v>
      </c>
      <c r="W364" s="188">
        <f t="shared" si="107"/>
        <v>-1.0564690706815554E-2</v>
      </c>
    </row>
    <row r="365" spans="1:23" x14ac:dyDescent="0.3">
      <c r="A365" s="186">
        <v>42921</v>
      </c>
      <c r="B365">
        <v>138.482651</v>
      </c>
      <c r="C365">
        <v>971.40002400000003</v>
      </c>
      <c r="D365">
        <v>66.047439999999995</v>
      </c>
      <c r="E365">
        <v>147.61000100000001</v>
      </c>
      <c r="F365">
        <v>80.641189999999995</v>
      </c>
      <c r="G365" s="86">
        <v>77.591999999999999</v>
      </c>
      <c r="H365">
        <f t="shared" si="92"/>
        <v>10745.145856392</v>
      </c>
      <c r="I365">
        <f t="shared" si="93"/>
        <v>75372.870662208006</v>
      </c>
      <c r="J365">
        <f t="shared" si="94"/>
        <v>5124.7529644799997</v>
      </c>
      <c r="K365">
        <f t="shared" si="95"/>
        <v>11453.355197592</v>
      </c>
      <c r="L365">
        <f t="shared" si="96"/>
        <v>6257.111214479999</v>
      </c>
      <c r="M365" s="180">
        <f t="shared" si="97"/>
        <v>1.6565871873457958E-2</v>
      </c>
      <c r="N365" s="178">
        <f t="shared" si="98"/>
        <v>3.0893803610048988E-2</v>
      </c>
      <c r="O365" s="178">
        <f t="shared" si="99"/>
        <v>2.5723261183116616E-2</v>
      </c>
      <c r="P365" s="178">
        <f t="shared" si="100"/>
        <v>2.2265987579655745E-2</v>
      </c>
      <c r="Q365" s="179">
        <f t="shared" si="101"/>
        <v>1.166465123640569E-2</v>
      </c>
      <c r="R365" s="187">
        <f t="shared" si="102"/>
        <v>1.6703846767450663E-2</v>
      </c>
      <c r="S365" s="187">
        <f t="shared" si="103"/>
        <v>3.1375969665895467E-2</v>
      </c>
      <c r="T365" s="187">
        <f t="shared" si="104"/>
        <v>2.6056959390856324E-2</v>
      </c>
      <c r="U365" s="187">
        <f t="shared" si="105"/>
        <v>2.2515724785257322E-2</v>
      </c>
      <c r="V365" s="187">
        <f t="shared" si="106"/>
        <v>1.1732948577191708E-2</v>
      </c>
      <c r="W365" s="188">
        <f t="shared" si="107"/>
        <v>2.1677089837330299E-2</v>
      </c>
    </row>
    <row r="366" spans="1:23" x14ac:dyDescent="0.3">
      <c r="A366" s="186">
        <v>42922</v>
      </c>
      <c r="B366">
        <v>137.17558299999999</v>
      </c>
      <c r="C366">
        <v>965.14001499999995</v>
      </c>
      <c r="D366">
        <v>65.559837000000002</v>
      </c>
      <c r="E366">
        <v>146.25</v>
      </c>
      <c r="F366">
        <v>80.365234000000001</v>
      </c>
      <c r="G366" s="86">
        <v>78.015000000000001</v>
      </c>
      <c r="H366">
        <f t="shared" si="92"/>
        <v>10701.753107744998</v>
      </c>
      <c r="I366">
        <f t="shared" si="93"/>
        <v>75295.398270224992</v>
      </c>
      <c r="J366">
        <f t="shared" si="94"/>
        <v>5114.6506835549999</v>
      </c>
      <c r="K366">
        <f t="shared" si="95"/>
        <v>11409.69375</v>
      </c>
      <c r="L366">
        <f t="shared" si="96"/>
        <v>6269.69373051</v>
      </c>
      <c r="M366" s="180">
        <f t="shared" si="97"/>
        <v>-4.0465344598813466E-3</v>
      </c>
      <c r="N366" s="178">
        <f t="shared" si="98"/>
        <v>-1.0283837381245397E-3</v>
      </c>
      <c r="O366" s="178">
        <f t="shared" si="99"/>
        <v>-1.9732172986031984E-3</v>
      </c>
      <c r="P366" s="178">
        <f t="shared" si="100"/>
        <v>-3.8193944096443734E-3</v>
      </c>
      <c r="Q366" s="179">
        <f t="shared" si="101"/>
        <v>2.0088953754478374E-3</v>
      </c>
      <c r="R366" s="187">
        <f t="shared" si="102"/>
        <v>-4.0383582714411288E-3</v>
      </c>
      <c r="S366" s="187">
        <f t="shared" si="103"/>
        <v>-1.0278551327866387E-3</v>
      </c>
      <c r="T366" s="187">
        <f t="shared" si="104"/>
        <v>-1.9712717852000683E-3</v>
      </c>
      <c r="U366" s="187">
        <f t="shared" si="105"/>
        <v>-3.8121098000330213E-3</v>
      </c>
      <c r="V366" s="187">
        <f t="shared" si="106"/>
        <v>2.0109145576448998E-3</v>
      </c>
      <c r="W366" s="188">
        <f t="shared" si="107"/>
        <v>-1.7677360863631916E-3</v>
      </c>
    </row>
    <row r="367" spans="1:23" x14ac:dyDescent="0.3">
      <c r="A367" s="186">
        <v>42923</v>
      </c>
      <c r="B367">
        <v>138.569153</v>
      </c>
      <c r="C367">
        <v>978.76000999999997</v>
      </c>
      <c r="D367">
        <v>66.410767000000007</v>
      </c>
      <c r="E367">
        <v>150.179993</v>
      </c>
      <c r="F367">
        <v>80.622794999999996</v>
      </c>
      <c r="G367" s="86">
        <v>77.816000000000003</v>
      </c>
      <c r="H367">
        <f t="shared" si="92"/>
        <v>10782.897209848001</v>
      </c>
      <c r="I367">
        <f t="shared" si="93"/>
        <v>76163.188938160005</v>
      </c>
      <c r="J367">
        <f t="shared" si="94"/>
        <v>5167.8202448720003</v>
      </c>
      <c r="K367">
        <f t="shared" si="95"/>
        <v>11686.406335288</v>
      </c>
      <c r="L367">
        <f t="shared" si="96"/>
        <v>6273.7434157199996</v>
      </c>
      <c r="M367" s="180">
        <f t="shared" si="97"/>
        <v>7.5537173502178831E-3</v>
      </c>
      <c r="N367" s="178">
        <f t="shared" si="98"/>
        <v>1.1459240179261906E-2</v>
      </c>
      <c r="O367" s="178">
        <f t="shared" si="99"/>
        <v>1.0341879024942408E-2</v>
      </c>
      <c r="P367" s="178">
        <f t="shared" si="100"/>
        <v>2.3962991623030866E-2</v>
      </c>
      <c r="Q367" s="179">
        <f t="shared" si="101"/>
        <v>6.457058465704162E-4</v>
      </c>
      <c r="R367" s="187">
        <f t="shared" si="102"/>
        <v>7.5823186431274751E-3</v>
      </c>
      <c r="S367" s="187">
        <f t="shared" si="103"/>
        <v>1.1525148785595494E-2</v>
      </c>
      <c r="T367" s="187">
        <f t="shared" si="104"/>
        <v>1.0395541085133167E-2</v>
      </c>
      <c r="U367" s="187">
        <f t="shared" si="105"/>
        <v>2.4252411269846737E-2</v>
      </c>
      <c r="V367" s="187">
        <f t="shared" si="106"/>
        <v>6.459143594674657E-4</v>
      </c>
      <c r="W367" s="188">
        <f t="shared" si="107"/>
        <v>1.0880266828634069E-2</v>
      </c>
    </row>
    <row r="368" spans="1:23" x14ac:dyDescent="0.3">
      <c r="A368" s="186">
        <v>42926</v>
      </c>
      <c r="B368">
        <v>139.41487100000001</v>
      </c>
      <c r="C368">
        <v>996.46997099999999</v>
      </c>
      <c r="D368">
        <v>66.907944000000001</v>
      </c>
      <c r="E368">
        <v>152.66999799999999</v>
      </c>
      <c r="F368">
        <v>80.107697000000002</v>
      </c>
      <c r="G368" s="86">
        <v>77.593000000000004</v>
      </c>
      <c r="H368">
        <f t="shared" si="92"/>
        <v>10817.618085503002</v>
      </c>
      <c r="I368">
        <f t="shared" si="93"/>
        <v>77319.094459803004</v>
      </c>
      <c r="J368">
        <f t="shared" si="94"/>
        <v>5191.588098792</v>
      </c>
      <c r="K368">
        <f t="shared" si="95"/>
        <v>11846.123154814</v>
      </c>
      <c r="L368">
        <f t="shared" si="96"/>
        <v>6215.7965333210004</v>
      </c>
      <c r="M368" s="180">
        <f t="shared" si="97"/>
        <v>3.2148219691828742E-3</v>
      </c>
      <c r="N368" s="178">
        <f t="shared" si="98"/>
        <v>1.5062681512300868E-2</v>
      </c>
      <c r="O368" s="178">
        <f t="shared" si="99"/>
        <v>4.5886588955184708E-3</v>
      </c>
      <c r="P368" s="178">
        <f t="shared" si="100"/>
        <v>1.3574339475341455E-2</v>
      </c>
      <c r="Q368" s="179">
        <f t="shared" si="101"/>
        <v>-9.279332694841165E-3</v>
      </c>
      <c r="R368" s="187">
        <f t="shared" si="102"/>
        <v>3.219995051356909E-3</v>
      </c>
      <c r="S368" s="187">
        <f t="shared" si="103"/>
        <v>1.5176695431982575E-2</v>
      </c>
      <c r="T368" s="187">
        <f t="shared" si="104"/>
        <v>4.5992029122112676E-3</v>
      </c>
      <c r="U368" s="187">
        <f t="shared" si="105"/>
        <v>1.3666889114040381E-2</v>
      </c>
      <c r="V368" s="187">
        <f t="shared" si="106"/>
        <v>-9.2364125465830733E-3</v>
      </c>
      <c r="W368" s="188">
        <f t="shared" si="107"/>
        <v>5.4852739926016126E-3</v>
      </c>
    </row>
    <row r="369" spans="1:23" x14ac:dyDescent="0.3">
      <c r="A369" s="186">
        <v>42927</v>
      </c>
      <c r="B369">
        <v>139.86660800000001</v>
      </c>
      <c r="C369">
        <v>994.13000499999998</v>
      </c>
      <c r="D369">
        <v>66.917488000000006</v>
      </c>
      <c r="E369">
        <v>154.33000200000001</v>
      </c>
      <c r="F369">
        <v>79.813354000000004</v>
      </c>
      <c r="G369" s="86">
        <v>78.082999999999998</v>
      </c>
      <c r="H369">
        <f t="shared" si="92"/>
        <v>10921.204352464001</v>
      </c>
      <c r="I369">
        <f t="shared" si="93"/>
        <v>77624.653180415</v>
      </c>
      <c r="J369">
        <f t="shared" si="94"/>
        <v>5225.1182155040005</v>
      </c>
      <c r="K369">
        <f t="shared" si="95"/>
        <v>12050.549546166001</v>
      </c>
      <c r="L369">
        <f t="shared" si="96"/>
        <v>6232.066120382</v>
      </c>
      <c r="M369" s="180">
        <f t="shared" si="97"/>
        <v>9.5301437106095413E-3</v>
      </c>
      <c r="N369" s="178">
        <f t="shared" si="98"/>
        <v>3.9441296777124844E-3</v>
      </c>
      <c r="O369" s="178">
        <f t="shared" si="99"/>
        <v>6.4377801398857017E-3</v>
      </c>
      <c r="P369" s="178">
        <f t="shared" si="100"/>
        <v>1.7109610266373081E-2</v>
      </c>
      <c r="Q369" s="179">
        <f t="shared" si="101"/>
        <v>2.6140385346556739E-3</v>
      </c>
      <c r="R369" s="187">
        <f t="shared" si="102"/>
        <v>9.5757001349325264E-3</v>
      </c>
      <c r="S369" s="187">
        <f t="shared" si="103"/>
        <v>3.9519179931789229E-3</v>
      </c>
      <c r="T369" s="187">
        <f t="shared" si="104"/>
        <v>6.4585471870933844E-3</v>
      </c>
      <c r="U369" s="187">
        <f t="shared" si="105"/>
        <v>1.7256818005384863E-2</v>
      </c>
      <c r="V369" s="187">
        <f t="shared" si="106"/>
        <v>2.6174581123727682E-3</v>
      </c>
      <c r="W369" s="188">
        <f t="shared" si="107"/>
        <v>7.9720882865924932E-3</v>
      </c>
    </row>
    <row r="370" spans="1:23" x14ac:dyDescent="0.3">
      <c r="A370" s="186">
        <v>42928</v>
      </c>
      <c r="B370">
        <v>140.06843599999999</v>
      </c>
      <c r="C370">
        <v>1006.51001</v>
      </c>
      <c r="D370">
        <v>68.026588000000004</v>
      </c>
      <c r="E370">
        <v>158.75</v>
      </c>
      <c r="F370">
        <v>79.988121000000007</v>
      </c>
      <c r="G370" s="86">
        <v>77.254999999999995</v>
      </c>
      <c r="H370">
        <f t="shared" si="92"/>
        <v>10820.98702318</v>
      </c>
      <c r="I370">
        <f t="shared" si="93"/>
        <v>77757.930822549999</v>
      </c>
      <c r="J370">
        <f t="shared" si="94"/>
        <v>5255.3940559399998</v>
      </c>
      <c r="K370">
        <f t="shared" si="95"/>
        <v>12264.231249999999</v>
      </c>
      <c r="L370">
        <f t="shared" si="96"/>
        <v>6179.4822878550003</v>
      </c>
      <c r="M370" s="180">
        <f t="shared" si="97"/>
        <v>-9.2187615593758362E-3</v>
      </c>
      <c r="N370" s="178">
        <f t="shared" si="98"/>
        <v>1.715477647318379E-3</v>
      </c>
      <c r="O370" s="178">
        <f t="shared" si="99"/>
        <v>5.7775658039948777E-3</v>
      </c>
      <c r="P370" s="178">
        <f t="shared" si="100"/>
        <v>1.7576733005325633E-2</v>
      </c>
      <c r="Q370" s="179">
        <f t="shared" si="101"/>
        <v>-8.473422560791654E-3</v>
      </c>
      <c r="R370" s="187">
        <f t="shared" si="102"/>
        <v>-9.1763990535888972E-3</v>
      </c>
      <c r="S370" s="187">
        <f t="shared" si="103"/>
        <v>1.7169499208612954E-3</v>
      </c>
      <c r="T370" s="187">
        <f t="shared" si="104"/>
        <v>5.7942881265661368E-3</v>
      </c>
      <c r="U370" s="187">
        <f t="shared" si="105"/>
        <v>1.7732112798289987E-2</v>
      </c>
      <c r="V370" s="187">
        <f t="shared" si="106"/>
        <v>-8.4376242984688533E-3</v>
      </c>
      <c r="W370" s="188">
        <f t="shared" si="107"/>
        <v>1.5258654987319333E-3</v>
      </c>
    </row>
    <row r="371" spans="1:23" x14ac:dyDescent="0.3">
      <c r="A371" s="186">
        <v>42929</v>
      </c>
      <c r="B371">
        <v>142.01947000000001</v>
      </c>
      <c r="C371">
        <v>1000.630005</v>
      </c>
      <c r="D371">
        <v>68.619354000000001</v>
      </c>
      <c r="E371">
        <v>158.21000699999999</v>
      </c>
      <c r="F371">
        <v>79.748954999999995</v>
      </c>
      <c r="G371" s="86">
        <v>77.334000000000003</v>
      </c>
      <c r="H371">
        <f t="shared" si="92"/>
        <v>10982.933692980001</v>
      </c>
      <c r="I371">
        <f t="shared" si="93"/>
        <v>77382.720806669997</v>
      </c>
      <c r="J371">
        <f t="shared" si="94"/>
        <v>5306.6091222360001</v>
      </c>
      <c r="K371">
        <f t="shared" si="95"/>
        <v>12235.012681337999</v>
      </c>
      <c r="L371">
        <f t="shared" si="96"/>
        <v>6167.30568597</v>
      </c>
      <c r="M371" s="180">
        <f t="shared" si="97"/>
        <v>1.4855094183581219E-2</v>
      </c>
      <c r="N371" s="178">
        <f t="shared" si="98"/>
        <v>-4.8370397249680288E-3</v>
      </c>
      <c r="O371" s="178">
        <f t="shared" si="99"/>
        <v>9.6980595138132786E-3</v>
      </c>
      <c r="P371" s="178">
        <f t="shared" si="100"/>
        <v>-2.3852640185225405E-3</v>
      </c>
      <c r="Q371" s="179">
        <f t="shared" si="101"/>
        <v>-1.972432969378234E-3</v>
      </c>
      <c r="R371" s="187">
        <f t="shared" si="102"/>
        <v>1.4965979485336234E-2</v>
      </c>
      <c r="S371" s="187">
        <f t="shared" si="103"/>
        <v>-4.8253600875293647E-3</v>
      </c>
      <c r="T371" s="187">
        <f t="shared" si="104"/>
        <v>9.7452380831678162E-3</v>
      </c>
      <c r="U371" s="187">
        <f t="shared" si="105"/>
        <v>-2.382421536775866E-3</v>
      </c>
      <c r="V371" s="187">
        <f t="shared" si="106"/>
        <v>-1.9704890017941952E-3</v>
      </c>
      <c r="W371" s="188">
        <f t="shared" si="107"/>
        <v>3.1065893884809253E-3</v>
      </c>
    </row>
    <row r="372" spans="1:23" x14ac:dyDescent="0.3">
      <c r="A372" s="186">
        <v>42930</v>
      </c>
      <c r="B372">
        <v>143.24002100000001</v>
      </c>
      <c r="C372">
        <v>1001.809998</v>
      </c>
      <c r="D372">
        <v>69.585030000000003</v>
      </c>
      <c r="E372">
        <v>161.11999499999999</v>
      </c>
      <c r="F372">
        <v>80.116898000000006</v>
      </c>
      <c r="G372" s="86">
        <v>77.319999999999993</v>
      </c>
      <c r="H372">
        <f t="shared" si="92"/>
        <v>11075.31842372</v>
      </c>
      <c r="I372">
        <f t="shared" si="93"/>
        <v>77459.949045359986</v>
      </c>
      <c r="J372">
        <f t="shared" si="94"/>
        <v>5380.3145195999996</v>
      </c>
      <c r="K372">
        <f t="shared" si="95"/>
        <v>12457.798013399997</v>
      </c>
      <c r="L372">
        <f t="shared" si="96"/>
        <v>6194.6385533599996</v>
      </c>
      <c r="M372" s="180">
        <f t="shared" si="97"/>
        <v>8.3764815485135782E-3</v>
      </c>
      <c r="N372" s="178">
        <f t="shared" si="98"/>
        <v>9.9750598678530504E-4</v>
      </c>
      <c r="O372" s="178">
        <f t="shared" si="99"/>
        <v>1.3793785467530829E-2</v>
      </c>
      <c r="P372" s="178">
        <f t="shared" si="100"/>
        <v>1.8045039920951182E-2</v>
      </c>
      <c r="Q372" s="179">
        <f t="shared" si="101"/>
        <v>4.4221056820904518E-3</v>
      </c>
      <c r="R372" s="187">
        <f t="shared" si="102"/>
        <v>8.4116624321468013E-3</v>
      </c>
      <c r="S372" s="187">
        <f t="shared" si="103"/>
        <v>9.9800366134622899E-4</v>
      </c>
      <c r="T372" s="187">
        <f t="shared" si="104"/>
        <v>1.3889358659403748E-2</v>
      </c>
      <c r="U372" s="187">
        <f t="shared" si="105"/>
        <v>1.8208835402501154E-2</v>
      </c>
      <c r="V372" s="187">
        <f t="shared" si="106"/>
        <v>4.4318976197627296E-3</v>
      </c>
      <c r="W372" s="188">
        <f t="shared" si="107"/>
        <v>9.1879515550321329E-3</v>
      </c>
    </row>
    <row r="373" spans="1:23" x14ac:dyDescent="0.3">
      <c r="A373" s="186">
        <v>42933</v>
      </c>
      <c r="B373">
        <v>143.73976099999999</v>
      </c>
      <c r="C373">
        <v>1010.039978</v>
      </c>
      <c r="D373">
        <v>70.129997000000003</v>
      </c>
      <c r="E373">
        <v>161.699997</v>
      </c>
      <c r="F373">
        <v>80.530822999999998</v>
      </c>
      <c r="G373" s="86">
        <v>77.462000000000003</v>
      </c>
      <c r="H373">
        <f t="shared" si="92"/>
        <v>11134.369366581999</v>
      </c>
      <c r="I373">
        <f t="shared" si="93"/>
        <v>78239.716775836001</v>
      </c>
      <c r="J373">
        <f t="shared" si="94"/>
        <v>5432.4098276140003</v>
      </c>
      <c r="K373">
        <f t="shared" si="95"/>
        <v>12525.605167614</v>
      </c>
      <c r="L373">
        <f t="shared" si="96"/>
        <v>6238.0786112260002</v>
      </c>
      <c r="M373" s="180">
        <f t="shared" si="97"/>
        <v>5.317596768337666E-3</v>
      </c>
      <c r="N373" s="178">
        <f t="shared" si="98"/>
        <v>1.0016389511619098E-2</v>
      </c>
      <c r="O373" s="178">
        <f t="shared" si="99"/>
        <v>9.6360009630989674E-3</v>
      </c>
      <c r="P373" s="178">
        <f t="shared" si="100"/>
        <v>5.4281892838054626E-3</v>
      </c>
      <c r="Q373" s="179">
        <f t="shared" si="101"/>
        <v>6.9880516167138322E-3</v>
      </c>
      <c r="R373" s="187">
        <f t="shared" si="102"/>
        <v>5.3317602801856755E-3</v>
      </c>
      <c r="S373" s="187">
        <f t="shared" si="103"/>
        <v>1.0066721448775911E-2</v>
      </c>
      <c r="T373" s="187">
        <f t="shared" si="104"/>
        <v>9.6825767014590315E-3</v>
      </c>
      <c r="U373" s="187">
        <f t="shared" si="105"/>
        <v>5.4429485966193117E-3</v>
      </c>
      <c r="V373" s="187">
        <f t="shared" si="106"/>
        <v>7.0125250233427361E-3</v>
      </c>
      <c r="W373" s="188">
        <f t="shared" si="107"/>
        <v>7.5073064100765335E-3</v>
      </c>
    </row>
    <row r="374" spans="1:23" x14ac:dyDescent="0.3">
      <c r="A374" s="186">
        <v>42934</v>
      </c>
      <c r="B374">
        <v>144.23954800000001</v>
      </c>
      <c r="C374">
        <v>1024.4499510000001</v>
      </c>
      <c r="D374">
        <v>70.082190999999995</v>
      </c>
      <c r="E374">
        <v>183.60000600000001</v>
      </c>
      <c r="F374">
        <v>81.533432000000005</v>
      </c>
      <c r="G374" s="86">
        <v>77.147000000000006</v>
      </c>
      <c r="H374">
        <f t="shared" si="92"/>
        <v>11127.648409556003</v>
      </c>
      <c r="I374">
        <f t="shared" si="93"/>
        <v>79033.240369797015</v>
      </c>
      <c r="J374">
        <f t="shared" si="94"/>
        <v>5406.6307890770004</v>
      </c>
      <c r="K374">
        <f t="shared" si="95"/>
        <v>14164.189662882001</v>
      </c>
      <c r="L374">
        <f t="shared" si="96"/>
        <v>6290.0596785040007</v>
      </c>
      <c r="M374" s="180">
        <f t="shared" si="97"/>
        <v>-6.0380485702372585E-4</v>
      </c>
      <c r="N374" s="178">
        <f t="shared" si="98"/>
        <v>1.0091122365981708E-2</v>
      </c>
      <c r="O374" s="178">
        <f t="shared" si="99"/>
        <v>-4.7567101288074082E-3</v>
      </c>
      <c r="P374" s="178">
        <f t="shared" si="100"/>
        <v>0.12294196206942981</v>
      </c>
      <c r="Q374" s="179">
        <f t="shared" si="101"/>
        <v>8.298338407622112E-3</v>
      </c>
      <c r="R374" s="187">
        <f t="shared" si="102"/>
        <v>-6.0362260355475549E-4</v>
      </c>
      <c r="S374" s="187">
        <f t="shared" si="103"/>
        <v>1.0142209438647791E-2</v>
      </c>
      <c r="T374" s="187">
        <f t="shared" si="104"/>
        <v>-4.7454148996565054E-3</v>
      </c>
      <c r="U374" s="187">
        <f t="shared" si="105"/>
        <v>0.13081878866058297</v>
      </c>
      <c r="V374" s="187">
        <f t="shared" si="106"/>
        <v>8.332865056310073E-3</v>
      </c>
      <c r="W374" s="188">
        <f t="shared" si="107"/>
        <v>2.8788965130465916E-2</v>
      </c>
    </row>
    <row r="375" spans="1:23" x14ac:dyDescent="0.3">
      <c r="A375" s="186">
        <v>42935</v>
      </c>
      <c r="B375">
        <v>145.14295999999999</v>
      </c>
      <c r="C375">
        <v>1026.869995</v>
      </c>
      <c r="D375">
        <v>70.617607000000007</v>
      </c>
      <c r="E375">
        <v>183.86000100000001</v>
      </c>
      <c r="F375">
        <v>81.903862000000004</v>
      </c>
      <c r="G375" s="86">
        <v>76.790999999999997</v>
      </c>
      <c r="H375">
        <f t="shared" si="92"/>
        <v>11145.673041359998</v>
      </c>
      <c r="I375">
        <f t="shared" si="93"/>
        <v>78854.373786044991</v>
      </c>
      <c r="J375">
        <f t="shared" si="94"/>
        <v>5422.7966591370005</v>
      </c>
      <c r="K375">
        <f t="shared" si="95"/>
        <v>14118.793336791001</v>
      </c>
      <c r="L375">
        <f t="shared" si="96"/>
        <v>6289.479466842</v>
      </c>
      <c r="M375" s="180">
        <f t="shared" si="97"/>
        <v>1.6184955421565039E-3</v>
      </c>
      <c r="N375" s="178">
        <f t="shared" si="98"/>
        <v>-2.2657465720484658E-3</v>
      </c>
      <c r="O375" s="178">
        <f t="shared" si="99"/>
        <v>2.9855469543822659E-3</v>
      </c>
      <c r="P375" s="178">
        <f t="shared" si="100"/>
        <v>-3.2101539696818967E-3</v>
      </c>
      <c r="Q375" s="179">
        <f t="shared" si="101"/>
        <v>-9.2246886902375743E-5</v>
      </c>
      <c r="R375" s="187">
        <f t="shared" si="102"/>
        <v>1.6198060129682468E-3</v>
      </c>
      <c r="S375" s="187">
        <f t="shared" si="103"/>
        <v>-2.2631817057621076E-3</v>
      </c>
      <c r="T375" s="187">
        <f t="shared" si="104"/>
        <v>2.990008138277159E-3</v>
      </c>
      <c r="U375" s="187">
        <f t="shared" si="105"/>
        <v>-3.2050069344922633E-3</v>
      </c>
      <c r="V375" s="187">
        <f t="shared" si="106"/>
        <v>-9.2242632289092627E-5</v>
      </c>
      <c r="W375" s="188">
        <f t="shared" si="107"/>
        <v>-1.9012342425961154E-4</v>
      </c>
    </row>
    <row r="376" spans="1:23" x14ac:dyDescent="0.3">
      <c r="A376" s="186">
        <v>42936</v>
      </c>
      <c r="B376">
        <v>144.48940999999999</v>
      </c>
      <c r="C376">
        <v>1028.6999510000001</v>
      </c>
      <c r="D376">
        <v>70.961806999999993</v>
      </c>
      <c r="E376">
        <v>183.60000600000001</v>
      </c>
      <c r="F376">
        <v>82.135627999999997</v>
      </c>
      <c r="G376" s="86">
        <v>76.453000000000003</v>
      </c>
      <c r="H376">
        <f t="shared" si="92"/>
        <v>11046.64886273</v>
      </c>
      <c r="I376">
        <f t="shared" si="93"/>
        <v>78647.197353803014</v>
      </c>
      <c r="J376">
        <f t="shared" si="94"/>
        <v>5425.2430305709995</v>
      </c>
      <c r="K376">
        <f t="shared" si="95"/>
        <v>14036.771258718001</v>
      </c>
      <c r="L376">
        <f t="shared" si="96"/>
        <v>6279.5151674839999</v>
      </c>
      <c r="M376" s="180">
        <f t="shared" si="97"/>
        <v>-8.9242429219419557E-3</v>
      </c>
      <c r="N376" s="178">
        <f t="shared" si="98"/>
        <v>-2.6307871119294825E-3</v>
      </c>
      <c r="O376" s="178">
        <f t="shared" si="99"/>
        <v>4.5102553925765592E-4</v>
      </c>
      <c r="P376" s="178">
        <f t="shared" si="100"/>
        <v>-5.8263658556805915E-3</v>
      </c>
      <c r="Q376" s="179">
        <f t="shared" si="101"/>
        <v>-1.5855367490168856E-3</v>
      </c>
      <c r="R376" s="187">
        <f t="shared" si="102"/>
        <v>-8.8845400598539896E-3</v>
      </c>
      <c r="S376" s="187">
        <f t="shared" si="103"/>
        <v>-2.627329624151313E-3</v>
      </c>
      <c r="T376" s="187">
        <f t="shared" si="104"/>
        <v>4.5112726656956563E-4</v>
      </c>
      <c r="U376" s="187">
        <f t="shared" si="105"/>
        <v>-5.8094255023384373E-3</v>
      </c>
      <c r="V376" s="187">
        <f t="shared" si="106"/>
        <v>-1.5842804496829402E-3</v>
      </c>
      <c r="W376" s="188">
        <f t="shared" si="107"/>
        <v>-3.6908896738914233E-3</v>
      </c>
    </row>
    <row r="377" spans="1:23" x14ac:dyDescent="0.3">
      <c r="A377" s="186">
        <v>42937</v>
      </c>
      <c r="B377">
        <v>144.422134</v>
      </c>
      <c r="C377">
        <v>1025.670044</v>
      </c>
      <c r="D377">
        <v>70.550681999999995</v>
      </c>
      <c r="E377">
        <v>188.53999300000001</v>
      </c>
      <c r="F377">
        <v>82.144904999999994</v>
      </c>
      <c r="G377" s="86">
        <v>77.096000000000004</v>
      </c>
      <c r="H377">
        <f t="shared" si="92"/>
        <v>11134.368842864</v>
      </c>
      <c r="I377">
        <f t="shared" si="93"/>
        <v>79075.057712224007</v>
      </c>
      <c r="J377">
        <f t="shared" si="94"/>
        <v>5439.1753794719998</v>
      </c>
      <c r="K377">
        <f t="shared" si="95"/>
        <v>14535.679300328002</v>
      </c>
      <c r="L377">
        <f t="shared" si="96"/>
        <v>6333.0435958799999</v>
      </c>
      <c r="M377" s="180">
        <f t="shared" si="97"/>
        <v>7.9095052006462833E-3</v>
      </c>
      <c r="N377" s="178">
        <f t="shared" si="98"/>
        <v>5.4255045717725636E-3</v>
      </c>
      <c r="O377" s="178">
        <f t="shared" si="99"/>
        <v>2.564768036807366E-3</v>
      </c>
      <c r="P377" s="178">
        <f t="shared" si="100"/>
        <v>3.4925863584106022E-2</v>
      </c>
      <c r="Q377" s="179">
        <f t="shared" si="101"/>
        <v>8.4881665630163819E-3</v>
      </c>
      <c r="R377" s="187">
        <f t="shared" si="102"/>
        <v>7.940867970372037E-3</v>
      </c>
      <c r="S377" s="187">
        <f t="shared" si="103"/>
        <v>5.4402492754600735E-3</v>
      </c>
      <c r="T377" s="187">
        <f t="shared" si="104"/>
        <v>2.5680598680081499E-3</v>
      </c>
      <c r="U377" s="187">
        <f t="shared" si="105"/>
        <v>3.5542934512104211E-2</v>
      </c>
      <c r="V377" s="187">
        <f t="shared" si="106"/>
        <v>8.5242931927572846E-3</v>
      </c>
      <c r="W377" s="188">
        <f t="shared" si="107"/>
        <v>1.2003280963740351E-2</v>
      </c>
    </row>
    <row r="378" spans="1:23" x14ac:dyDescent="0.3">
      <c r="A378" s="186">
        <v>42940</v>
      </c>
      <c r="B378">
        <v>146.17134100000001</v>
      </c>
      <c r="C378">
        <v>1038.9499510000001</v>
      </c>
      <c r="D378">
        <v>70.369026000000005</v>
      </c>
      <c r="E378">
        <v>187.91000399999999</v>
      </c>
      <c r="F378">
        <v>81.746268999999998</v>
      </c>
      <c r="G378" s="86">
        <v>78.194999999999993</v>
      </c>
      <c r="H378">
        <f t="shared" si="92"/>
        <v>11429.868009495</v>
      </c>
      <c r="I378">
        <f t="shared" si="93"/>
        <v>81240.691418445</v>
      </c>
      <c r="J378">
        <f t="shared" si="94"/>
        <v>5502.5059880700001</v>
      </c>
      <c r="K378">
        <f t="shared" si="95"/>
        <v>14693.622762779998</v>
      </c>
      <c r="L378">
        <f t="shared" si="96"/>
        <v>6392.1495044549993</v>
      </c>
      <c r="M378" s="180">
        <f t="shared" si="97"/>
        <v>2.6193313186839817E-2</v>
      </c>
      <c r="N378" s="178">
        <f t="shared" si="98"/>
        <v>2.7018748455888985E-2</v>
      </c>
      <c r="O378" s="178">
        <f t="shared" si="99"/>
        <v>1.1576157941376801E-2</v>
      </c>
      <c r="P378" s="178">
        <f t="shared" si="100"/>
        <v>1.0807305586435929E-2</v>
      </c>
      <c r="Q378" s="179">
        <f t="shared" si="101"/>
        <v>9.289656065265493E-3</v>
      </c>
      <c r="R378" s="187">
        <f t="shared" si="102"/>
        <v>2.6539372891386182E-2</v>
      </c>
      <c r="S378" s="187">
        <f t="shared" si="103"/>
        <v>2.7387064503984718E-2</v>
      </c>
      <c r="T378" s="187">
        <f t="shared" si="104"/>
        <v>1.1643420956238404E-2</v>
      </c>
      <c r="U378" s="187">
        <f t="shared" si="105"/>
        <v>1.0865915461441989E-2</v>
      </c>
      <c r="V378" s="187">
        <f t="shared" si="106"/>
        <v>9.3329388437261174E-3</v>
      </c>
      <c r="W378" s="188">
        <f t="shared" si="107"/>
        <v>1.7153742531355484E-2</v>
      </c>
    </row>
    <row r="379" spans="1:23" x14ac:dyDescent="0.3">
      <c r="A379" s="186">
        <v>42941</v>
      </c>
      <c r="B379">
        <v>146.796021</v>
      </c>
      <c r="C379">
        <v>1039.869995</v>
      </c>
      <c r="D379">
        <v>70.933136000000005</v>
      </c>
      <c r="E379">
        <v>186.970001</v>
      </c>
      <c r="F379">
        <v>82.636223000000001</v>
      </c>
      <c r="G379" s="86">
        <v>77.983000000000004</v>
      </c>
      <c r="H379">
        <f t="shared" si="92"/>
        <v>11447.594105643</v>
      </c>
      <c r="I379">
        <f t="shared" si="93"/>
        <v>81092.18182008501</v>
      </c>
      <c r="J379">
        <f t="shared" si="94"/>
        <v>5531.5787446880004</v>
      </c>
      <c r="K379">
        <f t="shared" si="95"/>
        <v>14580.481587983</v>
      </c>
      <c r="L379">
        <f t="shared" si="96"/>
        <v>6444.2205782090005</v>
      </c>
      <c r="M379" s="180">
        <f t="shared" si="97"/>
        <v>1.5496561293490568E-3</v>
      </c>
      <c r="N379" s="178">
        <f t="shared" si="98"/>
        <v>-1.8296927397221737E-3</v>
      </c>
      <c r="O379" s="178">
        <f t="shared" si="99"/>
        <v>5.2696394126248158E-3</v>
      </c>
      <c r="P379" s="178">
        <f t="shared" si="100"/>
        <v>-7.7298172330219099E-3</v>
      </c>
      <c r="Q379" s="179">
        <f t="shared" si="101"/>
        <v>8.1130972445294935E-3</v>
      </c>
      <c r="R379" s="187">
        <f t="shared" si="102"/>
        <v>1.5508574668819611E-3</v>
      </c>
      <c r="S379" s="187">
        <f t="shared" si="103"/>
        <v>-1.8280198723945331E-3</v>
      </c>
      <c r="T379" s="187">
        <f t="shared" si="104"/>
        <v>5.2835483834153098E-3</v>
      </c>
      <c r="U379" s="187">
        <f t="shared" si="105"/>
        <v>-7.7000190234631938E-3</v>
      </c>
      <c r="V379" s="187">
        <f t="shared" si="106"/>
        <v>8.1460976026468609E-3</v>
      </c>
      <c r="W379" s="188">
        <f t="shared" si="107"/>
        <v>1.0904929114172813E-3</v>
      </c>
    </row>
    <row r="380" spans="1:23" x14ac:dyDescent="0.3">
      <c r="A380" s="186">
        <v>42942</v>
      </c>
      <c r="B380">
        <v>147.488022</v>
      </c>
      <c r="C380">
        <v>1052.8000489999999</v>
      </c>
      <c r="D380">
        <v>70.799262999999996</v>
      </c>
      <c r="E380">
        <v>189.08000200000001</v>
      </c>
      <c r="F380">
        <v>82.784554</v>
      </c>
      <c r="G380" s="86">
        <v>77.948999999999998</v>
      </c>
      <c r="H380">
        <f t="shared" si="92"/>
        <v>11496.543826878</v>
      </c>
      <c r="I380">
        <f t="shared" si="93"/>
        <v>82064.711019500988</v>
      </c>
      <c r="J380">
        <f t="shared" si="94"/>
        <v>5518.731751587</v>
      </c>
      <c r="K380">
        <f t="shared" si="95"/>
        <v>14738.597075898</v>
      </c>
      <c r="L380">
        <f t="shared" si="96"/>
        <v>6452.9731997459994</v>
      </c>
      <c r="M380" s="180">
        <f t="shared" si="97"/>
        <v>4.2668672620833278E-3</v>
      </c>
      <c r="N380" s="178">
        <f t="shared" si="98"/>
        <v>1.192154006738818E-2</v>
      </c>
      <c r="O380" s="178">
        <f t="shared" si="99"/>
        <v>-2.3251833318914264E-3</v>
      </c>
      <c r="P380" s="178">
        <f t="shared" si="100"/>
        <v>1.0785947444691808E-2</v>
      </c>
      <c r="Q380" s="179">
        <f t="shared" si="101"/>
        <v>1.3572910559290412E-3</v>
      </c>
      <c r="R380" s="187">
        <f t="shared" si="102"/>
        <v>4.2759833012309869E-3</v>
      </c>
      <c r="S380" s="187">
        <f t="shared" si="103"/>
        <v>1.199288485755233E-2</v>
      </c>
      <c r="T380" s="187">
        <f t="shared" si="104"/>
        <v>-2.3224821870858176E-3</v>
      </c>
      <c r="U380" s="187">
        <f t="shared" si="105"/>
        <v>1.0844325474497095E-2</v>
      </c>
      <c r="V380" s="187">
        <f t="shared" si="106"/>
        <v>1.3582125923181103E-3</v>
      </c>
      <c r="W380" s="188">
        <f t="shared" si="107"/>
        <v>5.2297848077025406E-3</v>
      </c>
    </row>
    <row r="381" spans="1:23" x14ac:dyDescent="0.3">
      <c r="A381" s="186">
        <v>42943</v>
      </c>
      <c r="B381">
        <v>144.70086699999999</v>
      </c>
      <c r="C381">
        <v>1046</v>
      </c>
      <c r="D381">
        <v>69.948340999999999</v>
      </c>
      <c r="E381">
        <v>182.679993</v>
      </c>
      <c r="F381">
        <v>84.063873000000001</v>
      </c>
      <c r="G381" s="86">
        <v>77.78</v>
      </c>
      <c r="H381">
        <f t="shared" si="92"/>
        <v>11254.83343526</v>
      </c>
      <c r="I381">
        <f t="shared" si="93"/>
        <v>81357.88</v>
      </c>
      <c r="J381">
        <f t="shared" si="94"/>
        <v>5440.5819629799998</v>
      </c>
      <c r="K381">
        <f t="shared" si="95"/>
        <v>14208.84985554</v>
      </c>
      <c r="L381">
        <f t="shared" si="96"/>
        <v>6538.4880419400006</v>
      </c>
      <c r="M381" s="180">
        <f t="shared" si="97"/>
        <v>-2.1248778333822469E-2</v>
      </c>
      <c r="N381" s="178">
        <f t="shared" si="98"/>
        <v>-8.6504004462623907E-3</v>
      </c>
      <c r="O381" s="178">
        <f t="shared" si="99"/>
        <v>-1.4262045108932692E-2</v>
      </c>
      <c r="P381" s="178">
        <f t="shared" si="100"/>
        <v>-3.6604704461668261E-2</v>
      </c>
      <c r="Q381" s="179">
        <f t="shared" si="101"/>
        <v>1.3164966695106228E-2</v>
      </c>
      <c r="R381" s="187">
        <f t="shared" si="102"/>
        <v>-2.102461359325233E-2</v>
      </c>
      <c r="S381" s="187">
        <f t="shared" si="103"/>
        <v>-8.6130933835009745E-3</v>
      </c>
      <c r="T381" s="187">
        <f t="shared" si="104"/>
        <v>-1.4160823922004705E-2</v>
      </c>
      <c r="U381" s="187">
        <f t="shared" si="105"/>
        <v>-3.5942852473000615E-2</v>
      </c>
      <c r="V381" s="187">
        <f t="shared" si="106"/>
        <v>1.3252006408048803E-2</v>
      </c>
      <c r="W381" s="188">
        <f t="shared" si="107"/>
        <v>-1.3297875392741965E-2</v>
      </c>
    </row>
    <row r="382" spans="1:23" x14ac:dyDescent="0.3">
      <c r="A382" s="186">
        <v>42944</v>
      </c>
      <c r="B382">
        <v>143.68211400000001</v>
      </c>
      <c r="C382">
        <v>1020.039978</v>
      </c>
      <c r="D382">
        <v>69.833595000000003</v>
      </c>
      <c r="E382">
        <v>184.03999300000001</v>
      </c>
      <c r="F382">
        <v>83.628151000000003</v>
      </c>
      <c r="G382" s="86">
        <v>78.236000000000004</v>
      </c>
      <c r="H382">
        <f t="shared" si="92"/>
        <v>11241.113870904002</v>
      </c>
      <c r="I382">
        <f t="shared" si="93"/>
        <v>79803.847718808</v>
      </c>
      <c r="J382">
        <f t="shared" si="94"/>
        <v>5463.5011384200006</v>
      </c>
      <c r="K382">
        <f t="shared" si="95"/>
        <v>14398.552892348001</v>
      </c>
      <c r="L382">
        <f t="shared" si="96"/>
        <v>6542.7320216360004</v>
      </c>
      <c r="M382" s="180">
        <f t="shared" si="97"/>
        <v>-1.2197366814765567E-3</v>
      </c>
      <c r="N382" s="178">
        <f t="shared" si="98"/>
        <v>-1.9285974049303677E-2</v>
      </c>
      <c r="O382" s="178">
        <f t="shared" si="99"/>
        <v>4.2037847618722627E-3</v>
      </c>
      <c r="P382" s="178">
        <f t="shared" si="100"/>
        <v>1.3262708201300913E-2</v>
      </c>
      <c r="Q382" s="179">
        <f t="shared" si="101"/>
        <v>6.4886605748936126E-4</v>
      </c>
      <c r="R382" s="187">
        <f t="shared" si="102"/>
        <v>-1.2189931050436908E-3</v>
      </c>
      <c r="S382" s="187">
        <f t="shared" si="103"/>
        <v>-1.9101189475340372E-2</v>
      </c>
      <c r="T382" s="187">
        <f t="shared" si="104"/>
        <v>4.2126330594690932E-3</v>
      </c>
      <c r="U382" s="187">
        <f t="shared" si="105"/>
        <v>1.3351048025469601E-2</v>
      </c>
      <c r="V382" s="187">
        <f t="shared" si="106"/>
        <v>6.4907661660883913E-4</v>
      </c>
      <c r="W382" s="188">
        <f t="shared" si="107"/>
        <v>-4.2148497576730535E-4</v>
      </c>
    </row>
    <row r="383" spans="1:23" x14ac:dyDescent="0.3">
      <c r="A383" s="186">
        <v>42947</v>
      </c>
      <c r="B383">
        <v>142.94207800000001</v>
      </c>
      <c r="C383">
        <v>987.78002900000001</v>
      </c>
      <c r="D383">
        <v>69.508529999999993</v>
      </c>
      <c r="E383">
        <v>181.66000399999999</v>
      </c>
      <c r="F383">
        <v>84.193657000000002</v>
      </c>
      <c r="G383" s="86">
        <v>78.989000000000004</v>
      </c>
      <c r="H383">
        <f t="shared" si="92"/>
        <v>11290.851799142001</v>
      </c>
      <c r="I383">
        <f t="shared" si="93"/>
        <v>78023.756710681002</v>
      </c>
      <c r="J383">
        <f t="shared" si="94"/>
        <v>5490.4092761699994</v>
      </c>
      <c r="K383">
        <f t="shared" si="95"/>
        <v>14349.142055955999</v>
      </c>
      <c r="L383">
        <f t="shared" si="96"/>
        <v>6650.3727727730002</v>
      </c>
      <c r="M383" s="180">
        <f t="shared" si="97"/>
        <v>4.4148841476145308E-3</v>
      </c>
      <c r="N383" s="178">
        <f t="shared" si="98"/>
        <v>-2.255836679058355E-2</v>
      </c>
      <c r="O383" s="178">
        <f t="shared" si="99"/>
        <v>4.9129837393103457E-3</v>
      </c>
      <c r="P383" s="178">
        <f t="shared" si="100"/>
        <v>-3.4375545682718027E-3</v>
      </c>
      <c r="Q383" s="179">
        <f t="shared" si="101"/>
        <v>1.6318090601540602E-2</v>
      </c>
      <c r="R383" s="187">
        <f t="shared" si="102"/>
        <v>4.4246441063761745E-3</v>
      </c>
      <c r="S383" s="187">
        <f t="shared" si="103"/>
        <v>-2.2305829342956225E-2</v>
      </c>
      <c r="T383" s="187">
        <f t="shared" si="104"/>
        <v>4.9250722326710083E-3</v>
      </c>
      <c r="U383" s="187">
        <f t="shared" si="105"/>
        <v>-3.431652941891212E-3</v>
      </c>
      <c r="V383" s="187">
        <f t="shared" si="106"/>
        <v>1.6451957803108128E-2</v>
      </c>
      <c r="W383" s="188">
        <f t="shared" si="107"/>
        <v>1.2838371461574433E-5</v>
      </c>
    </row>
    <row r="384" spans="1:23" x14ac:dyDescent="0.3">
      <c r="A384" s="186">
        <v>42948</v>
      </c>
      <c r="B384">
        <v>144.210724</v>
      </c>
      <c r="C384">
        <v>996.19000200000005</v>
      </c>
      <c r="D384">
        <v>69.393814000000006</v>
      </c>
      <c r="E384">
        <v>182.029999</v>
      </c>
      <c r="F384">
        <v>84.453232</v>
      </c>
      <c r="G384" s="86">
        <v>79.691000000000003</v>
      </c>
      <c r="H384">
        <f t="shared" si="92"/>
        <v>11492.296806284001</v>
      </c>
      <c r="I384">
        <f t="shared" si="93"/>
        <v>79387.377449382009</v>
      </c>
      <c r="J384">
        <f t="shared" si="94"/>
        <v>5530.0624314740007</v>
      </c>
      <c r="K384">
        <f t="shared" si="95"/>
        <v>14506.152650309001</v>
      </c>
      <c r="L384">
        <f t="shared" si="96"/>
        <v>6730.1625113119999</v>
      </c>
      <c r="M384" s="180">
        <f t="shared" si="97"/>
        <v>1.768414545429756E-2</v>
      </c>
      <c r="N384" s="178">
        <f t="shared" si="98"/>
        <v>1.7326027895765504E-2</v>
      </c>
      <c r="O384" s="178">
        <f t="shared" si="99"/>
        <v>7.1963029317711324E-3</v>
      </c>
      <c r="P384" s="178">
        <f t="shared" si="100"/>
        <v>1.0882726761999325E-2</v>
      </c>
      <c r="Q384" s="179">
        <f t="shared" si="101"/>
        <v>1.1926381509798021E-2</v>
      </c>
      <c r="R384" s="187">
        <f t="shared" si="102"/>
        <v>1.7841435768141744E-2</v>
      </c>
      <c r="S384" s="187">
        <f t="shared" si="103"/>
        <v>1.7476994138560048E-2</v>
      </c>
      <c r="T384" s="187">
        <f t="shared" si="104"/>
        <v>7.2222585438407533E-3</v>
      </c>
      <c r="U384" s="187">
        <f t="shared" si="105"/>
        <v>1.0942159032276782E-2</v>
      </c>
      <c r="V384" s="187">
        <f t="shared" si="106"/>
        <v>1.1997784374683984E-2</v>
      </c>
      <c r="W384" s="188">
        <f t="shared" si="107"/>
        <v>1.3096126371500663E-2</v>
      </c>
    </row>
    <row r="385" spans="1:23" x14ac:dyDescent="0.3">
      <c r="A385" s="186">
        <v>42949</v>
      </c>
      <c r="B385">
        <v>151.02479600000001</v>
      </c>
      <c r="C385">
        <v>995.89001499999995</v>
      </c>
      <c r="D385">
        <v>69.087851999999998</v>
      </c>
      <c r="E385">
        <v>180.740005</v>
      </c>
      <c r="F385">
        <v>84.397614000000004</v>
      </c>
      <c r="G385" s="86">
        <v>80.091999999999999</v>
      </c>
      <c r="H385">
        <f t="shared" si="92"/>
        <v>12095.877961232001</v>
      </c>
      <c r="I385">
        <f t="shared" si="93"/>
        <v>79762.823081379989</v>
      </c>
      <c r="J385">
        <f t="shared" si="94"/>
        <v>5533.3842423839997</v>
      </c>
      <c r="K385">
        <f t="shared" si="95"/>
        <v>14475.828480459999</v>
      </c>
      <c r="L385">
        <f t="shared" si="96"/>
        <v>6759.5737004880002</v>
      </c>
      <c r="M385" s="180">
        <f t="shared" si="97"/>
        <v>5.1187762210051183E-2</v>
      </c>
      <c r="N385" s="178">
        <f t="shared" si="98"/>
        <v>4.7181383023483375E-3</v>
      </c>
      <c r="O385" s="178">
        <f t="shared" si="99"/>
        <v>6.0050201492262308E-4</v>
      </c>
      <c r="P385" s="178">
        <f t="shared" si="100"/>
        <v>-2.0926230527962232E-3</v>
      </c>
      <c r="Q385" s="179">
        <f t="shared" si="101"/>
        <v>4.3605353458202982E-3</v>
      </c>
      <c r="R385" s="187">
        <f t="shared" si="102"/>
        <v>5.2520498306131591E-2</v>
      </c>
      <c r="S385" s="187">
        <f t="shared" si="103"/>
        <v>4.7292862424806372E-3</v>
      </c>
      <c r="T385" s="187">
        <f t="shared" si="104"/>
        <v>6.006823523533937E-4</v>
      </c>
      <c r="U385" s="187">
        <f t="shared" si="105"/>
        <v>-2.0904350436678999E-3</v>
      </c>
      <c r="V385" s="187">
        <f t="shared" si="106"/>
        <v>4.370056313880424E-3</v>
      </c>
      <c r="W385" s="188">
        <f t="shared" si="107"/>
        <v>1.2026017634235631E-2</v>
      </c>
    </row>
    <row r="386" spans="1:23" x14ac:dyDescent="0.3">
      <c r="A386" s="186">
        <v>42950</v>
      </c>
      <c r="B386">
        <v>149.51589999999999</v>
      </c>
      <c r="C386">
        <v>986.919983</v>
      </c>
      <c r="D386">
        <v>68.982680999999999</v>
      </c>
      <c r="E386">
        <v>179.229996</v>
      </c>
      <c r="F386">
        <v>84.230743000000004</v>
      </c>
      <c r="G386" s="86">
        <v>79.296999999999997</v>
      </c>
      <c r="H386">
        <f t="shared" si="92"/>
        <v>11856.162322299999</v>
      </c>
      <c r="I386">
        <f t="shared" si="93"/>
        <v>78259.793891950991</v>
      </c>
      <c r="J386">
        <f t="shared" si="94"/>
        <v>5470.119655257</v>
      </c>
      <c r="K386">
        <f t="shared" si="95"/>
        <v>14212.400992811999</v>
      </c>
      <c r="L386">
        <f t="shared" si="96"/>
        <v>6679.2452276710001</v>
      </c>
      <c r="M386" s="180">
        <f t="shared" si="97"/>
        <v>-2.0016970590251492E-2</v>
      </c>
      <c r="N386" s="178">
        <f t="shared" si="98"/>
        <v>-1.9023536581871836E-2</v>
      </c>
      <c r="O386" s="178">
        <f t="shared" si="99"/>
        <v>-1.1499116069803585E-2</v>
      </c>
      <c r="P386" s="178">
        <f t="shared" si="100"/>
        <v>-1.8365364238693272E-2</v>
      </c>
      <c r="Q386" s="179">
        <f t="shared" si="101"/>
        <v>-1.1954834713282058E-2</v>
      </c>
      <c r="R386" s="187">
        <f t="shared" si="102"/>
        <v>-1.9817961102146141E-2</v>
      </c>
      <c r="S386" s="187">
        <f t="shared" si="103"/>
        <v>-1.8843731093814167E-2</v>
      </c>
      <c r="T386" s="187">
        <f t="shared" si="104"/>
        <v>-1.1433253928475209E-2</v>
      </c>
      <c r="U386" s="187">
        <f t="shared" si="105"/>
        <v>-1.819774861270175E-2</v>
      </c>
      <c r="V386" s="187">
        <f t="shared" si="106"/>
        <v>-1.1883659588059661E-2</v>
      </c>
      <c r="W386" s="188">
        <f t="shared" si="107"/>
        <v>-1.6035270865039385E-2</v>
      </c>
    </row>
    <row r="387" spans="1:23" x14ac:dyDescent="0.3">
      <c r="A387" s="186">
        <v>42951</v>
      </c>
      <c r="B387">
        <v>150.30398600000001</v>
      </c>
      <c r="C387">
        <v>987.580017</v>
      </c>
      <c r="D387">
        <v>69.489418000000001</v>
      </c>
      <c r="E387">
        <v>180.270004</v>
      </c>
      <c r="F387">
        <v>84.054603999999998</v>
      </c>
      <c r="G387" s="86">
        <v>78.11</v>
      </c>
      <c r="H387">
        <f t="shared" si="92"/>
        <v>11740.24434646</v>
      </c>
      <c r="I387">
        <f t="shared" si="93"/>
        <v>77139.875127869993</v>
      </c>
      <c r="J387">
        <f t="shared" si="94"/>
        <v>5427.8184399800002</v>
      </c>
      <c r="K387">
        <f t="shared" si="95"/>
        <v>14080.890012440001</v>
      </c>
      <c r="L387">
        <f t="shared" si="96"/>
        <v>6565.5051184399999</v>
      </c>
      <c r="M387" s="180">
        <f t="shared" si="97"/>
        <v>-9.8251322720784677E-3</v>
      </c>
      <c r="N387" s="178">
        <f t="shared" si="98"/>
        <v>-1.4413649140666777E-2</v>
      </c>
      <c r="O387" s="178">
        <f t="shared" si="99"/>
        <v>-7.7631983876714225E-3</v>
      </c>
      <c r="P387" s="178">
        <f t="shared" si="100"/>
        <v>-9.2963330044760536E-3</v>
      </c>
      <c r="Q387" s="179">
        <f t="shared" si="101"/>
        <v>-1.7175545382113681E-2</v>
      </c>
      <c r="R387" s="187">
        <f t="shared" si="102"/>
        <v>-9.7770233477633053E-3</v>
      </c>
      <c r="S387" s="187">
        <f t="shared" si="103"/>
        <v>-1.4310269787155437E-2</v>
      </c>
      <c r="T387" s="187">
        <f t="shared" si="104"/>
        <v>-7.7331425897323152E-3</v>
      </c>
      <c r="U387" s="187">
        <f t="shared" si="105"/>
        <v>-9.2532556911749976E-3</v>
      </c>
      <c r="V387" s="187">
        <f t="shared" si="106"/>
        <v>-1.7028886551401619E-2</v>
      </c>
      <c r="W387" s="188">
        <f t="shared" si="107"/>
        <v>-1.1620515593445535E-2</v>
      </c>
    </row>
    <row r="388" spans="1:23" x14ac:dyDescent="0.3">
      <c r="A388" s="186">
        <v>42954</v>
      </c>
      <c r="B388">
        <v>152.62982199999999</v>
      </c>
      <c r="C388">
        <v>992.27002000000005</v>
      </c>
      <c r="D388">
        <v>69.221710000000002</v>
      </c>
      <c r="E388">
        <v>181.33000200000001</v>
      </c>
      <c r="F388">
        <v>84.768424999999993</v>
      </c>
      <c r="G388" s="86">
        <v>78.254999999999995</v>
      </c>
      <c r="H388">
        <f t="shared" si="92"/>
        <v>11944.046720609998</v>
      </c>
      <c r="I388">
        <f t="shared" si="93"/>
        <v>77650.0904151</v>
      </c>
      <c r="J388">
        <f t="shared" si="94"/>
        <v>5416.9449160499998</v>
      </c>
      <c r="K388">
        <f t="shared" si="95"/>
        <v>14189.97930651</v>
      </c>
      <c r="L388">
        <f t="shared" si="96"/>
        <v>6633.5530983749995</v>
      </c>
      <c r="M388" s="180">
        <f t="shared" si="97"/>
        <v>1.7210344527629373E-2</v>
      </c>
      <c r="N388" s="178">
        <f t="shared" si="98"/>
        <v>6.5923799807857293E-3</v>
      </c>
      <c r="O388" s="178">
        <f t="shared" si="99"/>
        <v>-2.0053047202204639E-3</v>
      </c>
      <c r="P388" s="178">
        <f t="shared" si="100"/>
        <v>7.717473012923662E-3</v>
      </c>
      <c r="Q388" s="179">
        <f t="shared" si="101"/>
        <v>1.0311127008834799E-2</v>
      </c>
      <c r="R388" s="187">
        <f t="shared" si="102"/>
        <v>1.735929578087957E-2</v>
      </c>
      <c r="S388" s="187">
        <f t="shared" si="103"/>
        <v>6.6141575467195714E-3</v>
      </c>
      <c r="T388" s="187">
        <f t="shared" si="104"/>
        <v>-2.0032954400074662E-3</v>
      </c>
      <c r="U388" s="187">
        <f t="shared" si="105"/>
        <v>7.7473294638068201E-3</v>
      </c>
      <c r="V388" s="187">
        <f t="shared" si="106"/>
        <v>1.0364469862932371E-2</v>
      </c>
      <c r="W388" s="188">
        <f t="shared" si="107"/>
        <v>8.016391442866172E-3</v>
      </c>
    </row>
    <row r="389" spans="1:23" x14ac:dyDescent="0.3">
      <c r="A389" s="186">
        <v>42955</v>
      </c>
      <c r="B389">
        <v>153.85038800000001</v>
      </c>
      <c r="C389">
        <v>989.84002699999996</v>
      </c>
      <c r="D389">
        <v>69.594582000000003</v>
      </c>
      <c r="E389">
        <v>178.36000100000001</v>
      </c>
      <c r="F389">
        <v>84.898208999999994</v>
      </c>
      <c r="G389" s="86">
        <v>77.763000000000005</v>
      </c>
      <c r="H389">
        <f t="shared" si="92"/>
        <v>11963.867722044002</v>
      </c>
      <c r="I389">
        <f t="shared" si="93"/>
        <v>76972.930019601001</v>
      </c>
      <c r="J389">
        <f t="shared" si="94"/>
        <v>5411.8834800660006</v>
      </c>
      <c r="K389">
        <f t="shared" si="95"/>
        <v>13869.808757763001</v>
      </c>
      <c r="L389">
        <f t="shared" si="96"/>
        <v>6601.939426467</v>
      </c>
      <c r="M389" s="180">
        <f t="shared" si="97"/>
        <v>1.6581125068659372E-3</v>
      </c>
      <c r="N389" s="178">
        <f t="shared" si="98"/>
        <v>-8.7589121311890551E-3</v>
      </c>
      <c r="O389" s="178">
        <f t="shared" si="99"/>
        <v>-9.3480774972837526E-4</v>
      </c>
      <c r="P389" s="178">
        <f t="shared" si="100"/>
        <v>-2.2821586817201558E-2</v>
      </c>
      <c r="Q389" s="179">
        <f t="shared" si="101"/>
        <v>-4.7771145606370271E-3</v>
      </c>
      <c r="R389" s="187">
        <f t="shared" si="102"/>
        <v>1.6594879355086415E-3</v>
      </c>
      <c r="S389" s="187">
        <f t="shared" si="103"/>
        <v>-8.7206646106791474E-3</v>
      </c>
      <c r="T389" s="187">
        <f t="shared" si="104"/>
        <v>-9.3437095308142488E-4</v>
      </c>
      <c r="U389" s="187">
        <f t="shared" si="105"/>
        <v>-2.2563144161888447E-2</v>
      </c>
      <c r="V389" s="187">
        <f t="shared" si="106"/>
        <v>-4.7657222968101156E-3</v>
      </c>
      <c r="W389" s="188">
        <f t="shared" si="107"/>
        <v>-7.0648828173900998E-3</v>
      </c>
    </row>
    <row r="390" spans="1:23" x14ac:dyDescent="0.3">
      <c r="A390" s="186">
        <v>42956</v>
      </c>
      <c r="B390">
        <v>154.792236</v>
      </c>
      <c r="C390">
        <v>982.01000999999997</v>
      </c>
      <c r="D390">
        <v>69.288634999999999</v>
      </c>
      <c r="E390">
        <v>175.779999</v>
      </c>
      <c r="F390">
        <v>85.213402000000002</v>
      </c>
      <c r="G390" s="86">
        <v>78.161000000000001</v>
      </c>
      <c r="H390">
        <f t="shared" si="92"/>
        <v>12098.715957996001</v>
      </c>
      <c r="I390">
        <f t="shared" si="93"/>
        <v>76754.884391610001</v>
      </c>
      <c r="J390">
        <f t="shared" si="94"/>
        <v>5415.6690002349997</v>
      </c>
      <c r="K390">
        <f t="shared" si="95"/>
        <v>13739.140501839</v>
      </c>
      <c r="L390">
        <f t="shared" si="96"/>
        <v>6660.3647137220005</v>
      </c>
      <c r="M390" s="180">
        <f t="shared" si="97"/>
        <v>1.1208243423189124E-2</v>
      </c>
      <c r="N390" s="178">
        <f t="shared" si="98"/>
        <v>-2.8367771317039203E-3</v>
      </c>
      <c r="O390" s="178">
        <f t="shared" si="99"/>
        <v>6.9923841609182769E-4</v>
      </c>
      <c r="P390" s="178">
        <f t="shared" si="100"/>
        <v>-9.4657156523939232E-3</v>
      </c>
      <c r="Q390" s="179">
        <f t="shared" si="101"/>
        <v>8.8107865118527678E-3</v>
      </c>
      <c r="R390" s="187">
        <f t="shared" si="102"/>
        <v>1.127129111462292E-2</v>
      </c>
      <c r="S390" s="187">
        <f t="shared" si="103"/>
        <v>-2.8327572814946063E-3</v>
      </c>
      <c r="T390" s="187">
        <f t="shared" si="104"/>
        <v>6.9948294026331509E-4</v>
      </c>
      <c r="U390" s="187">
        <f t="shared" si="105"/>
        <v>-9.421056786443862E-3</v>
      </c>
      <c r="V390" s="187">
        <f t="shared" si="106"/>
        <v>8.8497157397074994E-3</v>
      </c>
      <c r="W390" s="188">
        <f t="shared" si="107"/>
        <v>1.7133351453310533E-3</v>
      </c>
    </row>
    <row r="391" spans="1:23" x14ac:dyDescent="0.3">
      <c r="A391" s="186">
        <v>42957</v>
      </c>
      <c r="B391">
        <v>149.86183199999999</v>
      </c>
      <c r="C391">
        <v>956.919983</v>
      </c>
      <c r="D391">
        <v>68.275154000000001</v>
      </c>
      <c r="E391">
        <v>169.13999899999999</v>
      </c>
      <c r="F391">
        <v>85.046515999999997</v>
      </c>
      <c r="G391" s="86">
        <v>78.012</v>
      </c>
      <c r="H391">
        <f t="shared" ref="H391:H454" si="108">B391*$G391</f>
        <v>11691.021237984</v>
      </c>
      <c r="I391">
        <f t="shared" ref="I391:I454" si="109">C391*$G391</f>
        <v>74651.241713796</v>
      </c>
      <c r="J391">
        <f t="shared" ref="J391:J454" si="110">D391*$G391</f>
        <v>5326.2813138479996</v>
      </c>
      <c r="K391">
        <f t="shared" ref="K391:K454" si="111">E391*$G391</f>
        <v>13194.949601987999</v>
      </c>
      <c r="L391">
        <f t="shared" ref="L391:L454" si="112">F391*$G391</f>
        <v>6634.6488061919999</v>
      </c>
      <c r="M391" s="180">
        <f t="shared" si="97"/>
        <v>-3.4278196165041699E-2</v>
      </c>
      <c r="N391" s="178">
        <f t="shared" si="98"/>
        <v>-2.7789867068668282E-2</v>
      </c>
      <c r="O391" s="178">
        <f t="shared" si="99"/>
        <v>-1.6643113602120507E-2</v>
      </c>
      <c r="P391" s="178">
        <f t="shared" si="100"/>
        <v>-4.0414579916272945E-2</v>
      </c>
      <c r="Q391" s="179">
        <f t="shared" si="101"/>
        <v>-3.8685089807736842E-3</v>
      </c>
      <c r="R391" s="187">
        <f t="shared" si="102"/>
        <v>-3.3697354448804721E-2</v>
      </c>
      <c r="S391" s="187">
        <f t="shared" si="103"/>
        <v>-2.7407280911023669E-2</v>
      </c>
      <c r="T391" s="187">
        <f t="shared" si="104"/>
        <v>-1.6505382138960353E-2</v>
      </c>
      <c r="U391" s="187">
        <f t="shared" si="105"/>
        <v>-3.9608802295759339E-2</v>
      </c>
      <c r="V391" s="187">
        <f t="shared" si="106"/>
        <v>-3.8610359395213618E-3</v>
      </c>
      <c r="W391" s="188">
        <f t="shared" si="107"/>
        <v>-2.421597114681389E-2</v>
      </c>
    </row>
    <row r="392" spans="1:23" x14ac:dyDescent="0.3">
      <c r="A392" s="186">
        <v>42958</v>
      </c>
      <c r="B392">
        <v>151.94593800000001</v>
      </c>
      <c r="C392">
        <v>967.98999000000003</v>
      </c>
      <c r="D392">
        <v>69.317313999999996</v>
      </c>
      <c r="E392">
        <v>171.39999399999999</v>
      </c>
      <c r="F392">
        <v>84.675704999999994</v>
      </c>
      <c r="G392" s="86">
        <v>77.876999999999995</v>
      </c>
      <c r="H392">
        <f t="shared" si="108"/>
        <v>11833.093813626001</v>
      </c>
      <c r="I392">
        <f t="shared" si="109"/>
        <v>75384.156451229996</v>
      </c>
      <c r="J392">
        <f t="shared" si="110"/>
        <v>5398.2244623779998</v>
      </c>
      <c r="K392">
        <f t="shared" si="111"/>
        <v>13348.117332737998</v>
      </c>
      <c r="L392">
        <f t="shared" si="112"/>
        <v>6594.2898782849988</v>
      </c>
      <c r="M392" s="180">
        <f t="shared" ref="M392:M455" si="113">LN(H392/H391)</f>
        <v>1.2079034873646921E-2</v>
      </c>
      <c r="N392" s="178">
        <f t="shared" ref="N392:N455" si="114">LN(I392/I391)</f>
        <v>9.7699686374575455E-3</v>
      </c>
      <c r="O392" s="178">
        <f t="shared" ref="O392:O455" si="115">LN(J392/J391)</f>
        <v>1.3416791269795463E-2</v>
      </c>
      <c r="P392" s="178">
        <f t="shared" ref="P392:P455" si="116">LN(K392/K391)</f>
        <v>1.1541200666519563E-2</v>
      </c>
      <c r="Q392" s="179">
        <f t="shared" ref="Q392:Q455" si="117">LN(L392/L391)</f>
        <v>-6.1016312922417271E-3</v>
      </c>
      <c r="R392" s="187">
        <f t="shared" ref="R392:R455" si="118">(H392-H391)/H391</f>
        <v>1.2152281032593569E-2</v>
      </c>
      <c r="S392" s="187">
        <f t="shared" ref="S392:S455" si="119">(I392-I391)/I391</f>
        <v>9.8178505890619151E-3</v>
      </c>
      <c r="T392" s="187">
        <f t="shared" ref="T392:T455" si="120">(J392-J391)/J391</f>
        <v>1.350720029431274E-2</v>
      </c>
      <c r="U392" s="187">
        <f t="shared" ref="U392:U455" si="121">(K392-K391)/K391</f>
        <v>1.1608057277226937E-2</v>
      </c>
      <c r="V392" s="187">
        <f t="shared" ref="V392:V455" si="122">(L392-L391)/L391</f>
        <v>-6.0830541428711065E-3</v>
      </c>
      <c r="W392" s="188">
        <f t="shared" ref="W392:W455" si="123">MMULT(R392:V392,$Y$4:$Y$8)</f>
        <v>8.2004670100648113E-3</v>
      </c>
    </row>
    <row r="393" spans="1:23" x14ac:dyDescent="0.3">
      <c r="A393" s="186">
        <v>42961</v>
      </c>
      <c r="B393">
        <v>154.23263499999999</v>
      </c>
      <c r="C393">
        <v>983.29998799999998</v>
      </c>
      <c r="D393">
        <v>70.359459000000001</v>
      </c>
      <c r="E393">
        <v>171</v>
      </c>
      <c r="F393">
        <v>84.963097000000005</v>
      </c>
      <c r="G393" s="86">
        <v>77.697999999999993</v>
      </c>
      <c r="H393">
        <f t="shared" si="108"/>
        <v>11983.567274229998</v>
      </c>
      <c r="I393">
        <f t="shared" si="109"/>
        <v>76400.442467623987</v>
      </c>
      <c r="J393">
        <f t="shared" si="110"/>
        <v>5466.7892453819995</v>
      </c>
      <c r="K393">
        <f t="shared" si="111"/>
        <v>13286.357999999998</v>
      </c>
      <c r="L393">
        <f t="shared" si="112"/>
        <v>6601.4627107059996</v>
      </c>
      <c r="M393" s="180">
        <f t="shared" si="113"/>
        <v>1.2636150990885409E-2</v>
      </c>
      <c r="N393" s="178">
        <f t="shared" si="114"/>
        <v>1.339136132404878E-2</v>
      </c>
      <c r="O393" s="178">
        <f t="shared" si="115"/>
        <v>1.2621372607134113E-2</v>
      </c>
      <c r="P393" s="178">
        <f t="shared" si="116"/>
        <v>-4.6375565994242439E-3</v>
      </c>
      <c r="Q393" s="179">
        <f t="shared" si="117"/>
        <v>1.087142711880799E-3</v>
      </c>
      <c r="R393" s="187">
        <f t="shared" si="118"/>
        <v>1.2716324485716817E-2</v>
      </c>
      <c r="S393" s="187">
        <f t="shared" si="119"/>
        <v>1.3481427188901166E-2</v>
      </c>
      <c r="T393" s="187">
        <f t="shared" si="120"/>
        <v>1.2701358285830881E-2</v>
      </c>
      <c r="U393" s="187">
        <f t="shared" si="121"/>
        <v>-4.6268197378312812E-3</v>
      </c>
      <c r="V393" s="187">
        <f t="shared" si="122"/>
        <v>1.0877338657223564E-3</v>
      </c>
      <c r="W393" s="188">
        <f t="shared" si="123"/>
        <v>7.0720048176679869E-3</v>
      </c>
    </row>
    <row r="394" spans="1:23" x14ac:dyDescent="0.3">
      <c r="A394" s="186">
        <v>42962</v>
      </c>
      <c r="B394">
        <v>155.92112700000001</v>
      </c>
      <c r="C394">
        <v>982.73999000000003</v>
      </c>
      <c r="D394">
        <v>70.378692999999998</v>
      </c>
      <c r="E394">
        <v>168.5</v>
      </c>
      <c r="F394">
        <v>85.472983999999997</v>
      </c>
      <c r="G394" s="86">
        <v>76.847999999999999</v>
      </c>
      <c r="H394">
        <f t="shared" si="108"/>
        <v>11982.226767696</v>
      </c>
      <c r="I394">
        <f t="shared" si="109"/>
        <v>75521.602751519997</v>
      </c>
      <c r="J394">
        <f t="shared" si="110"/>
        <v>5408.461799664</v>
      </c>
      <c r="K394">
        <f t="shared" si="111"/>
        <v>12948.887999999999</v>
      </c>
      <c r="L394">
        <f t="shared" si="112"/>
        <v>6568.427874432</v>
      </c>
      <c r="M394" s="180">
        <f t="shared" si="113"/>
        <v>-1.118683180744897E-4</v>
      </c>
      <c r="N394" s="178">
        <f t="shared" si="114"/>
        <v>-1.1569743129708144E-2</v>
      </c>
      <c r="O394" s="178">
        <f t="shared" si="115"/>
        <v>-1.0726741801702305E-2</v>
      </c>
      <c r="P394" s="178">
        <f t="shared" si="116"/>
        <v>-2.5727878804356452E-2</v>
      </c>
      <c r="Q394" s="179">
        <f t="shared" si="117"/>
        <v>-5.0167319681776327E-3</v>
      </c>
      <c r="R394" s="187">
        <f t="shared" si="118"/>
        <v>-1.118620610475669E-4</v>
      </c>
      <c r="S394" s="187">
        <f t="shared" si="119"/>
        <v>-1.1503071025752419E-2</v>
      </c>
      <c r="T394" s="187">
        <f t="shared" si="120"/>
        <v>-1.0669415464894855E-2</v>
      </c>
      <c r="U394" s="187">
        <f t="shared" si="121"/>
        <v>-2.5399737083706415E-2</v>
      </c>
      <c r="V394" s="187">
        <f t="shared" si="122"/>
        <v>-5.0041691851754324E-3</v>
      </c>
      <c r="W394" s="188">
        <f t="shared" si="123"/>
        <v>-1.0537650964115339E-2</v>
      </c>
    </row>
    <row r="395" spans="1:23" x14ac:dyDescent="0.3">
      <c r="A395" s="186">
        <v>42963</v>
      </c>
      <c r="B395">
        <v>155.29399100000001</v>
      </c>
      <c r="C395">
        <v>978.17999299999997</v>
      </c>
      <c r="D395">
        <v>70.792000000000002</v>
      </c>
      <c r="E395">
        <v>169.979996</v>
      </c>
      <c r="F395">
        <v>85.695464999999999</v>
      </c>
      <c r="G395" s="86">
        <v>76.572000000000003</v>
      </c>
      <c r="H395">
        <f t="shared" si="108"/>
        <v>11891.171478852</v>
      </c>
      <c r="I395">
        <f t="shared" si="109"/>
        <v>74901.198423996</v>
      </c>
      <c r="J395">
        <f t="shared" si="110"/>
        <v>5420.6850240000003</v>
      </c>
      <c r="K395">
        <f t="shared" si="111"/>
        <v>13015.708253712</v>
      </c>
      <c r="L395">
        <f t="shared" si="112"/>
        <v>6561.8731459800001</v>
      </c>
      <c r="M395" s="180">
        <f t="shared" si="113"/>
        <v>-7.6282169336059158E-3</v>
      </c>
      <c r="N395" s="178">
        <f t="shared" si="114"/>
        <v>-8.2488537714993596E-3</v>
      </c>
      <c r="O395" s="178">
        <f t="shared" si="115"/>
        <v>2.2574686124400916E-3</v>
      </c>
      <c r="P395" s="178">
        <f t="shared" si="116"/>
        <v>5.1470394976249135E-3</v>
      </c>
      <c r="Q395" s="179">
        <f t="shared" si="117"/>
        <v>-9.9841260094565972E-4</v>
      </c>
      <c r="R395" s="187">
        <f t="shared" si="118"/>
        <v>-7.5991959265438169E-3</v>
      </c>
      <c r="S395" s="187">
        <f t="shared" si="119"/>
        <v>-8.2149253315669316E-3</v>
      </c>
      <c r="T395" s="187">
        <f t="shared" si="120"/>
        <v>2.2600186131960386E-3</v>
      </c>
      <c r="U395" s="187">
        <f t="shared" si="121"/>
        <v>5.1603082606013302E-3</v>
      </c>
      <c r="V395" s="187">
        <f t="shared" si="122"/>
        <v>-9.9791435291761519E-4</v>
      </c>
      <c r="W395" s="188">
        <f t="shared" si="123"/>
        <v>-1.8783417474461991E-3</v>
      </c>
    </row>
    <row r="396" spans="1:23" x14ac:dyDescent="0.3">
      <c r="A396" s="186">
        <v>42964</v>
      </c>
      <c r="B396">
        <v>152.31256099999999</v>
      </c>
      <c r="C396">
        <v>960.57000700000003</v>
      </c>
      <c r="D396">
        <v>69.590508</v>
      </c>
      <c r="E396">
        <v>166.08999600000001</v>
      </c>
      <c r="F396">
        <v>85.352447999999995</v>
      </c>
      <c r="G396" s="86">
        <v>76.209999999999994</v>
      </c>
      <c r="H396">
        <f t="shared" si="108"/>
        <v>11607.740273809997</v>
      </c>
      <c r="I396">
        <f t="shared" si="109"/>
        <v>73205.04023346999</v>
      </c>
      <c r="J396">
        <f t="shared" si="110"/>
        <v>5303.4926146799999</v>
      </c>
      <c r="K396">
        <f t="shared" si="111"/>
        <v>12657.71859516</v>
      </c>
      <c r="L396">
        <f t="shared" si="112"/>
        <v>6504.7100620799993</v>
      </c>
      <c r="M396" s="180">
        <f t="shared" si="113"/>
        <v>-2.4124091671940982E-2</v>
      </c>
      <c r="N396" s="178">
        <f t="shared" si="114"/>
        <v>-2.2905616470222271E-2</v>
      </c>
      <c r="O396" s="178">
        <f t="shared" si="115"/>
        <v>-2.185660823170783E-2</v>
      </c>
      <c r="P396" s="178">
        <f t="shared" si="116"/>
        <v>-2.7889760506904837E-2</v>
      </c>
      <c r="Q396" s="179">
        <f t="shared" si="117"/>
        <v>-8.7495633196988925E-3</v>
      </c>
      <c r="R396" s="187">
        <f t="shared" si="118"/>
        <v>-2.3835431651631191E-2</v>
      </c>
      <c r="S396" s="187">
        <f t="shared" si="119"/>
        <v>-2.2645274390998449E-2</v>
      </c>
      <c r="T396" s="187">
        <f t="shared" si="120"/>
        <v>-2.1619483294294518E-2</v>
      </c>
      <c r="U396" s="187">
        <f t="shared" si="121"/>
        <v>-2.7504431689293864E-2</v>
      </c>
      <c r="V396" s="187">
        <f t="shared" si="122"/>
        <v>-8.7113972837193094E-3</v>
      </c>
      <c r="W396" s="188">
        <f t="shared" si="123"/>
        <v>-2.0863203661987469E-2</v>
      </c>
    </row>
    <row r="397" spans="1:23" x14ac:dyDescent="0.3">
      <c r="A397" s="186">
        <v>42965</v>
      </c>
      <c r="B397">
        <v>151.96523999999999</v>
      </c>
      <c r="C397">
        <v>958.46997099999999</v>
      </c>
      <c r="D397">
        <v>69.677017000000006</v>
      </c>
      <c r="E397">
        <v>166.53999300000001</v>
      </c>
      <c r="F397">
        <v>85.723267000000007</v>
      </c>
      <c r="G397" s="86">
        <v>75.89</v>
      </c>
      <c r="H397">
        <f t="shared" si="108"/>
        <v>11532.6420636</v>
      </c>
      <c r="I397">
        <f t="shared" si="109"/>
        <v>72738.286099189994</v>
      </c>
      <c r="J397">
        <f t="shared" si="110"/>
        <v>5287.7888201300002</v>
      </c>
      <c r="K397">
        <f t="shared" si="111"/>
        <v>12638.720068770001</v>
      </c>
      <c r="L397">
        <f t="shared" si="112"/>
        <v>6505.5387326300006</v>
      </c>
      <c r="M397" s="180">
        <f t="shared" si="113"/>
        <v>-6.4906856564289957E-3</v>
      </c>
      <c r="N397" s="178">
        <f t="shared" si="114"/>
        <v>-6.3963969768525532E-3</v>
      </c>
      <c r="O397" s="178">
        <f t="shared" si="115"/>
        <v>-2.9654213523752923E-3</v>
      </c>
      <c r="P397" s="178">
        <f t="shared" si="116"/>
        <v>-1.5020715140554076E-3</v>
      </c>
      <c r="Q397" s="179">
        <f t="shared" si="117"/>
        <v>1.273873488812487E-4</v>
      </c>
      <c r="R397" s="187">
        <f t="shared" si="118"/>
        <v>-6.4696666567770787E-3</v>
      </c>
      <c r="S397" s="187">
        <f t="shared" si="119"/>
        <v>-6.3759835769694974E-3</v>
      </c>
      <c r="T397" s="187">
        <f t="shared" si="120"/>
        <v>-2.9610288334392613E-3</v>
      </c>
      <c r="U397" s="187">
        <f t="shared" si="121"/>
        <v>-1.5009439692603367E-3</v>
      </c>
      <c r="V397" s="187">
        <f t="shared" si="122"/>
        <v>1.2739546299414176E-4</v>
      </c>
      <c r="W397" s="188">
        <f t="shared" si="123"/>
        <v>-3.4360455146904066E-3</v>
      </c>
    </row>
    <row r="398" spans="1:23" x14ac:dyDescent="0.3">
      <c r="A398" s="186">
        <v>42968</v>
      </c>
      <c r="B398">
        <v>151.68542500000001</v>
      </c>
      <c r="C398">
        <v>953.28997800000002</v>
      </c>
      <c r="D398">
        <v>69.350211999999999</v>
      </c>
      <c r="E398">
        <v>166.759995</v>
      </c>
      <c r="F398">
        <v>86.084830999999994</v>
      </c>
      <c r="G398" s="86">
        <v>76.316000000000003</v>
      </c>
      <c r="H398">
        <f t="shared" si="108"/>
        <v>11576.024894300001</v>
      </c>
      <c r="I398">
        <f t="shared" si="109"/>
        <v>72751.277961048007</v>
      </c>
      <c r="J398">
        <f t="shared" si="110"/>
        <v>5292.5307789919998</v>
      </c>
      <c r="K398">
        <f t="shared" si="111"/>
        <v>12726.455778420001</v>
      </c>
      <c r="L398">
        <f t="shared" si="112"/>
        <v>6569.6499625959996</v>
      </c>
      <c r="M398" s="180">
        <f t="shared" si="113"/>
        <v>3.7546849193324399E-3</v>
      </c>
      <c r="N398" s="178">
        <f t="shared" si="114"/>
        <v>1.7859510373071689E-4</v>
      </c>
      <c r="O398" s="178">
        <f t="shared" si="115"/>
        <v>8.9637352351822791E-4</v>
      </c>
      <c r="P398" s="178">
        <f t="shared" si="116"/>
        <v>6.9178357029009594E-3</v>
      </c>
      <c r="Q398" s="179">
        <f t="shared" si="117"/>
        <v>9.8066261615361739E-3</v>
      </c>
      <c r="R398" s="187">
        <f t="shared" si="118"/>
        <v>3.7617425790858255E-3</v>
      </c>
      <c r="S398" s="187">
        <f t="shared" si="119"/>
        <v>1.7861105278581683E-4</v>
      </c>
      <c r="T398" s="187">
        <f t="shared" si="120"/>
        <v>8.9677538632925422E-4</v>
      </c>
      <c r="U398" s="187">
        <f t="shared" si="121"/>
        <v>6.9418192010433869E-3</v>
      </c>
      <c r="V398" s="187">
        <f t="shared" si="122"/>
        <v>9.8548686897265859E-3</v>
      </c>
      <c r="W398" s="188">
        <f t="shared" si="123"/>
        <v>4.3267633817941735E-3</v>
      </c>
    </row>
    <row r="399" spans="1:23" x14ac:dyDescent="0.3">
      <c r="A399" s="186">
        <v>42969</v>
      </c>
      <c r="B399">
        <v>154.16511499999999</v>
      </c>
      <c r="C399">
        <v>966.90002400000003</v>
      </c>
      <c r="D399">
        <v>70.321029999999993</v>
      </c>
      <c r="E399">
        <v>169.33999600000001</v>
      </c>
      <c r="F399">
        <v>86.019913000000003</v>
      </c>
      <c r="G399" s="86">
        <v>75.757999999999996</v>
      </c>
      <c r="H399">
        <f t="shared" si="108"/>
        <v>11679.240782169998</v>
      </c>
      <c r="I399">
        <f t="shared" si="109"/>
        <v>73250.412018192001</v>
      </c>
      <c r="J399">
        <f t="shared" si="110"/>
        <v>5327.3805907399992</v>
      </c>
      <c r="K399">
        <f t="shared" si="111"/>
        <v>12828.859416968</v>
      </c>
      <c r="L399">
        <f t="shared" si="112"/>
        <v>6516.6965690540001</v>
      </c>
      <c r="M399" s="180">
        <f t="shared" si="113"/>
        <v>8.876833924303244E-3</v>
      </c>
      <c r="N399" s="178">
        <f t="shared" si="114"/>
        <v>6.8374003308912792E-3</v>
      </c>
      <c r="O399" s="178">
        <f t="shared" si="115"/>
        <v>6.5631313915951589E-3</v>
      </c>
      <c r="P399" s="178">
        <f t="shared" si="116"/>
        <v>8.014316072694946E-3</v>
      </c>
      <c r="Q399" s="179">
        <f t="shared" si="117"/>
        <v>-8.0929665791306758E-3</v>
      </c>
      <c r="R399" s="187">
        <f t="shared" si="118"/>
        <v>8.916349853464867E-3</v>
      </c>
      <c r="S399" s="187">
        <f t="shared" si="119"/>
        <v>6.8608287185173171E-3</v>
      </c>
      <c r="T399" s="187">
        <f t="shared" si="120"/>
        <v>6.5847159333170292E-3</v>
      </c>
      <c r="U399" s="187">
        <f t="shared" si="121"/>
        <v>8.0465166681868532E-3</v>
      </c>
      <c r="V399" s="187">
        <f t="shared" si="122"/>
        <v>-8.0603066896238335E-3</v>
      </c>
      <c r="W399" s="188">
        <f t="shared" si="123"/>
        <v>4.4696208967724468E-3</v>
      </c>
    </row>
    <row r="400" spans="1:23" x14ac:dyDescent="0.3">
      <c r="A400" s="186">
        <v>42970</v>
      </c>
      <c r="B400">
        <v>154.35806299999999</v>
      </c>
      <c r="C400">
        <v>958</v>
      </c>
      <c r="D400">
        <v>69.898101999999994</v>
      </c>
      <c r="E400">
        <v>169.05999800000001</v>
      </c>
      <c r="F400">
        <v>85.695464999999999</v>
      </c>
      <c r="G400" s="86">
        <v>75.596999999999994</v>
      </c>
      <c r="H400">
        <f t="shared" si="108"/>
        <v>11669.006488610998</v>
      </c>
      <c r="I400">
        <f t="shared" si="109"/>
        <v>72421.925999999992</v>
      </c>
      <c r="J400">
        <f t="shared" si="110"/>
        <v>5284.0868168939987</v>
      </c>
      <c r="K400">
        <f t="shared" si="111"/>
        <v>12780.428668806</v>
      </c>
      <c r="L400">
        <f t="shared" si="112"/>
        <v>6478.3200676049992</v>
      </c>
      <c r="M400" s="180">
        <f t="shared" si="113"/>
        <v>-8.7666488158750046E-4</v>
      </c>
      <c r="N400" s="178">
        <f t="shared" si="114"/>
        <v>-1.1374773855935879E-2</v>
      </c>
      <c r="O400" s="178">
        <f t="shared" si="115"/>
        <v>-8.159854316567499E-3</v>
      </c>
      <c r="P400" s="178">
        <f t="shared" si="116"/>
        <v>-3.7822844380514635E-3</v>
      </c>
      <c r="Q400" s="179">
        <f t="shared" si="117"/>
        <v>-5.9063584273662262E-3</v>
      </c>
      <c r="R400" s="187">
        <f t="shared" si="118"/>
        <v>-8.7628072319773738E-4</v>
      </c>
      <c r="S400" s="187">
        <f t="shared" si="119"/>
        <v>-1.1310325708287498E-2</v>
      </c>
      <c r="T400" s="187">
        <f t="shared" si="120"/>
        <v>-8.1266530724786751E-3</v>
      </c>
      <c r="U400" s="187">
        <f t="shared" si="121"/>
        <v>-3.775140609767949E-3</v>
      </c>
      <c r="V400" s="187">
        <f t="shared" si="122"/>
        <v>-5.888950182403819E-3</v>
      </c>
      <c r="W400" s="188">
        <f t="shared" si="123"/>
        <v>-5.9954700592271364E-3</v>
      </c>
    </row>
    <row r="401" spans="1:23" x14ac:dyDescent="0.3">
      <c r="A401" s="186">
        <v>42971</v>
      </c>
      <c r="B401">
        <v>153.67301900000001</v>
      </c>
      <c r="C401">
        <v>952.45001200000002</v>
      </c>
      <c r="D401">
        <v>69.869254999999995</v>
      </c>
      <c r="E401">
        <v>168.13000500000001</v>
      </c>
      <c r="F401">
        <v>85.537857000000002</v>
      </c>
      <c r="G401" s="86">
        <v>75.712000000000003</v>
      </c>
      <c r="H401">
        <f t="shared" si="108"/>
        <v>11634.891614528002</v>
      </c>
      <c r="I401">
        <f t="shared" si="109"/>
        <v>72111.895308544001</v>
      </c>
      <c r="J401">
        <f t="shared" si="110"/>
        <v>5289.9410345599999</v>
      </c>
      <c r="K401">
        <f t="shared" si="111"/>
        <v>12729.458938560001</v>
      </c>
      <c r="L401">
        <f t="shared" si="112"/>
        <v>6476.2422291840003</v>
      </c>
      <c r="M401" s="180">
        <f t="shared" si="113"/>
        <v>-2.9278276365519982E-3</v>
      </c>
      <c r="N401" s="178">
        <f t="shared" si="114"/>
        <v>-4.2900846895772794E-3</v>
      </c>
      <c r="O401" s="178">
        <f t="shared" si="115"/>
        <v>1.1072825504877008E-3</v>
      </c>
      <c r="P401" s="178">
        <f t="shared" si="116"/>
        <v>-3.996081743443505E-3</v>
      </c>
      <c r="Q401" s="179">
        <f t="shared" si="117"/>
        <v>-3.207886752502951E-4</v>
      </c>
      <c r="R401" s="187">
        <f t="shared" si="118"/>
        <v>-2.9235457291323028E-3</v>
      </c>
      <c r="S401" s="187">
        <f t="shared" si="119"/>
        <v>-4.28089542186425E-3</v>
      </c>
      <c r="T401" s="187">
        <f t="shared" si="120"/>
        <v>1.1078958141422684E-3</v>
      </c>
      <c r="U401" s="187">
        <f t="shared" si="121"/>
        <v>-3.9881080335281757E-3</v>
      </c>
      <c r="V401" s="187">
        <f t="shared" si="122"/>
        <v>-3.2073722806459811E-4</v>
      </c>
      <c r="W401" s="188">
        <f t="shared" si="123"/>
        <v>-2.0810781196894113E-3</v>
      </c>
    </row>
    <row r="402" spans="1:23" x14ac:dyDescent="0.3">
      <c r="A402" s="186">
        <v>42972</v>
      </c>
      <c r="B402">
        <v>154.24229399999999</v>
      </c>
      <c r="C402">
        <v>945.26000999999997</v>
      </c>
      <c r="D402">
        <v>69.994193999999993</v>
      </c>
      <c r="E402">
        <v>165.949997</v>
      </c>
      <c r="F402">
        <v>85.760361000000003</v>
      </c>
      <c r="G402" s="86">
        <v>75.507000000000005</v>
      </c>
      <c r="H402">
        <f t="shared" si="108"/>
        <v>11646.372893058</v>
      </c>
      <c r="I402">
        <f t="shared" si="109"/>
        <v>71373.747575069996</v>
      </c>
      <c r="J402">
        <f t="shared" si="110"/>
        <v>5285.0516063579998</v>
      </c>
      <c r="K402">
        <f t="shared" si="111"/>
        <v>12530.386423479</v>
      </c>
      <c r="L402">
        <f t="shared" si="112"/>
        <v>6475.5075780270008</v>
      </c>
      <c r="M402" s="180">
        <f t="shared" si="113"/>
        <v>9.8631064107482453E-4</v>
      </c>
      <c r="N402" s="178">
        <f t="shared" si="114"/>
        <v>-1.0288893444708147E-2</v>
      </c>
      <c r="O402" s="178">
        <f t="shared" si="115"/>
        <v>-9.2471526296725149E-4</v>
      </c>
      <c r="P402" s="178">
        <f t="shared" si="116"/>
        <v>-1.5762300508425746E-2</v>
      </c>
      <c r="Q402" s="179">
        <f t="shared" si="117"/>
        <v>-1.1344430964503863E-4</v>
      </c>
      <c r="R402" s="187">
        <f t="shared" si="118"/>
        <v>9.8679720536992742E-4</v>
      </c>
      <c r="S402" s="187">
        <f t="shared" si="119"/>
        <v>-1.02361438472211E-2</v>
      </c>
      <c r="T402" s="187">
        <f t="shared" si="120"/>
        <v>-9.2428784556514002E-4</v>
      </c>
      <c r="U402" s="187">
        <f t="shared" si="121"/>
        <v>-1.5638725576777816E-2</v>
      </c>
      <c r="V402" s="187">
        <f t="shared" si="122"/>
        <v>-1.1343787508269701E-4</v>
      </c>
      <c r="W402" s="188">
        <f t="shared" si="123"/>
        <v>-5.1851595878553642E-3</v>
      </c>
    </row>
    <row r="403" spans="1:23" x14ac:dyDescent="0.3">
      <c r="A403" s="186">
        <v>42975</v>
      </c>
      <c r="B403">
        <v>155.795715</v>
      </c>
      <c r="C403">
        <v>946.02002000000005</v>
      </c>
      <c r="D403">
        <v>70.003822</v>
      </c>
      <c r="E403">
        <v>167.11999499999999</v>
      </c>
      <c r="F403">
        <v>85.723267000000007</v>
      </c>
      <c r="G403" s="86">
        <v>75.584999999999994</v>
      </c>
      <c r="H403">
        <f t="shared" si="108"/>
        <v>11775.819118275</v>
      </c>
      <c r="I403">
        <f t="shared" si="109"/>
        <v>71504.923211699992</v>
      </c>
      <c r="J403">
        <f t="shared" si="110"/>
        <v>5291.2388858699996</v>
      </c>
      <c r="K403">
        <f t="shared" si="111"/>
        <v>12631.764822074998</v>
      </c>
      <c r="L403">
        <f t="shared" si="112"/>
        <v>6479.3931361949999</v>
      </c>
      <c r="M403" s="180">
        <f t="shared" si="113"/>
        <v>1.1053409783934756E-2</v>
      </c>
      <c r="N403" s="178">
        <f t="shared" si="114"/>
        <v>1.8361827243112746E-3</v>
      </c>
      <c r="O403" s="178">
        <f t="shared" si="115"/>
        <v>1.1700284182615095E-3</v>
      </c>
      <c r="P403" s="178">
        <f t="shared" si="116"/>
        <v>8.0580508531347614E-3</v>
      </c>
      <c r="Q403" s="179">
        <f t="shared" si="117"/>
        <v>5.99859214705626E-4</v>
      </c>
      <c r="R403" s="187">
        <f t="shared" si="118"/>
        <v>1.1114724421554293E-2</v>
      </c>
      <c r="S403" s="187">
        <f t="shared" si="119"/>
        <v>1.8378695400858298E-3</v>
      </c>
      <c r="T403" s="187">
        <f t="shared" si="120"/>
        <v>1.1707131685443546E-3</v>
      </c>
      <c r="U403" s="187">
        <f t="shared" si="121"/>
        <v>8.0906043253413783E-3</v>
      </c>
      <c r="V403" s="187">
        <f t="shared" si="122"/>
        <v>6.0003916622439592E-4</v>
      </c>
      <c r="W403" s="188">
        <f t="shared" si="123"/>
        <v>4.5627901243500508E-3</v>
      </c>
    </row>
    <row r="404" spans="1:23" x14ac:dyDescent="0.3">
      <c r="A404" s="186">
        <v>42976</v>
      </c>
      <c r="B404">
        <v>157.185104</v>
      </c>
      <c r="C404">
        <v>954.05999799999995</v>
      </c>
      <c r="D404">
        <v>70.215278999999995</v>
      </c>
      <c r="E404">
        <v>168.80999800000001</v>
      </c>
      <c r="F404">
        <v>85.584205999999995</v>
      </c>
      <c r="G404" s="86">
        <v>75.986000000000004</v>
      </c>
      <c r="H404">
        <f t="shared" si="108"/>
        <v>11943.867312544</v>
      </c>
      <c r="I404">
        <f t="shared" si="109"/>
        <v>72495.203008027995</v>
      </c>
      <c r="J404">
        <f t="shared" si="110"/>
        <v>5335.3781900940003</v>
      </c>
      <c r="K404">
        <f t="shared" si="111"/>
        <v>12827.196508028001</v>
      </c>
      <c r="L404">
        <f t="shared" si="112"/>
        <v>6503.2014771160002</v>
      </c>
      <c r="M404" s="180">
        <f t="shared" si="113"/>
        <v>1.416974937685371E-2</v>
      </c>
      <c r="N404" s="178">
        <f t="shared" si="114"/>
        <v>1.3754090827910506E-2</v>
      </c>
      <c r="O404" s="178">
        <f t="shared" si="115"/>
        <v>8.307358353851187E-3</v>
      </c>
      <c r="P404" s="178">
        <f t="shared" si="116"/>
        <v>1.535298492647081E-2</v>
      </c>
      <c r="Q404" s="179">
        <f t="shared" si="117"/>
        <v>3.6677364301756338E-3</v>
      </c>
      <c r="R404" s="187">
        <f t="shared" si="118"/>
        <v>1.4270616131340265E-2</v>
      </c>
      <c r="S404" s="187">
        <f t="shared" si="119"/>
        <v>1.3849113485460932E-2</v>
      </c>
      <c r="T404" s="187">
        <f t="shared" si="120"/>
        <v>8.3419602055527162E-3</v>
      </c>
      <c r="U404" s="187">
        <f t="shared" si="121"/>
        <v>1.5471447474344242E-2</v>
      </c>
      <c r="V404" s="187">
        <f t="shared" si="122"/>
        <v>3.674470806224558E-3</v>
      </c>
      <c r="W404" s="188">
        <f t="shared" si="123"/>
        <v>1.1121521620584543E-2</v>
      </c>
    </row>
    <row r="405" spans="1:23" x14ac:dyDescent="0.3">
      <c r="A405" s="186">
        <v>42977</v>
      </c>
      <c r="B405">
        <v>157.60966500000001</v>
      </c>
      <c r="C405">
        <v>967.59002699999996</v>
      </c>
      <c r="D405">
        <v>71.138023000000004</v>
      </c>
      <c r="E405">
        <v>174.69000199999999</v>
      </c>
      <c r="F405">
        <v>85.167052999999996</v>
      </c>
      <c r="G405" s="86">
        <v>75.644000000000005</v>
      </c>
      <c r="H405">
        <f t="shared" si="108"/>
        <v>11922.225499260001</v>
      </c>
      <c r="I405">
        <f t="shared" si="109"/>
        <v>73192.380002388003</v>
      </c>
      <c r="J405">
        <f t="shared" si="110"/>
        <v>5381.1646118120007</v>
      </c>
      <c r="K405">
        <f t="shared" si="111"/>
        <v>13214.250511288001</v>
      </c>
      <c r="L405">
        <f t="shared" si="112"/>
        <v>6442.376557132</v>
      </c>
      <c r="M405" s="180">
        <f t="shared" si="113"/>
        <v>-1.8136038761436819E-3</v>
      </c>
      <c r="N405" s="178">
        <f t="shared" si="114"/>
        <v>9.5709229555346002E-3</v>
      </c>
      <c r="O405" s="178">
        <f t="shared" si="115"/>
        <v>8.5450506131219267E-3</v>
      </c>
      <c r="P405" s="178">
        <f t="shared" si="116"/>
        <v>2.9728187374186619E-2</v>
      </c>
      <c r="Q405" s="179">
        <f t="shared" si="117"/>
        <v>-9.397087935221057E-3</v>
      </c>
      <c r="R405" s="187">
        <f t="shared" si="118"/>
        <v>-1.811960290388505E-3</v>
      </c>
      <c r="S405" s="187">
        <f t="shared" si="119"/>
        <v>9.6168707091254611E-3</v>
      </c>
      <c r="T405" s="187">
        <f t="shared" si="120"/>
        <v>8.581663770903877E-3</v>
      </c>
      <c r="U405" s="187">
        <f t="shared" si="121"/>
        <v>3.0174481463487317E-2</v>
      </c>
      <c r="V405" s="187">
        <f t="shared" si="122"/>
        <v>-9.3530732821420215E-3</v>
      </c>
      <c r="W405" s="188">
        <f t="shared" si="123"/>
        <v>7.4415964741972266E-3</v>
      </c>
    </row>
    <row r="406" spans="1:23" x14ac:dyDescent="0.3">
      <c r="A406" s="186">
        <v>42978</v>
      </c>
      <c r="B406">
        <v>158.236786</v>
      </c>
      <c r="C406">
        <v>980.59997599999997</v>
      </c>
      <c r="D406">
        <v>71.868545999999995</v>
      </c>
      <c r="E406">
        <v>174.71000699999999</v>
      </c>
      <c r="F406">
        <v>85.537857000000002</v>
      </c>
      <c r="G406" s="86">
        <v>75.040000000000006</v>
      </c>
      <c r="H406">
        <f t="shared" si="108"/>
        <v>11874.088421440001</v>
      </c>
      <c r="I406">
        <f t="shared" si="109"/>
        <v>73584.222199039999</v>
      </c>
      <c r="J406">
        <f t="shared" si="110"/>
        <v>5393.0156918399998</v>
      </c>
      <c r="K406">
        <f t="shared" si="111"/>
        <v>13110.23892528</v>
      </c>
      <c r="L406">
        <f t="shared" si="112"/>
        <v>6418.7607892800006</v>
      </c>
      <c r="M406" s="180">
        <f t="shared" si="113"/>
        <v>-4.0457647045858986E-3</v>
      </c>
      <c r="N406" s="178">
        <f t="shared" si="114"/>
        <v>5.3393132375273824E-3</v>
      </c>
      <c r="O406" s="178">
        <f t="shared" si="115"/>
        <v>2.1999046746049278E-3</v>
      </c>
      <c r="P406" s="178">
        <f t="shared" si="116"/>
        <v>-7.9023091802995736E-3</v>
      </c>
      <c r="Q406" s="179">
        <f t="shared" si="117"/>
        <v>-3.6724270579673204E-3</v>
      </c>
      <c r="R406" s="187">
        <f t="shared" si="118"/>
        <v>-4.037591624398284E-3</v>
      </c>
      <c r="S406" s="187">
        <f t="shared" si="119"/>
        <v>5.3535927734446121E-3</v>
      </c>
      <c r="T406" s="187">
        <f t="shared" si="120"/>
        <v>2.2023262403059146E-3</v>
      </c>
      <c r="U406" s="187">
        <f t="shared" si="121"/>
        <v>-7.8711680181294194E-3</v>
      </c>
      <c r="V406" s="187">
        <f t="shared" si="122"/>
        <v>-3.6656919449788591E-3</v>
      </c>
      <c r="W406" s="188">
        <f t="shared" si="123"/>
        <v>-1.6037065147512073E-3</v>
      </c>
    </row>
    <row r="407" spans="1:23" x14ac:dyDescent="0.3">
      <c r="A407" s="186">
        <v>42979</v>
      </c>
      <c r="B407">
        <v>158.285065</v>
      </c>
      <c r="C407">
        <v>978.25</v>
      </c>
      <c r="D407">
        <v>71.070746999999997</v>
      </c>
      <c r="E407">
        <v>174.740005</v>
      </c>
      <c r="F407">
        <v>85.778892999999997</v>
      </c>
      <c r="G407" s="86">
        <v>74.414000000000001</v>
      </c>
      <c r="H407">
        <f t="shared" si="108"/>
        <v>11778.62482691</v>
      </c>
      <c r="I407">
        <f t="shared" si="109"/>
        <v>72795.495500000005</v>
      </c>
      <c r="J407">
        <f t="shared" si="110"/>
        <v>5288.6585672579995</v>
      </c>
      <c r="K407">
        <f t="shared" si="111"/>
        <v>13003.10273207</v>
      </c>
      <c r="L407">
        <f t="shared" si="112"/>
        <v>6383.1505437019996</v>
      </c>
      <c r="M407" s="180">
        <f t="shared" si="113"/>
        <v>-8.0721490081186922E-3</v>
      </c>
      <c r="N407" s="178">
        <f t="shared" si="114"/>
        <v>-1.0776552169849797E-2</v>
      </c>
      <c r="O407" s="178">
        <f t="shared" si="115"/>
        <v>-1.9540091273562057E-2</v>
      </c>
      <c r="P407" s="178">
        <f t="shared" si="116"/>
        <v>-8.2055215869098353E-3</v>
      </c>
      <c r="Q407" s="179">
        <f t="shared" si="117"/>
        <v>-5.5632844966464288E-3</v>
      </c>
      <c r="R407" s="187">
        <f t="shared" si="118"/>
        <v>-8.0396566996782052E-3</v>
      </c>
      <c r="S407" s="187">
        <f t="shared" si="119"/>
        <v>-1.071869315824996E-2</v>
      </c>
      <c r="T407" s="187">
        <f t="shared" si="120"/>
        <v>-1.9350421089984915E-2</v>
      </c>
      <c r="U407" s="187">
        <f t="shared" si="121"/>
        <v>-8.1719481864982596E-3</v>
      </c>
      <c r="V407" s="187">
        <f t="shared" si="122"/>
        <v>-5.5478380869830564E-3</v>
      </c>
      <c r="W407" s="188">
        <f t="shared" si="123"/>
        <v>-1.0365711444278881E-2</v>
      </c>
    </row>
    <row r="408" spans="1:23" x14ac:dyDescent="0.3">
      <c r="A408" s="186">
        <v>42983</v>
      </c>
      <c r="B408">
        <v>156.384277</v>
      </c>
      <c r="C408">
        <v>965.27002000000005</v>
      </c>
      <c r="D408">
        <v>70.753555000000006</v>
      </c>
      <c r="E408">
        <v>174.520004</v>
      </c>
      <c r="F408">
        <v>85.955032000000003</v>
      </c>
      <c r="G408" s="86">
        <v>74.968999999999994</v>
      </c>
      <c r="H408">
        <f t="shared" si="108"/>
        <v>11723.972862412998</v>
      </c>
      <c r="I408">
        <f t="shared" si="109"/>
        <v>72365.328129379996</v>
      </c>
      <c r="J408">
        <f t="shared" si="110"/>
        <v>5304.3232647949999</v>
      </c>
      <c r="K408">
        <f t="shared" si="111"/>
        <v>13083.590179875999</v>
      </c>
      <c r="L408">
        <f t="shared" si="112"/>
        <v>6443.9627940079999</v>
      </c>
      <c r="M408" s="180">
        <f t="shared" si="113"/>
        <v>-4.6507253135277815E-3</v>
      </c>
      <c r="N408" s="178">
        <f t="shared" si="114"/>
        <v>-5.926786843231422E-3</v>
      </c>
      <c r="O408" s="178">
        <f t="shared" si="115"/>
        <v>2.9575636405034405E-3</v>
      </c>
      <c r="P408" s="178">
        <f t="shared" si="116"/>
        <v>6.1707862688191043E-3</v>
      </c>
      <c r="Q408" s="179">
        <f t="shared" si="117"/>
        <v>9.4819004591254197E-3</v>
      </c>
      <c r="R408" s="187">
        <f t="shared" si="118"/>
        <v>-4.6399274363625878E-3</v>
      </c>
      <c r="S408" s="187">
        <f t="shared" si="119"/>
        <v>-5.9092580889158041E-3</v>
      </c>
      <c r="T408" s="187">
        <f t="shared" si="120"/>
        <v>2.9619415467620246E-3</v>
      </c>
      <c r="U408" s="187">
        <f t="shared" si="121"/>
        <v>6.1898647933842912E-3</v>
      </c>
      <c r="V408" s="187">
        <f t="shared" si="122"/>
        <v>9.5269960953688268E-3</v>
      </c>
      <c r="W408" s="188">
        <f t="shared" si="123"/>
        <v>1.6259233820473504E-3</v>
      </c>
    </row>
    <row r="409" spans="1:23" x14ac:dyDescent="0.3">
      <c r="A409" s="186">
        <v>42984</v>
      </c>
      <c r="B409">
        <v>156.220215</v>
      </c>
      <c r="C409">
        <v>967.79998799999998</v>
      </c>
      <c r="D409">
        <v>70.551704000000001</v>
      </c>
      <c r="E409">
        <v>179.25</v>
      </c>
      <c r="F409">
        <v>85.955032000000003</v>
      </c>
      <c r="G409" s="86">
        <v>74.835999999999999</v>
      </c>
      <c r="H409">
        <f t="shared" si="108"/>
        <v>11690.896009739999</v>
      </c>
      <c r="I409">
        <f t="shared" si="109"/>
        <v>72426.279901967995</v>
      </c>
      <c r="J409">
        <f t="shared" si="110"/>
        <v>5279.8073205439996</v>
      </c>
      <c r="K409">
        <f t="shared" si="111"/>
        <v>13414.352999999999</v>
      </c>
      <c r="L409">
        <f t="shared" si="112"/>
        <v>6432.5307747520001</v>
      </c>
      <c r="M409" s="180">
        <f t="shared" si="113"/>
        <v>-2.8252880557149071E-3</v>
      </c>
      <c r="N409" s="178">
        <f t="shared" si="114"/>
        <v>8.4192415592496334E-4</v>
      </c>
      <c r="O409" s="178">
        <f t="shared" si="115"/>
        <v>-4.632593654789496E-3</v>
      </c>
      <c r="P409" s="178">
        <f t="shared" si="116"/>
        <v>2.4966466170275169E-2</v>
      </c>
      <c r="Q409" s="179">
        <f t="shared" si="117"/>
        <v>-1.7756421340368556E-3</v>
      </c>
      <c r="R409" s="187">
        <f t="shared" si="118"/>
        <v>-2.8213006854564781E-3</v>
      </c>
      <c r="S409" s="187">
        <f t="shared" si="119"/>
        <v>8.4227867355241687E-4</v>
      </c>
      <c r="T409" s="187">
        <f t="shared" si="120"/>
        <v>-4.6218797435883235E-3</v>
      </c>
      <c r="U409" s="187">
        <f t="shared" si="121"/>
        <v>2.5280738358248948E-2</v>
      </c>
      <c r="V409" s="187">
        <f t="shared" si="122"/>
        <v>-1.774066614200517E-3</v>
      </c>
      <c r="W409" s="188">
        <f t="shared" si="123"/>
        <v>3.3811539977112097E-3</v>
      </c>
    </row>
    <row r="410" spans="1:23" x14ac:dyDescent="0.3">
      <c r="A410" s="186">
        <v>42985</v>
      </c>
      <c r="B410">
        <v>155.59309400000001</v>
      </c>
      <c r="C410">
        <v>979.46997099999999</v>
      </c>
      <c r="D410">
        <v>71.455214999999995</v>
      </c>
      <c r="E410">
        <v>179</v>
      </c>
      <c r="F410">
        <v>86.186797999999996</v>
      </c>
      <c r="G410" s="86">
        <v>74.531999999999996</v>
      </c>
      <c r="H410">
        <f t="shared" si="108"/>
        <v>11596.664482008</v>
      </c>
      <c r="I410">
        <f t="shared" si="109"/>
        <v>73001.855878571994</v>
      </c>
      <c r="J410">
        <f t="shared" si="110"/>
        <v>5325.7000843799997</v>
      </c>
      <c r="K410">
        <f t="shared" si="111"/>
        <v>13341.227999999999</v>
      </c>
      <c r="L410">
        <f t="shared" si="112"/>
        <v>6423.6744285359991</v>
      </c>
      <c r="M410" s="180">
        <f t="shared" si="113"/>
        <v>-8.092907977536588E-3</v>
      </c>
      <c r="N410" s="178">
        <f t="shared" si="114"/>
        <v>7.9156482183719949E-3</v>
      </c>
      <c r="O410" s="178">
        <f t="shared" si="115"/>
        <v>8.654569467875399E-3</v>
      </c>
      <c r="P410" s="178">
        <f t="shared" si="116"/>
        <v>-5.4661628969807025E-3</v>
      </c>
      <c r="Q410" s="179">
        <f t="shared" si="117"/>
        <v>-1.3777545515014126E-3</v>
      </c>
      <c r="R410" s="187">
        <f t="shared" si="118"/>
        <v>-8.0602485603748966E-3</v>
      </c>
      <c r="S410" s="187">
        <f t="shared" si="119"/>
        <v>7.9470597880087913E-3</v>
      </c>
      <c r="T410" s="187">
        <f t="shared" si="120"/>
        <v>8.6921285285220546E-3</v>
      </c>
      <c r="U410" s="187">
        <f t="shared" si="121"/>
        <v>-5.4512506119378254E-3</v>
      </c>
      <c r="V410" s="187">
        <f t="shared" si="122"/>
        <v>-1.376805883426555E-3</v>
      </c>
      <c r="W410" s="188">
        <f t="shared" si="123"/>
        <v>3.5017665215831357E-4</v>
      </c>
    </row>
    <row r="411" spans="1:23" x14ac:dyDescent="0.3">
      <c r="A411" s="186">
        <v>42986</v>
      </c>
      <c r="B411">
        <v>153.05552700000001</v>
      </c>
      <c r="C411">
        <v>965.90002400000003</v>
      </c>
      <c r="D411">
        <v>71.109200000000001</v>
      </c>
      <c r="E411">
        <v>176.41999799999999</v>
      </c>
      <c r="F411">
        <v>86.066260999999997</v>
      </c>
      <c r="G411" s="86">
        <v>75.712999999999994</v>
      </c>
      <c r="H411">
        <f t="shared" si="108"/>
        <v>11588.293115750999</v>
      </c>
      <c r="I411">
        <f t="shared" si="109"/>
        <v>73131.188517111994</v>
      </c>
      <c r="J411">
        <f t="shared" si="110"/>
        <v>5383.8908596000001</v>
      </c>
      <c r="K411">
        <f t="shared" si="111"/>
        <v>13357.287308573998</v>
      </c>
      <c r="L411">
        <f t="shared" si="112"/>
        <v>6516.3348190929992</v>
      </c>
      <c r="M411" s="180">
        <f t="shared" si="113"/>
        <v>-7.2213775552503964E-4</v>
      </c>
      <c r="N411" s="178">
        <f t="shared" si="114"/>
        <v>1.7700674456338319E-3</v>
      </c>
      <c r="O411" s="178">
        <f t="shared" si="115"/>
        <v>1.0867146689847069E-2</v>
      </c>
      <c r="P411" s="178">
        <f t="shared" si="116"/>
        <v>1.20301150271395E-3</v>
      </c>
      <c r="Q411" s="179">
        <f t="shared" si="117"/>
        <v>1.4321778694573808E-2</v>
      </c>
      <c r="R411" s="187">
        <f t="shared" si="118"/>
        <v>-7.2187707680848969E-4</v>
      </c>
      <c r="S411" s="187">
        <f t="shared" si="119"/>
        <v>1.7716349397353089E-3</v>
      </c>
      <c r="T411" s="187">
        <f t="shared" si="120"/>
        <v>1.092640860319396E-2</v>
      </c>
      <c r="U411" s="187">
        <f t="shared" si="121"/>
        <v>1.203735411312838E-3</v>
      </c>
      <c r="V411" s="187">
        <f t="shared" si="122"/>
        <v>1.4424826723062611E-2</v>
      </c>
      <c r="W411" s="188">
        <f t="shared" si="123"/>
        <v>5.520945720099246E-3</v>
      </c>
    </row>
    <row r="412" spans="1:23" x14ac:dyDescent="0.3">
      <c r="A412" s="186">
        <v>42989</v>
      </c>
      <c r="B412">
        <v>155.82466099999999</v>
      </c>
      <c r="C412">
        <v>977.96002199999998</v>
      </c>
      <c r="D412">
        <v>71.858924999999999</v>
      </c>
      <c r="E412">
        <v>181.740005</v>
      </c>
      <c r="F412">
        <v>87.132378000000003</v>
      </c>
      <c r="G412" s="86">
        <v>75.319999999999993</v>
      </c>
      <c r="H412">
        <f t="shared" si="108"/>
        <v>11736.713466519999</v>
      </c>
      <c r="I412">
        <f t="shared" si="109"/>
        <v>73659.948857039999</v>
      </c>
      <c r="J412">
        <f t="shared" si="110"/>
        <v>5412.4142309999997</v>
      </c>
      <c r="K412">
        <f t="shared" si="111"/>
        <v>13688.657176599998</v>
      </c>
      <c r="L412">
        <f t="shared" si="112"/>
        <v>6562.8107109599996</v>
      </c>
      <c r="M412" s="180">
        <f t="shared" si="113"/>
        <v>1.2726457628534615E-2</v>
      </c>
      <c r="N412" s="178">
        <f t="shared" si="114"/>
        <v>7.2042854405155706E-3</v>
      </c>
      <c r="O412" s="178">
        <f t="shared" si="115"/>
        <v>5.2839258477194147E-3</v>
      </c>
      <c r="P412" s="178">
        <f t="shared" si="116"/>
        <v>2.4505444859346952E-2</v>
      </c>
      <c r="Q412" s="179">
        <f t="shared" si="117"/>
        <v>7.1068996636150534E-3</v>
      </c>
      <c r="R412" s="187">
        <f t="shared" si="118"/>
        <v>1.2807783621495088E-2</v>
      </c>
      <c r="S412" s="187">
        <f t="shared" si="119"/>
        <v>7.230298736417777E-3</v>
      </c>
      <c r="T412" s="187">
        <f t="shared" si="120"/>
        <v>5.2979104041716765E-3</v>
      </c>
      <c r="U412" s="187">
        <f t="shared" si="121"/>
        <v>2.4808171028356574E-2</v>
      </c>
      <c r="V412" s="187">
        <f t="shared" si="122"/>
        <v>7.132213607383261E-3</v>
      </c>
      <c r="W412" s="188">
        <f t="shared" si="123"/>
        <v>1.1455275479564878E-2</v>
      </c>
    </row>
    <row r="413" spans="1:23" x14ac:dyDescent="0.3">
      <c r="A413" s="186">
        <v>42990</v>
      </c>
      <c r="B413">
        <v>155.20716899999999</v>
      </c>
      <c r="C413">
        <v>982.580017</v>
      </c>
      <c r="D413">
        <v>71.782036000000005</v>
      </c>
      <c r="E413">
        <v>185.14999399999999</v>
      </c>
      <c r="F413">
        <v>86.687386000000004</v>
      </c>
      <c r="G413" s="86">
        <v>76.597999999999999</v>
      </c>
      <c r="H413">
        <f t="shared" si="108"/>
        <v>11888.558731061999</v>
      </c>
      <c r="I413">
        <f t="shared" si="109"/>
        <v>75263.664142166002</v>
      </c>
      <c r="J413">
        <f t="shared" si="110"/>
        <v>5498.3603935280007</v>
      </c>
      <c r="K413">
        <f t="shared" si="111"/>
        <v>14182.119240411999</v>
      </c>
      <c r="L413">
        <f t="shared" si="112"/>
        <v>6640.0803928280002</v>
      </c>
      <c r="M413" s="180">
        <f t="shared" si="113"/>
        <v>1.2854654473625455E-2</v>
      </c>
      <c r="N413" s="178">
        <f t="shared" si="114"/>
        <v>2.1538253723815116E-2</v>
      </c>
      <c r="O413" s="178">
        <f t="shared" si="115"/>
        <v>1.5754690790551206E-2</v>
      </c>
      <c r="P413" s="178">
        <f t="shared" si="116"/>
        <v>3.5414416130589946E-2</v>
      </c>
      <c r="Q413" s="179">
        <f t="shared" si="117"/>
        <v>1.170509753972849E-2</v>
      </c>
      <c r="R413" s="187">
        <f t="shared" si="118"/>
        <v>1.293763070685436E-2</v>
      </c>
      <c r="S413" s="187">
        <f t="shared" si="119"/>
        <v>2.177187616894102E-2</v>
      </c>
      <c r="T413" s="187">
        <f t="shared" si="120"/>
        <v>1.5879450252668764E-2</v>
      </c>
      <c r="U413" s="187">
        <f t="shared" si="121"/>
        <v>3.6048975253434458E-2</v>
      </c>
      <c r="V413" s="187">
        <f t="shared" si="122"/>
        <v>1.1773870262471378E-2</v>
      </c>
      <c r="W413" s="188">
        <f t="shared" si="123"/>
        <v>1.9682360528873996E-2</v>
      </c>
    </row>
    <row r="414" spans="1:23" x14ac:dyDescent="0.3">
      <c r="A414" s="186">
        <v>42991</v>
      </c>
      <c r="B414">
        <v>154.03967299999999</v>
      </c>
      <c r="C414">
        <v>999.59997599999997</v>
      </c>
      <c r="D414">
        <v>72.291472999999996</v>
      </c>
      <c r="E414">
        <v>183.63999899999999</v>
      </c>
      <c r="F414">
        <v>86.72448</v>
      </c>
      <c r="G414" s="86">
        <v>76.572000000000003</v>
      </c>
      <c r="H414">
        <f t="shared" si="108"/>
        <v>11795.125840956</v>
      </c>
      <c r="I414">
        <f t="shared" si="109"/>
        <v>76541.369362272002</v>
      </c>
      <c r="J414">
        <f t="shared" si="110"/>
        <v>5535.5026705560003</v>
      </c>
      <c r="K414">
        <f t="shared" si="111"/>
        <v>14061.682003427999</v>
      </c>
      <c r="L414">
        <f t="shared" si="112"/>
        <v>6640.66688256</v>
      </c>
      <c r="M414" s="180">
        <f t="shared" si="113"/>
        <v>-7.8901046442928328E-3</v>
      </c>
      <c r="N414" s="178">
        <f t="shared" si="114"/>
        <v>1.6833900213932312E-2</v>
      </c>
      <c r="O414" s="178">
        <f t="shared" si="115"/>
        <v>6.7324412318724774E-3</v>
      </c>
      <c r="P414" s="178">
        <f t="shared" si="116"/>
        <v>-8.5284530887774178E-3</v>
      </c>
      <c r="Q414" s="179">
        <f t="shared" si="117"/>
        <v>8.832179699233256E-5</v>
      </c>
      <c r="R414" s="187">
        <f t="shared" si="118"/>
        <v>-7.8590594721866264E-3</v>
      </c>
      <c r="S414" s="187">
        <f t="shared" si="119"/>
        <v>1.6976388735107744E-2</v>
      </c>
      <c r="T414" s="187">
        <f t="shared" si="120"/>
        <v>6.755155058900647E-3</v>
      </c>
      <c r="U414" s="187">
        <f t="shared" si="121"/>
        <v>-8.4921889981586056E-3</v>
      </c>
      <c r="V414" s="187">
        <f t="shared" si="122"/>
        <v>8.8325697476985773E-5</v>
      </c>
      <c r="W414" s="188">
        <f t="shared" si="123"/>
        <v>1.4937242042280291E-3</v>
      </c>
    </row>
    <row r="415" spans="1:23" x14ac:dyDescent="0.3">
      <c r="A415" s="186">
        <v>42992</v>
      </c>
      <c r="B415">
        <v>152.717804</v>
      </c>
      <c r="C415">
        <v>992.21002199999998</v>
      </c>
      <c r="D415">
        <v>71.868545999999995</v>
      </c>
      <c r="E415">
        <v>182.63000500000001</v>
      </c>
      <c r="F415">
        <v>86.72448</v>
      </c>
      <c r="G415" s="86">
        <v>77.040999999999997</v>
      </c>
      <c r="H415">
        <f t="shared" si="108"/>
        <v>11765.532337963999</v>
      </c>
      <c r="I415">
        <f t="shared" si="109"/>
        <v>76440.852304902</v>
      </c>
      <c r="J415">
        <f t="shared" si="110"/>
        <v>5536.8246523859998</v>
      </c>
      <c r="K415">
        <f t="shared" si="111"/>
        <v>14069.998215205</v>
      </c>
      <c r="L415">
        <f t="shared" si="112"/>
        <v>6681.34066368</v>
      </c>
      <c r="M415" s="180">
        <f t="shared" si="113"/>
        <v>-2.5121130598534632E-3</v>
      </c>
      <c r="N415" s="178">
        <f t="shared" si="114"/>
        <v>-1.3141013477188258E-3</v>
      </c>
      <c r="O415" s="178">
        <f t="shared" si="115"/>
        <v>2.387902376299311E-4</v>
      </c>
      <c r="P415" s="178">
        <f t="shared" si="116"/>
        <v>5.9123464753048046E-4</v>
      </c>
      <c r="Q415" s="179">
        <f t="shared" si="117"/>
        <v>6.1062730014066618E-3</v>
      </c>
      <c r="R415" s="187">
        <f t="shared" si="118"/>
        <v>-2.5089603443859123E-3</v>
      </c>
      <c r="S415" s="187">
        <f t="shared" si="119"/>
        <v>-1.3132382946306081E-3</v>
      </c>
      <c r="T415" s="187">
        <f t="shared" si="120"/>
        <v>2.3881875028825073E-4</v>
      </c>
      <c r="U415" s="187">
        <f t="shared" si="121"/>
        <v>5.9140946118489712E-4</v>
      </c>
      <c r="V415" s="187">
        <f t="shared" si="122"/>
        <v>6.1249542913858939E-3</v>
      </c>
      <c r="W415" s="188">
        <f t="shared" si="123"/>
        <v>6.2659677276850434E-4</v>
      </c>
    </row>
    <row r="416" spans="1:23" x14ac:dyDescent="0.3">
      <c r="A416" s="186">
        <v>42993</v>
      </c>
      <c r="B416">
        <v>154.26159699999999</v>
      </c>
      <c r="C416">
        <v>986.78997800000002</v>
      </c>
      <c r="D416">
        <v>72.387573000000003</v>
      </c>
      <c r="E416">
        <v>182.35000600000001</v>
      </c>
      <c r="F416">
        <v>86.464889999999997</v>
      </c>
      <c r="G416" s="86">
        <v>78.33</v>
      </c>
      <c r="H416">
        <f t="shared" si="108"/>
        <v>12083.310893009999</v>
      </c>
      <c r="I416">
        <f t="shared" si="109"/>
        <v>77295.258976740006</v>
      </c>
      <c r="J416">
        <f t="shared" si="110"/>
        <v>5670.1185930900001</v>
      </c>
      <c r="K416">
        <f t="shared" si="111"/>
        <v>14283.47596998</v>
      </c>
      <c r="L416">
        <f t="shared" si="112"/>
        <v>6772.7948336999998</v>
      </c>
      <c r="M416" s="180">
        <f t="shared" si="113"/>
        <v>2.6650966749208391E-2</v>
      </c>
      <c r="N416" s="178">
        <f t="shared" si="114"/>
        <v>1.1115351645099305E-2</v>
      </c>
      <c r="O416" s="178">
        <f t="shared" si="115"/>
        <v>2.3788864413222716E-2</v>
      </c>
      <c r="P416" s="178">
        <f t="shared" si="116"/>
        <v>1.505859828026739E-2</v>
      </c>
      <c r="Q416" s="179">
        <f t="shared" si="117"/>
        <v>1.3595162415964066E-2</v>
      </c>
      <c r="R416" s="187">
        <f t="shared" si="118"/>
        <v>2.7009279811387631E-2</v>
      </c>
      <c r="S416" s="187">
        <f t="shared" si="119"/>
        <v>1.1177356689195549E-2</v>
      </c>
      <c r="T416" s="187">
        <f t="shared" si="120"/>
        <v>2.4074076582244582E-2</v>
      </c>
      <c r="U416" s="187">
        <f t="shared" si="121"/>
        <v>1.5172550238442915E-2</v>
      </c>
      <c r="V416" s="187">
        <f t="shared" si="122"/>
        <v>1.3687996859245303E-2</v>
      </c>
      <c r="W416" s="188">
        <f t="shared" si="123"/>
        <v>1.8224252036103193E-2</v>
      </c>
    </row>
    <row r="417" spans="1:23" x14ac:dyDescent="0.3">
      <c r="A417" s="186">
        <v>42996</v>
      </c>
      <c r="B417">
        <v>153.09411600000001</v>
      </c>
      <c r="C417">
        <v>974.19000200000005</v>
      </c>
      <c r="D417">
        <v>72.243408000000002</v>
      </c>
      <c r="E417">
        <v>184.61999499999999</v>
      </c>
      <c r="F417">
        <v>86.353667999999999</v>
      </c>
      <c r="G417" s="86">
        <v>78.397000000000006</v>
      </c>
      <c r="H417">
        <f t="shared" si="108"/>
        <v>12002.119412052001</v>
      </c>
      <c r="I417">
        <f t="shared" si="109"/>
        <v>76373.573586794009</v>
      </c>
      <c r="J417">
        <f t="shared" si="110"/>
        <v>5663.6664569760005</v>
      </c>
      <c r="K417">
        <f t="shared" si="111"/>
        <v>14473.653748015</v>
      </c>
      <c r="L417">
        <f t="shared" si="112"/>
        <v>6769.868510196</v>
      </c>
      <c r="M417" s="180">
        <f t="shared" si="113"/>
        <v>-6.7419836367068695E-3</v>
      </c>
      <c r="N417" s="178">
        <f t="shared" si="114"/>
        <v>-1.199588006461662E-2</v>
      </c>
      <c r="O417" s="178">
        <f t="shared" si="115"/>
        <v>-1.1385669981402362E-3</v>
      </c>
      <c r="P417" s="178">
        <f t="shared" si="116"/>
        <v>1.3226671259860708E-2</v>
      </c>
      <c r="Q417" s="179">
        <f t="shared" si="117"/>
        <v>-4.3216367050334203E-4</v>
      </c>
      <c r="R417" s="187">
        <f t="shared" si="118"/>
        <v>-6.7193074544631241E-3</v>
      </c>
      <c r="S417" s="187">
        <f t="shared" si="119"/>
        <v>-1.1924216338072608E-2</v>
      </c>
      <c r="T417" s="187">
        <f t="shared" si="120"/>
        <v>-1.1379190766596322E-3</v>
      </c>
      <c r="U417" s="187">
        <f t="shared" si="121"/>
        <v>1.3314530611085321E-2</v>
      </c>
      <c r="V417" s="187">
        <f t="shared" si="122"/>
        <v>-4.3207030123502954E-4</v>
      </c>
      <c r="W417" s="188">
        <f t="shared" si="123"/>
        <v>-1.3797965118690148E-3</v>
      </c>
    </row>
    <row r="418" spans="1:23" x14ac:dyDescent="0.3">
      <c r="A418" s="186">
        <v>42997</v>
      </c>
      <c r="B418">
        <v>153.15197800000001</v>
      </c>
      <c r="C418">
        <v>969.85998500000005</v>
      </c>
      <c r="D418">
        <v>72.512550000000005</v>
      </c>
      <c r="E418">
        <v>185.679993</v>
      </c>
      <c r="F418">
        <v>87.299232000000003</v>
      </c>
      <c r="G418" s="86">
        <v>78.5</v>
      </c>
      <c r="H418">
        <f t="shared" si="108"/>
        <v>12022.430273000002</v>
      </c>
      <c r="I418">
        <f t="shared" si="109"/>
        <v>76134.008822500007</v>
      </c>
      <c r="J418">
        <f t="shared" si="110"/>
        <v>5692.2351750000007</v>
      </c>
      <c r="K418">
        <f t="shared" si="111"/>
        <v>14575.879450500001</v>
      </c>
      <c r="L418">
        <f t="shared" si="112"/>
        <v>6852.9897120000005</v>
      </c>
      <c r="M418" s="180">
        <f t="shared" si="113"/>
        <v>1.6908425800474869E-3</v>
      </c>
      <c r="N418" s="178">
        <f t="shared" si="114"/>
        <v>-3.1416793519947941E-3</v>
      </c>
      <c r="O418" s="178">
        <f t="shared" si="115"/>
        <v>5.0315297227825628E-3</v>
      </c>
      <c r="P418" s="178">
        <f t="shared" si="116"/>
        <v>7.0380562578231465E-3</v>
      </c>
      <c r="Q418" s="179">
        <f t="shared" si="117"/>
        <v>1.2203347049704098E-2</v>
      </c>
      <c r="R418" s="187">
        <f t="shared" si="118"/>
        <v>1.6922728603754105E-3</v>
      </c>
      <c r="S418" s="187">
        <f t="shared" si="119"/>
        <v>-3.1367494415034938E-3</v>
      </c>
      <c r="T418" s="187">
        <f t="shared" si="120"/>
        <v>5.0442091251351471E-3</v>
      </c>
      <c r="U418" s="187">
        <f t="shared" si="121"/>
        <v>7.0628815822694618E-3</v>
      </c>
      <c r="V418" s="187">
        <f t="shared" si="122"/>
        <v>1.2278111706130317E-2</v>
      </c>
      <c r="W418" s="188">
        <f t="shared" si="123"/>
        <v>4.5881451664813687E-3</v>
      </c>
    </row>
    <row r="419" spans="1:23" x14ac:dyDescent="0.3">
      <c r="A419" s="186">
        <v>42998</v>
      </c>
      <c r="B419">
        <v>150.58547999999999</v>
      </c>
      <c r="C419">
        <v>973.21002199999998</v>
      </c>
      <c r="D419">
        <v>72.031943999999996</v>
      </c>
      <c r="E419">
        <v>185.509995</v>
      </c>
      <c r="F419">
        <v>87.512466000000003</v>
      </c>
      <c r="G419" s="86">
        <v>78.619</v>
      </c>
      <c r="H419">
        <f t="shared" si="108"/>
        <v>11838.879852119999</v>
      </c>
      <c r="I419">
        <f t="shared" si="109"/>
        <v>76512.798719618004</v>
      </c>
      <c r="J419">
        <f t="shared" si="110"/>
        <v>5663.0794053359996</v>
      </c>
      <c r="K419">
        <f t="shared" si="111"/>
        <v>14584.610296905001</v>
      </c>
      <c r="L419">
        <f t="shared" si="112"/>
        <v>6880.1425644540004</v>
      </c>
      <c r="M419" s="180">
        <f t="shared" si="113"/>
        <v>-1.5385076548115646E-2</v>
      </c>
      <c r="N419" s="178">
        <f t="shared" si="114"/>
        <v>4.9629688391992881E-3</v>
      </c>
      <c r="O419" s="178">
        <f t="shared" si="115"/>
        <v>-5.1351873218250218E-3</v>
      </c>
      <c r="P419" s="178">
        <f t="shared" si="116"/>
        <v>5.9881344528288111E-4</v>
      </c>
      <c r="Q419" s="179">
        <f t="shared" si="117"/>
        <v>3.9543619459524778E-3</v>
      </c>
      <c r="R419" s="187">
        <f t="shared" si="118"/>
        <v>-1.5267330873377649E-2</v>
      </c>
      <c r="S419" s="187">
        <f t="shared" si="119"/>
        <v>4.9753047682161745E-3</v>
      </c>
      <c r="T419" s="187">
        <f t="shared" si="120"/>
        <v>-5.1220247877409811E-3</v>
      </c>
      <c r="U419" s="187">
        <f t="shared" si="121"/>
        <v>5.9899276984626108E-4</v>
      </c>
      <c r="V419" s="187">
        <f t="shared" si="122"/>
        <v>3.9621907510606095E-3</v>
      </c>
      <c r="W419" s="188">
        <f t="shared" si="123"/>
        <v>-2.1705734743991175E-3</v>
      </c>
    </row>
    <row r="420" spans="1:23" x14ac:dyDescent="0.3">
      <c r="A420" s="186">
        <v>42999</v>
      </c>
      <c r="B420">
        <v>147.99964900000001</v>
      </c>
      <c r="C420">
        <v>964.65002400000003</v>
      </c>
      <c r="D420">
        <v>71.330260999999993</v>
      </c>
      <c r="E420">
        <v>188.779999</v>
      </c>
      <c r="F420">
        <v>85.880859000000001</v>
      </c>
      <c r="G420" s="86">
        <v>78.724000000000004</v>
      </c>
      <c r="H420">
        <f t="shared" si="108"/>
        <v>11651.124367876</v>
      </c>
      <c r="I420">
        <f t="shared" si="109"/>
        <v>75941.108489376013</v>
      </c>
      <c r="J420">
        <f t="shared" si="110"/>
        <v>5615.4034669639996</v>
      </c>
      <c r="K420">
        <f t="shared" si="111"/>
        <v>14861.516641276001</v>
      </c>
      <c r="L420">
        <f t="shared" si="112"/>
        <v>6760.8847439160008</v>
      </c>
      <c r="M420" s="180">
        <f t="shared" si="113"/>
        <v>-1.5986330277132595E-2</v>
      </c>
      <c r="N420" s="178">
        <f t="shared" si="114"/>
        <v>-7.4998787557091209E-3</v>
      </c>
      <c r="O420" s="178">
        <f t="shared" si="115"/>
        <v>-8.4543680008380313E-3</v>
      </c>
      <c r="P420" s="178">
        <f t="shared" si="116"/>
        <v>1.8808212560259011E-2</v>
      </c>
      <c r="Q420" s="179">
        <f t="shared" si="117"/>
        <v>-1.7485612539737537E-2</v>
      </c>
      <c r="R420" s="187">
        <f t="shared" si="118"/>
        <v>-1.5859227105035366E-2</v>
      </c>
      <c r="S420" s="187">
        <f t="shared" si="119"/>
        <v>-7.4718248424940825E-3</v>
      </c>
      <c r="T420" s="187">
        <f t="shared" si="120"/>
        <v>-8.4187303337257963E-3</v>
      </c>
      <c r="U420" s="187">
        <f t="shared" si="121"/>
        <v>1.8986201121175137E-2</v>
      </c>
      <c r="V420" s="187">
        <f t="shared" si="122"/>
        <v>-1.7333626363229833E-2</v>
      </c>
      <c r="W420" s="188">
        <f t="shared" si="123"/>
        <v>-6.0194415046619888E-3</v>
      </c>
    </row>
    <row r="421" spans="1:23" x14ac:dyDescent="0.3">
      <c r="A421" s="186">
        <v>43000</v>
      </c>
      <c r="B421">
        <v>146.55235300000001</v>
      </c>
      <c r="C421">
        <v>955.09997599999997</v>
      </c>
      <c r="D421">
        <v>71.522507000000004</v>
      </c>
      <c r="E421">
        <v>187.35000600000001</v>
      </c>
      <c r="F421">
        <v>85.510056000000006</v>
      </c>
      <c r="G421" s="86">
        <v>77.563999999999993</v>
      </c>
      <c r="H421">
        <f t="shared" si="108"/>
        <v>11367.186708092</v>
      </c>
      <c r="I421">
        <f t="shared" si="109"/>
        <v>74081.374538463991</v>
      </c>
      <c r="J421">
        <f t="shared" si="110"/>
        <v>5547.5717329479994</v>
      </c>
      <c r="K421">
        <f t="shared" si="111"/>
        <v>14531.615865383999</v>
      </c>
      <c r="L421">
        <f t="shared" si="112"/>
        <v>6632.5019835840003</v>
      </c>
      <c r="M421" s="180">
        <f t="shared" si="113"/>
        <v>-2.4671841598895072E-2</v>
      </c>
      <c r="N421" s="178">
        <f t="shared" si="114"/>
        <v>-2.4794006656858342E-2</v>
      </c>
      <c r="O421" s="178">
        <f t="shared" si="115"/>
        <v>-1.2153134390656989E-2</v>
      </c>
      <c r="P421" s="178">
        <f t="shared" si="116"/>
        <v>-2.244841577513014E-2</v>
      </c>
      <c r="Q421" s="179">
        <f t="shared" si="117"/>
        <v>-1.9171654668393757E-2</v>
      </c>
      <c r="R421" s="187">
        <f t="shared" si="118"/>
        <v>-2.4369979310053653E-2</v>
      </c>
      <c r="S421" s="187">
        <f t="shared" si="119"/>
        <v>-2.4489159928080238E-2</v>
      </c>
      <c r="T421" s="187">
        <f t="shared" si="120"/>
        <v>-1.2079583313124564E-2</v>
      </c>
      <c r="U421" s="187">
        <f t="shared" si="121"/>
        <v>-2.2198324966090168E-2</v>
      </c>
      <c r="V421" s="187">
        <f t="shared" si="122"/>
        <v>-1.8989047320697176E-2</v>
      </c>
      <c r="W421" s="188">
        <f t="shared" si="123"/>
        <v>-2.0425218967609161E-2</v>
      </c>
    </row>
    <row r="422" spans="1:23" x14ac:dyDescent="0.3">
      <c r="A422" s="186">
        <v>43003</v>
      </c>
      <c r="B422">
        <v>145.25945999999999</v>
      </c>
      <c r="C422">
        <v>939.78997800000002</v>
      </c>
      <c r="D422">
        <v>70.41713</v>
      </c>
      <c r="E422">
        <v>178.550003</v>
      </c>
      <c r="F422">
        <v>85.955032000000003</v>
      </c>
      <c r="G422" s="86">
        <v>77.468999999999994</v>
      </c>
      <c r="H422">
        <f t="shared" si="108"/>
        <v>11253.105106739999</v>
      </c>
      <c r="I422">
        <f t="shared" si="109"/>
        <v>72804.589805682001</v>
      </c>
      <c r="J422">
        <f t="shared" si="110"/>
        <v>5455.1446439699994</v>
      </c>
      <c r="K422">
        <f t="shared" si="111"/>
        <v>13832.090182406999</v>
      </c>
      <c r="L422">
        <f t="shared" si="112"/>
        <v>6658.8503740079996</v>
      </c>
      <c r="M422" s="180">
        <f t="shared" si="113"/>
        <v>-1.0086745965022204E-2</v>
      </c>
      <c r="N422" s="178">
        <f t="shared" si="114"/>
        <v>-1.7385144954045535E-2</v>
      </c>
      <c r="O422" s="178">
        <f t="shared" si="115"/>
        <v>-1.68011716361301E-2</v>
      </c>
      <c r="P422" s="178">
        <f t="shared" si="116"/>
        <v>-4.9335412105252781E-2</v>
      </c>
      <c r="Q422" s="179">
        <f t="shared" si="117"/>
        <v>3.9647470369885305E-3</v>
      </c>
      <c r="R422" s="187">
        <f t="shared" si="118"/>
        <v>-1.0036045354193919E-2</v>
      </c>
      <c r="S422" s="187">
        <f t="shared" si="119"/>
        <v>-1.7234895285576379E-2</v>
      </c>
      <c r="T422" s="187">
        <f t="shared" si="120"/>
        <v>-1.6660819080366165E-2</v>
      </c>
      <c r="U422" s="187">
        <f t="shared" si="121"/>
        <v>-4.813818982397905E-2</v>
      </c>
      <c r="V422" s="187">
        <f t="shared" si="122"/>
        <v>3.9726170439471778E-3</v>
      </c>
      <c r="W422" s="188">
        <f t="shared" si="123"/>
        <v>-1.7619466500033668E-2</v>
      </c>
    </row>
    <row r="423" spans="1:23" x14ac:dyDescent="0.3">
      <c r="A423" s="186">
        <v>43004</v>
      </c>
      <c r="B423">
        <v>147.75842299999999</v>
      </c>
      <c r="C423">
        <v>938.59997599999997</v>
      </c>
      <c r="D423">
        <v>70.41713</v>
      </c>
      <c r="E423">
        <v>179.38000500000001</v>
      </c>
      <c r="F423">
        <v>85.890144000000006</v>
      </c>
      <c r="G423" s="86">
        <v>77.870999999999995</v>
      </c>
      <c r="H423">
        <f t="shared" si="108"/>
        <v>11506.096157432999</v>
      </c>
      <c r="I423">
        <f t="shared" si="109"/>
        <v>73089.718731096</v>
      </c>
      <c r="J423">
        <f t="shared" si="110"/>
        <v>5483.4523302299995</v>
      </c>
      <c r="K423">
        <f t="shared" si="111"/>
        <v>13968.500369355001</v>
      </c>
      <c r="L423">
        <f t="shared" si="112"/>
        <v>6688.3514034239997</v>
      </c>
      <c r="M423" s="180">
        <f t="shared" si="113"/>
        <v>2.2232895507020907E-2</v>
      </c>
      <c r="N423" s="178">
        <f t="shared" si="114"/>
        <v>3.9087102340122784E-3</v>
      </c>
      <c r="O423" s="178">
        <f t="shared" si="115"/>
        <v>5.1757550844902384E-3</v>
      </c>
      <c r="P423" s="178">
        <f t="shared" si="116"/>
        <v>9.8135528056609196E-3</v>
      </c>
      <c r="Q423" s="179">
        <f t="shared" si="117"/>
        <v>4.4205636430514009E-3</v>
      </c>
      <c r="R423" s="187">
        <f t="shared" si="118"/>
        <v>2.248188818048745E-2</v>
      </c>
      <c r="S423" s="187">
        <f t="shared" si="119"/>
        <v>3.916359204481727E-3</v>
      </c>
      <c r="T423" s="187">
        <f t="shared" si="120"/>
        <v>5.1891724431708322E-3</v>
      </c>
      <c r="U423" s="187">
        <f t="shared" si="121"/>
        <v>9.861863619245459E-3</v>
      </c>
      <c r="V423" s="187">
        <f t="shared" si="122"/>
        <v>4.430348747758891E-3</v>
      </c>
      <c r="W423" s="188">
        <f t="shared" si="123"/>
        <v>9.1759264390288732E-3</v>
      </c>
    </row>
    <row r="424" spans="1:23" x14ac:dyDescent="0.3">
      <c r="A424" s="186">
        <v>43005</v>
      </c>
      <c r="B424">
        <v>148.81012000000001</v>
      </c>
      <c r="C424">
        <v>950.86999500000002</v>
      </c>
      <c r="D424">
        <v>70.984238000000005</v>
      </c>
      <c r="E424">
        <v>181.970001</v>
      </c>
      <c r="F424">
        <v>84.240004999999996</v>
      </c>
      <c r="G424" s="86">
        <v>77.906000000000006</v>
      </c>
      <c r="H424">
        <f t="shared" si="108"/>
        <v>11593.201208720002</v>
      </c>
      <c r="I424">
        <f t="shared" si="109"/>
        <v>74078.477830470001</v>
      </c>
      <c r="J424">
        <f t="shared" si="110"/>
        <v>5530.0980456280004</v>
      </c>
      <c r="K424">
        <f t="shared" si="111"/>
        <v>14176.554897906</v>
      </c>
      <c r="L424">
        <f t="shared" si="112"/>
        <v>6562.8018295299998</v>
      </c>
      <c r="M424" s="180">
        <f t="shared" si="113"/>
        <v>7.5418280286018045E-3</v>
      </c>
      <c r="N424" s="178">
        <f t="shared" si="114"/>
        <v>1.3437332251340988E-2</v>
      </c>
      <c r="O424" s="178">
        <f t="shared" si="115"/>
        <v>8.4706552775571948E-3</v>
      </c>
      <c r="P424" s="178">
        <f t="shared" si="116"/>
        <v>1.4784715567990686E-2</v>
      </c>
      <c r="Q424" s="179">
        <f t="shared" si="117"/>
        <v>-1.8949796848757194E-2</v>
      </c>
      <c r="R424" s="187">
        <f t="shared" si="118"/>
        <v>7.5703392440999284E-3</v>
      </c>
      <c r="S424" s="187">
        <f t="shared" si="119"/>
        <v>1.352801894082723E-2</v>
      </c>
      <c r="T424" s="187">
        <f t="shared" si="120"/>
        <v>8.5066327905953323E-3</v>
      </c>
      <c r="U424" s="187">
        <f t="shared" si="121"/>
        <v>1.4894550098408791E-2</v>
      </c>
      <c r="V424" s="187">
        <f t="shared" si="122"/>
        <v>-1.8771378224793436E-2</v>
      </c>
      <c r="W424" s="188">
        <f t="shared" si="123"/>
        <v>5.1456325698275695E-3</v>
      </c>
    </row>
    <row r="425" spans="1:23" x14ac:dyDescent="0.3">
      <c r="A425" s="186">
        <v>43006</v>
      </c>
      <c r="B425">
        <v>147.89352400000001</v>
      </c>
      <c r="C425">
        <v>956.40002400000003</v>
      </c>
      <c r="D425">
        <v>71.003471000000005</v>
      </c>
      <c r="E425">
        <v>180.699997</v>
      </c>
      <c r="F425">
        <v>84.258544999999998</v>
      </c>
      <c r="G425" s="86">
        <v>77.855999999999995</v>
      </c>
      <c r="H425">
        <f t="shared" si="108"/>
        <v>11514.398204544001</v>
      </c>
      <c r="I425">
        <f t="shared" si="109"/>
        <v>74461.480268543994</v>
      </c>
      <c r="J425">
        <f t="shared" si="110"/>
        <v>5528.0462381759999</v>
      </c>
      <c r="K425">
        <f t="shared" si="111"/>
        <v>14068.578966431998</v>
      </c>
      <c r="L425">
        <f t="shared" si="112"/>
        <v>6560.0332795199993</v>
      </c>
      <c r="M425" s="180">
        <f t="shared" si="113"/>
        <v>-6.8205535554842055E-3</v>
      </c>
      <c r="N425" s="178">
        <f t="shared" si="114"/>
        <v>5.1569058152723867E-3</v>
      </c>
      <c r="O425" s="178">
        <f t="shared" si="115"/>
        <v>-3.710943577670698E-4</v>
      </c>
      <c r="P425" s="178">
        <f t="shared" si="116"/>
        <v>-7.6456679568949878E-3</v>
      </c>
      <c r="Q425" s="179">
        <f t="shared" si="117"/>
        <v>-4.2194389064086941E-4</v>
      </c>
      <c r="R425" s="187">
        <f t="shared" si="118"/>
        <v>-6.7973463720036468E-3</v>
      </c>
      <c r="S425" s="187">
        <f t="shared" si="119"/>
        <v>5.1702255404127056E-3</v>
      </c>
      <c r="T425" s="187">
        <f t="shared" si="120"/>
        <v>-3.7102551077238612E-4</v>
      </c>
      <c r="U425" s="187">
        <f t="shared" si="121"/>
        <v>-7.6165141849767175E-3</v>
      </c>
      <c r="V425" s="187">
        <f t="shared" si="122"/>
        <v>-4.2185488483641339E-4</v>
      </c>
      <c r="W425" s="188">
        <f t="shared" si="123"/>
        <v>-2.0073030824352919E-3</v>
      </c>
    </row>
    <row r="426" spans="1:23" x14ac:dyDescent="0.3">
      <c r="A426" s="186">
        <v>43007</v>
      </c>
      <c r="B426">
        <v>148.703979</v>
      </c>
      <c r="C426">
        <v>961.34997599999997</v>
      </c>
      <c r="D426">
        <v>71.599402999999995</v>
      </c>
      <c r="E426">
        <v>181.35000600000001</v>
      </c>
      <c r="F426">
        <v>84.341988000000001</v>
      </c>
      <c r="G426" s="86">
        <v>77.105999999999995</v>
      </c>
      <c r="H426">
        <f t="shared" si="108"/>
        <v>11465.969004773999</v>
      </c>
      <c r="I426">
        <f t="shared" si="109"/>
        <v>74125.851249455998</v>
      </c>
      <c r="J426">
        <f t="shared" si="110"/>
        <v>5520.7435677179992</v>
      </c>
      <c r="K426">
        <f t="shared" si="111"/>
        <v>13983.173562636</v>
      </c>
      <c r="L426">
        <f t="shared" si="112"/>
        <v>6503.273326728</v>
      </c>
      <c r="M426" s="180">
        <f t="shared" si="113"/>
        <v>-4.2148387816185219E-3</v>
      </c>
      <c r="N426" s="178">
        <f t="shared" si="114"/>
        <v>-4.5176070728730495E-3</v>
      </c>
      <c r="O426" s="178">
        <f t="shared" si="115"/>
        <v>-1.3218952753540076E-3</v>
      </c>
      <c r="P426" s="178">
        <f t="shared" si="116"/>
        <v>-6.0891502300273624E-3</v>
      </c>
      <c r="Q426" s="179">
        <f t="shared" si="117"/>
        <v>-8.6900371699633119E-3</v>
      </c>
      <c r="R426" s="187">
        <f t="shared" si="118"/>
        <v>-4.2059688148434965E-3</v>
      </c>
      <c r="S426" s="187">
        <f t="shared" si="119"/>
        <v>-4.5074180351714118E-3</v>
      </c>
      <c r="T426" s="187">
        <f t="shared" si="120"/>
        <v>-1.3210219566488633E-3</v>
      </c>
      <c r="U426" s="187">
        <f t="shared" si="121"/>
        <v>-6.0706489262190057E-3</v>
      </c>
      <c r="V426" s="187">
        <f t="shared" si="122"/>
        <v>-8.6523879336405426E-3</v>
      </c>
      <c r="W426" s="188">
        <f t="shared" si="123"/>
        <v>-4.9514891333046641E-3</v>
      </c>
    </row>
    <row r="427" spans="1:23" x14ac:dyDescent="0.3">
      <c r="A427" s="186">
        <v>43010</v>
      </c>
      <c r="B427">
        <v>148.40489199999999</v>
      </c>
      <c r="C427">
        <v>959.19000200000005</v>
      </c>
      <c r="D427">
        <v>71.714737</v>
      </c>
      <c r="E427">
        <v>177.009995</v>
      </c>
      <c r="F427">
        <v>85.074341000000004</v>
      </c>
      <c r="G427" s="86">
        <v>76.846000000000004</v>
      </c>
      <c r="H427">
        <f t="shared" si="108"/>
        <v>11404.322330632</v>
      </c>
      <c r="I427">
        <f t="shared" si="109"/>
        <v>73709.91489369201</v>
      </c>
      <c r="J427">
        <f t="shared" si="110"/>
        <v>5510.9906795020006</v>
      </c>
      <c r="K427">
        <f t="shared" si="111"/>
        <v>13602.51007577</v>
      </c>
      <c r="L427">
        <f t="shared" si="112"/>
        <v>6537.6228084860004</v>
      </c>
      <c r="M427" s="180">
        <f t="shared" si="113"/>
        <v>-5.3909959029475683E-3</v>
      </c>
      <c r="N427" s="178">
        <f t="shared" si="114"/>
        <v>-5.6270206339096131E-3</v>
      </c>
      <c r="O427" s="178">
        <f t="shared" si="115"/>
        <v>-1.7681518677585622E-3</v>
      </c>
      <c r="P427" s="178">
        <f t="shared" si="116"/>
        <v>-2.7600378278080605E-2</v>
      </c>
      <c r="Q427" s="179">
        <f t="shared" si="117"/>
        <v>5.26797558073803E-3</v>
      </c>
      <c r="R427" s="187">
        <f t="shared" si="118"/>
        <v>-5.3764905623180795E-3</v>
      </c>
      <c r="S427" s="187">
        <f t="shared" si="119"/>
        <v>-5.6112186066401577E-3</v>
      </c>
      <c r="T427" s="187">
        <f t="shared" si="120"/>
        <v>-1.7665896081512746E-3</v>
      </c>
      <c r="U427" s="187">
        <f t="shared" si="121"/>
        <v>-2.7222968030888157E-2</v>
      </c>
      <c r="V427" s="187">
        <f t="shared" si="122"/>
        <v>5.2818757619837982E-3</v>
      </c>
      <c r="W427" s="188">
        <f t="shared" si="123"/>
        <v>-6.9390782092027745E-3</v>
      </c>
    </row>
    <row r="428" spans="1:23" x14ac:dyDescent="0.3">
      <c r="A428" s="186">
        <v>43011</v>
      </c>
      <c r="B428">
        <v>149.05136100000001</v>
      </c>
      <c r="C428">
        <v>957.09997599999997</v>
      </c>
      <c r="D428">
        <v>71.378333999999995</v>
      </c>
      <c r="E428">
        <v>179.19000199999999</v>
      </c>
      <c r="F428">
        <v>85.398810999999995</v>
      </c>
      <c r="G428" s="86">
        <v>76.7</v>
      </c>
      <c r="H428">
        <f t="shared" si="108"/>
        <v>11432.239388700002</v>
      </c>
      <c r="I428">
        <f t="shared" si="109"/>
        <v>73409.568159200004</v>
      </c>
      <c r="J428">
        <f t="shared" si="110"/>
        <v>5474.7182178000003</v>
      </c>
      <c r="K428">
        <f t="shared" si="111"/>
        <v>13743.8731534</v>
      </c>
      <c r="L428">
        <f t="shared" si="112"/>
        <v>6550.0888036999995</v>
      </c>
      <c r="M428" s="180">
        <f t="shared" si="113"/>
        <v>2.4449452871139689E-3</v>
      </c>
      <c r="N428" s="178">
        <f t="shared" si="114"/>
        <v>-4.0830370732801964E-3</v>
      </c>
      <c r="O428" s="178">
        <f t="shared" si="115"/>
        <v>-6.6035963365788158E-3</v>
      </c>
      <c r="P428" s="178">
        <f t="shared" si="116"/>
        <v>1.0338795857788186E-2</v>
      </c>
      <c r="Q428" s="179">
        <f t="shared" si="117"/>
        <v>1.9049929205826584E-3</v>
      </c>
      <c r="R428" s="187">
        <f t="shared" si="118"/>
        <v>2.4479366032137493E-3</v>
      </c>
      <c r="S428" s="187">
        <f t="shared" si="119"/>
        <v>-4.0747128106874211E-3</v>
      </c>
      <c r="T428" s="187">
        <f t="shared" si="120"/>
        <v>-6.5818405095321407E-3</v>
      </c>
      <c r="U428" s="187">
        <f t="shared" si="121"/>
        <v>1.0392425871590285E-2</v>
      </c>
      <c r="V428" s="187">
        <f t="shared" si="122"/>
        <v>1.9068085723480321E-3</v>
      </c>
      <c r="W428" s="188">
        <f t="shared" si="123"/>
        <v>8.1812354538650096E-4</v>
      </c>
    </row>
    <row r="429" spans="1:23" x14ac:dyDescent="0.3">
      <c r="A429" s="186">
        <v>43012</v>
      </c>
      <c r="B429">
        <v>148.086502</v>
      </c>
      <c r="C429">
        <v>965.45001200000002</v>
      </c>
      <c r="D429">
        <v>71.791640999999998</v>
      </c>
      <c r="E429">
        <v>184.449997</v>
      </c>
      <c r="F429">
        <v>85.676902999999996</v>
      </c>
      <c r="G429" s="86">
        <v>76.409000000000006</v>
      </c>
      <c r="H429">
        <f t="shared" si="108"/>
        <v>11315.141531318</v>
      </c>
      <c r="I429">
        <f t="shared" si="109"/>
        <v>73769.069966908006</v>
      </c>
      <c r="J429">
        <f t="shared" si="110"/>
        <v>5485.5274971690005</v>
      </c>
      <c r="K429">
        <f t="shared" si="111"/>
        <v>14093.639820773002</v>
      </c>
      <c r="L429">
        <f t="shared" si="112"/>
        <v>6546.4864813270005</v>
      </c>
      <c r="M429" s="180">
        <f t="shared" si="113"/>
        <v>-1.0295593338759871E-2</v>
      </c>
      <c r="N429" s="178">
        <f t="shared" si="114"/>
        <v>4.8852541002600992E-3</v>
      </c>
      <c r="O429" s="178">
        <f t="shared" si="115"/>
        <v>1.9724526538230269E-3</v>
      </c>
      <c r="P429" s="178">
        <f t="shared" si="116"/>
        <v>2.5130483112839098E-2</v>
      </c>
      <c r="Q429" s="179">
        <f t="shared" si="117"/>
        <v>-5.5011671149850249E-4</v>
      </c>
      <c r="R429" s="187">
        <f t="shared" si="118"/>
        <v>-1.0242775137979047E-2</v>
      </c>
      <c r="S429" s="187">
        <f t="shared" si="119"/>
        <v>4.8972064095019179E-3</v>
      </c>
      <c r="T429" s="187">
        <f t="shared" si="120"/>
        <v>1.9743992181836764E-3</v>
      </c>
      <c r="U429" s="187">
        <f t="shared" si="121"/>
        <v>2.5448915561802572E-2</v>
      </c>
      <c r="V429" s="187">
        <f t="shared" si="122"/>
        <v>-5.4996542504341282E-4</v>
      </c>
      <c r="W429" s="188">
        <f t="shared" si="123"/>
        <v>4.3055561252931416E-3</v>
      </c>
    </row>
    <row r="430" spans="1:23" x14ac:dyDescent="0.3">
      <c r="A430" s="186">
        <v>43013</v>
      </c>
      <c r="B430">
        <v>149.92936700000001</v>
      </c>
      <c r="C430">
        <v>980.84997599999997</v>
      </c>
      <c r="D430">
        <v>73.021964999999994</v>
      </c>
      <c r="E430">
        <v>194.38999899999999</v>
      </c>
      <c r="F430">
        <v>85.315383999999995</v>
      </c>
      <c r="G430" s="86">
        <v>75.728999999999999</v>
      </c>
      <c r="H430">
        <f t="shared" si="108"/>
        <v>11354.001033543002</v>
      </c>
      <c r="I430">
        <f t="shared" si="109"/>
        <v>74278.787832503993</v>
      </c>
      <c r="J430">
        <f t="shared" si="110"/>
        <v>5529.8803874849991</v>
      </c>
      <c r="K430">
        <f t="shared" si="111"/>
        <v>14720.960234270999</v>
      </c>
      <c r="L430">
        <f t="shared" si="112"/>
        <v>6460.8487149359999</v>
      </c>
      <c r="M430" s="180">
        <f t="shared" si="113"/>
        <v>3.4284084787628696E-3</v>
      </c>
      <c r="N430" s="178">
        <f t="shared" si="114"/>
        <v>6.8858798392370992E-3</v>
      </c>
      <c r="O430" s="178">
        <f t="shared" si="115"/>
        <v>8.0529255873494944E-3</v>
      </c>
      <c r="P430" s="178">
        <f t="shared" si="116"/>
        <v>4.3548725402010234E-2</v>
      </c>
      <c r="Q430" s="179">
        <f t="shared" si="117"/>
        <v>-1.3167801474585494E-2</v>
      </c>
      <c r="R430" s="187">
        <f t="shared" si="118"/>
        <v>3.4342921931153833E-3</v>
      </c>
      <c r="S430" s="187">
        <f t="shared" si="119"/>
        <v>6.9096420196789899E-3</v>
      </c>
      <c r="T430" s="187">
        <f t="shared" si="120"/>
        <v>8.0854376062992044E-3</v>
      </c>
      <c r="U430" s="187">
        <f t="shared" si="121"/>
        <v>4.4510887285012929E-2</v>
      </c>
      <c r="V430" s="187">
        <f t="shared" si="122"/>
        <v>-1.3081485257056784E-2</v>
      </c>
      <c r="W430" s="188">
        <f t="shared" si="123"/>
        <v>9.9717547694099448E-3</v>
      </c>
    </row>
    <row r="431" spans="1:23" x14ac:dyDescent="0.3">
      <c r="A431" s="186">
        <v>43014</v>
      </c>
      <c r="B431">
        <v>149.84251399999999</v>
      </c>
      <c r="C431">
        <v>989.580017</v>
      </c>
      <c r="D431">
        <v>73.050811999999993</v>
      </c>
      <c r="E431">
        <v>198.020004</v>
      </c>
      <c r="F431">
        <v>85.593491</v>
      </c>
      <c r="G431" s="86">
        <v>75.989000000000004</v>
      </c>
      <c r="H431">
        <f t="shared" si="108"/>
        <v>11386.382796346001</v>
      </c>
      <c r="I431">
        <f t="shared" si="109"/>
        <v>75197.195911813003</v>
      </c>
      <c r="J431">
        <f t="shared" si="110"/>
        <v>5551.0581530680001</v>
      </c>
      <c r="K431">
        <f t="shared" si="111"/>
        <v>15047.342083956</v>
      </c>
      <c r="L431">
        <f t="shared" si="112"/>
        <v>6504.163787599</v>
      </c>
      <c r="M431" s="180">
        <f t="shared" si="113"/>
        <v>2.847954100702895E-3</v>
      </c>
      <c r="N431" s="178">
        <f t="shared" si="114"/>
        <v>1.2288524397140671E-2</v>
      </c>
      <c r="O431" s="178">
        <f t="shared" si="115"/>
        <v>3.8223822450580082E-3</v>
      </c>
      <c r="P431" s="178">
        <f t="shared" si="116"/>
        <v>2.1929025401465064E-2</v>
      </c>
      <c r="Q431" s="179">
        <f t="shared" si="117"/>
        <v>6.6818653376415913E-3</v>
      </c>
      <c r="R431" s="187">
        <f t="shared" si="118"/>
        <v>2.8520133746098957E-3</v>
      </c>
      <c r="S431" s="187">
        <f t="shared" si="119"/>
        <v>1.2364338542788124E-2</v>
      </c>
      <c r="T431" s="187">
        <f t="shared" si="120"/>
        <v>3.8296968648598041E-3</v>
      </c>
      <c r="U431" s="187">
        <f t="shared" si="121"/>
        <v>2.2171233702891976E-2</v>
      </c>
      <c r="V431" s="187">
        <f t="shared" si="122"/>
        <v>6.7042388042403206E-3</v>
      </c>
      <c r="W431" s="188">
        <f t="shared" si="123"/>
        <v>9.5843042578780246E-3</v>
      </c>
    </row>
    <row r="432" spans="1:23" x14ac:dyDescent="0.3">
      <c r="A432" s="186">
        <v>43017</v>
      </c>
      <c r="B432">
        <v>150.363541</v>
      </c>
      <c r="C432">
        <v>990.98999000000003</v>
      </c>
      <c r="D432">
        <v>73.329559000000003</v>
      </c>
      <c r="E432">
        <v>196.86999499999999</v>
      </c>
      <c r="F432">
        <v>85.398810999999995</v>
      </c>
      <c r="G432" s="86">
        <v>76.590999999999994</v>
      </c>
      <c r="H432">
        <f t="shared" si="108"/>
        <v>11516.493968731</v>
      </c>
      <c r="I432">
        <f t="shared" si="109"/>
        <v>75900.914324090001</v>
      </c>
      <c r="J432">
        <f t="shared" si="110"/>
        <v>5616.3842533689995</v>
      </c>
      <c r="K432">
        <f t="shared" si="111"/>
        <v>15078.469787044998</v>
      </c>
      <c r="L432">
        <f t="shared" si="112"/>
        <v>6540.7803333009988</v>
      </c>
      <c r="M432" s="180">
        <f t="shared" si="113"/>
        <v>1.1362116075707527E-2</v>
      </c>
      <c r="N432" s="178">
        <f t="shared" si="114"/>
        <v>9.3147889059025293E-3</v>
      </c>
      <c r="O432" s="178">
        <f t="shared" si="115"/>
        <v>1.1699517770999387E-2</v>
      </c>
      <c r="P432" s="178">
        <f t="shared" si="116"/>
        <v>2.0665145424004897E-3</v>
      </c>
      <c r="Q432" s="179">
        <f t="shared" si="117"/>
        <v>5.6139208462939998E-3</v>
      </c>
      <c r="R432" s="187">
        <f t="shared" si="118"/>
        <v>1.1426910083047E-2</v>
      </c>
      <c r="S432" s="187">
        <f t="shared" si="119"/>
        <v>9.3583065664081238E-3</v>
      </c>
      <c r="T432" s="187">
        <f t="shared" si="120"/>
        <v>1.176822481401936E-2</v>
      </c>
      <c r="U432" s="187">
        <f t="shared" si="121"/>
        <v>2.0686512551733138E-3</v>
      </c>
      <c r="V432" s="187">
        <f t="shared" si="122"/>
        <v>5.6297084295159998E-3</v>
      </c>
      <c r="W432" s="188">
        <f t="shared" si="123"/>
        <v>8.0503602296327602E-3</v>
      </c>
    </row>
    <row r="433" spans="1:23" x14ac:dyDescent="0.3">
      <c r="A433" s="186">
        <v>43018</v>
      </c>
      <c r="B433">
        <v>150.42143200000001</v>
      </c>
      <c r="C433">
        <v>987.20001200000002</v>
      </c>
      <c r="D433">
        <v>73.329559000000003</v>
      </c>
      <c r="E433">
        <v>195.08000200000001</v>
      </c>
      <c r="F433">
        <v>84.935294999999996</v>
      </c>
      <c r="G433" s="86">
        <v>76.524000000000001</v>
      </c>
      <c r="H433">
        <f t="shared" si="108"/>
        <v>11510.849662368</v>
      </c>
      <c r="I433">
        <f t="shared" si="109"/>
        <v>75544.493718287995</v>
      </c>
      <c r="J433">
        <f t="shared" si="110"/>
        <v>5611.4711729159999</v>
      </c>
      <c r="K433">
        <f t="shared" si="111"/>
        <v>14928.302073048</v>
      </c>
      <c r="L433">
        <f t="shared" si="112"/>
        <v>6499.5885145799994</v>
      </c>
      <c r="M433" s="180">
        <f t="shared" si="113"/>
        <v>-4.9022645134064267E-4</v>
      </c>
      <c r="N433" s="178">
        <f t="shared" si="114"/>
        <v>-4.7069273140122811E-3</v>
      </c>
      <c r="O433" s="178">
        <f t="shared" si="115"/>
        <v>-8.7515924992704231E-4</v>
      </c>
      <c r="P433" s="178">
        <f t="shared" si="116"/>
        <v>-1.0009005190396134E-2</v>
      </c>
      <c r="Q433" s="179">
        <f t="shared" si="117"/>
        <v>-6.3176059214133558E-3</v>
      </c>
      <c r="R433" s="187">
        <f t="shared" si="118"/>
        <v>-4.9010630998675645E-4</v>
      </c>
      <c r="S433" s="187">
        <f t="shared" si="119"/>
        <v>-4.6958670916679972E-3</v>
      </c>
      <c r="T433" s="187">
        <f t="shared" si="120"/>
        <v>-8.7477640976086073E-4</v>
      </c>
      <c r="U433" s="187">
        <f t="shared" si="121"/>
        <v>-9.9590817979433068E-3</v>
      </c>
      <c r="V433" s="187">
        <f t="shared" si="122"/>
        <v>-6.2976918077006817E-3</v>
      </c>
      <c r="W433" s="188">
        <f t="shared" si="123"/>
        <v>-4.4635046834119209E-3</v>
      </c>
    </row>
    <row r="434" spans="1:23" x14ac:dyDescent="0.3">
      <c r="A434" s="186">
        <v>43019</v>
      </c>
      <c r="B434">
        <v>151.04861500000001</v>
      </c>
      <c r="C434">
        <v>995</v>
      </c>
      <c r="D434">
        <v>73.454505999999995</v>
      </c>
      <c r="E434">
        <v>194.949997</v>
      </c>
      <c r="F434">
        <v>84.786957000000001</v>
      </c>
      <c r="G434" s="86">
        <v>76.441999999999993</v>
      </c>
      <c r="H434">
        <f t="shared" si="108"/>
        <v>11546.45822783</v>
      </c>
      <c r="I434">
        <f t="shared" si="109"/>
        <v>76059.789999999994</v>
      </c>
      <c r="J434">
        <f t="shared" si="110"/>
        <v>5615.0093476519987</v>
      </c>
      <c r="K434">
        <f t="shared" si="111"/>
        <v>14902.367670673999</v>
      </c>
      <c r="L434">
        <f t="shared" si="112"/>
        <v>6481.2845669939998</v>
      </c>
      <c r="M434" s="180">
        <f t="shared" si="113"/>
        <v>3.0887034983133471E-3</v>
      </c>
      <c r="N434" s="178">
        <f t="shared" si="114"/>
        <v>6.7979380724142915E-3</v>
      </c>
      <c r="O434" s="178">
        <f t="shared" si="115"/>
        <v>6.3032663650253477E-4</v>
      </c>
      <c r="P434" s="178">
        <f t="shared" si="116"/>
        <v>-1.7387748334746866E-3</v>
      </c>
      <c r="Q434" s="179">
        <f t="shared" si="117"/>
        <v>-2.8201430831700717E-3</v>
      </c>
      <c r="R434" s="187">
        <f t="shared" si="118"/>
        <v>3.0934784578425948E-3</v>
      </c>
      <c r="S434" s="187">
        <f t="shared" si="119"/>
        <v>6.8210965002106373E-3</v>
      </c>
      <c r="T434" s="187">
        <f t="shared" si="120"/>
        <v>6.3052533408279544E-4</v>
      </c>
      <c r="U434" s="187">
        <f t="shared" si="121"/>
        <v>-1.7372640402838649E-3</v>
      </c>
      <c r="V434" s="187">
        <f t="shared" si="122"/>
        <v>-2.8161702152282157E-3</v>
      </c>
      <c r="W434" s="188">
        <f t="shared" si="123"/>
        <v>1.1983332073247897E-3</v>
      </c>
    </row>
    <row r="435" spans="1:23" x14ac:dyDescent="0.3">
      <c r="A435" s="186">
        <v>43020</v>
      </c>
      <c r="B435">
        <v>150.51795999999999</v>
      </c>
      <c r="C435">
        <v>1000.929993</v>
      </c>
      <c r="D435">
        <v>74.127335000000002</v>
      </c>
      <c r="E435">
        <v>195.86000100000001</v>
      </c>
      <c r="F435">
        <v>85.42662</v>
      </c>
      <c r="G435" s="86">
        <v>76.561000000000007</v>
      </c>
      <c r="H435">
        <f t="shared" si="108"/>
        <v>11523.805535560001</v>
      </c>
      <c r="I435">
        <f t="shared" si="109"/>
        <v>76632.201194073001</v>
      </c>
      <c r="J435">
        <f t="shared" si="110"/>
        <v>5675.262894935001</v>
      </c>
      <c r="K435">
        <f t="shared" si="111"/>
        <v>14995.237536561002</v>
      </c>
      <c r="L435">
        <f t="shared" si="112"/>
        <v>6540.3474538200007</v>
      </c>
      <c r="M435" s="180">
        <f t="shared" si="113"/>
        <v>-1.9638006554550539E-3</v>
      </c>
      <c r="N435" s="178">
        <f t="shared" si="114"/>
        <v>7.4976280166980406E-3</v>
      </c>
      <c r="O435" s="178">
        <f t="shared" si="115"/>
        <v>1.0673634439768995E-2</v>
      </c>
      <c r="P435" s="178">
        <f t="shared" si="116"/>
        <v>6.2125487270090155E-3</v>
      </c>
      <c r="Q435" s="179">
        <f t="shared" si="117"/>
        <v>9.0715651879890238E-3</v>
      </c>
      <c r="R435" s="187">
        <f t="shared" si="118"/>
        <v>-1.9618736605655049E-3</v>
      </c>
      <c r="S435" s="187">
        <f t="shared" si="119"/>
        <v>7.5258056073124477E-3</v>
      </c>
      <c r="T435" s="187">
        <f t="shared" si="120"/>
        <v>1.0730800886056975E-2</v>
      </c>
      <c r="U435" s="187">
        <f t="shared" si="121"/>
        <v>6.2318866330052895E-3</v>
      </c>
      <c r="V435" s="187">
        <f t="shared" si="122"/>
        <v>9.1128365396543863E-3</v>
      </c>
      <c r="W435" s="188">
        <f t="shared" si="123"/>
        <v>6.3278912010927193E-3</v>
      </c>
    </row>
    <row r="436" spans="1:23" x14ac:dyDescent="0.3">
      <c r="A436" s="186">
        <v>43021</v>
      </c>
      <c r="B436">
        <v>151.47316000000001</v>
      </c>
      <c r="C436">
        <v>1002.940002</v>
      </c>
      <c r="D436">
        <v>74.482979</v>
      </c>
      <c r="E436">
        <v>199.490005</v>
      </c>
      <c r="F436">
        <v>86.251677999999998</v>
      </c>
      <c r="G436" s="86">
        <v>75.965999999999994</v>
      </c>
      <c r="H436">
        <f t="shared" si="108"/>
        <v>11506.81007256</v>
      </c>
      <c r="I436">
        <f t="shared" si="109"/>
        <v>76189.340191932002</v>
      </c>
      <c r="J436">
        <f t="shared" si="110"/>
        <v>5658.173982714</v>
      </c>
      <c r="K436">
        <f t="shared" si="111"/>
        <v>15154.457719829999</v>
      </c>
      <c r="L436">
        <f t="shared" si="112"/>
        <v>6552.1949709479995</v>
      </c>
      <c r="M436" s="180">
        <f t="shared" si="113"/>
        <v>-1.4759020231393217E-3</v>
      </c>
      <c r="N436" s="178">
        <f t="shared" si="114"/>
        <v>-5.7958091224226353E-3</v>
      </c>
      <c r="O436" s="178">
        <f t="shared" si="115"/>
        <v>-3.0156651254808564E-3</v>
      </c>
      <c r="P436" s="178">
        <f t="shared" si="116"/>
        <v>1.05620744816781E-2</v>
      </c>
      <c r="Q436" s="179">
        <f t="shared" si="117"/>
        <v>1.809812025414629E-3</v>
      </c>
      <c r="R436" s="187">
        <f t="shared" si="118"/>
        <v>-1.4748134153736579E-3</v>
      </c>
      <c r="S436" s="187">
        <f t="shared" si="119"/>
        <v>-5.7790458219964458E-3</v>
      </c>
      <c r="T436" s="187">
        <f t="shared" si="120"/>
        <v>-3.0111225748242153E-3</v>
      </c>
      <c r="U436" s="187">
        <f t="shared" si="121"/>
        <v>1.0618050089622822E-2</v>
      </c>
      <c r="V436" s="187">
        <f t="shared" si="122"/>
        <v>1.811450723627696E-3</v>
      </c>
      <c r="W436" s="188">
        <f t="shared" si="123"/>
        <v>4.3290380021123983E-4</v>
      </c>
    </row>
    <row r="437" spans="1:23" x14ac:dyDescent="0.3">
      <c r="A437" s="186">
        <v>43024</v>
      </c>
      <c r="B437">
        <v>154.26159699999999</v>
      </c>
      <c r="C437">
        <v>1006.340027</v>
      </c>
      <c r="D437">
        <v>74.636780000000002</v>
      </c>
      <c r="E437">
        <v>202.679993</v>
      </c>
      <c r="F437">
        <v>86.344391000000002</v>
      </c>
      <c r="G437" s="86">
        <v>75.905000000000001</v>
      </c>
      <c r="H437">
        <f t="shared" si="108"/>
        <v>11709.226520284999</v>
      </c>
      <c r="I437">
        <f t="shared" si="109"/>
        <v>76386.239749435001</v>
      </c>
      <c r="J437">
        <f t="shared" si="110"/>
        <v>5665.3047858999998</v>
      </c>
      <c r="K437">
        <f t="shared" si="111"/>
        <v>15384.424868665001</v>
      </c>
      <c r="L437">
        <f t="shared" si="112"/>
        <v>6553.9709988550003</v>
      </c>
      <c r="M437" s="180">
        <f t="shared" si="113"/>
        <v>1.7438082183878177E-2</v>
      </c>
      <c r="N437" s="178">
        <f t="shared" si="114"/>
        <v>2.5810115469918869E-3</v>
      </c>
      <c r="O437" s="178">
        <f t="shared" si="115"/>
        <v>1.259472336077415E-3</v>
      </c>
      <c r="P437" s="178">
        <f t="shared" si="116"/>
        <v>1.5060897864782303E-2</v>
      </c>
      <c r="Q437" s="179">
        <f t="shared" si="117"/>
        <v>2.7102173464971929E-4</v>
      </c>
      <c r="R437" s="187">
        <f t="shared" si="118"/>
        <v>1.7591013186851592E-2</v>
      </c>
      <c r="S437" s="187">
        <f t="shared" si="119"/>
        <v>2.5843452247647763E-3</v>
      </c>
      <c r="T437" s="187">
        <f t="shared" si="120"/>
        <v>1.2602658044423556E-3</v>
      </c>
      <c r="U437" s="187">
        <f t="shared" si="121"/>
        <v>1.5174884716203563E-2</v>
      </c>
      <c r="V437" s="187">
        <f t="shared" si="122"/>
        <v>2.7105846435821027E-4</v>
      </c>
      <c r="W437" s="188">
        <f t="shared" si="123"/>
        <v>7.3763134793241002E-3</v>
      </c>
    </row>
    <row r="438" spans="1:23" x14ac:dyDescent="0.3">
      <c r="A438" s="186">
        <v>43025</v>
      </c>
      <c r="B438">
        <v>154.83085600000001</v>
      </c>
      <c r="C438">
        <v>1009.130005</v>
      </c>
      <c r="D438">
        <v>74.579109000000003</v>
      </c>
      <c r="E438">
        <v>199.479996</v>
      </c>
      <c r="F438">
        <v>86.029182000000006</v>
      </c>
      <c r="G438" s="86">
        <v>75.632000000000005</v>
      </c>
      <c r="H438">
        <f t="shared" si="108"/>
        <v>11710.167300992001</v>
      </c>
      <c r="I438">
        <f t="shared" si="109"/>
        <v>76322.52053816001</v>
      </c>
      <c r="J438">
        <f t="shared" si="110"/>
        <v>5640.5671718880003</v>
      </c>
      <c r="K438">
        <f t="shared" si="111"/>
        <v>15087.071057472001</v>
      </c>
      <c r="L438">
        <f t="shared" si="112"/>
        <v>6506.5590930240005</v>
      </c>
      <c r="M438" s="180">
        <f t="shared" si="113"/>
        <v>8.0342020351830827E-5</v>
      </c>
      <c r="N438" s="178">
        <f t="shared" si="114"/>
        <v>-8.3451944541945375E-4</v>
      </c>
      <c r="O438" s="178">
        <f t="shared" si="115"/>
        <v>-4.3760717583686912E-3</v>
      </c>
      <c r="P438" s="178">
        <f t="shared" si="116"/>
        <v>-1.9517469778518724E-2</v>
      </c>
      <c r="Q438" s="179">
        <f t="shared" si="117"/>
        <v>-7.2603659676274811E-3</v>
      </c>
      <c r="R438" s="187">
        <f t="shared" si="118"/>
        <v>8.0345247858359722E-5</v>
      </c>
      <c r="S438" s="187">
        <f t="shared" si="119"/>
        <v>-8.3417133090992498E-4</v>
      </c>
      <c r="T438" s="187">
        <f t="shared" si="120"/>
        <v>-4.3665107080500488E-3</v>
      </c>
      <c r="U438" s="187">
        <f t="shared" si="121"/>
        <v>-1.9328237079479622E-2</v>
      </c>
      <c r="V438" s="187">
        <f t="shared" si="122"/>
        <v>-7.2340731808674154E-3</v>
      </c>
      <c r="W438" s="188">
        <f t="shared" si="123"/>
        <v>-6.3365294102897306E-3</v>
      </c>
    </row>
    <row r="439" spans="1:23" x14ac:dyDescent="0.3">
      <c r="A439" s="186">
        <v>43026</v>
      </c>
      <c r="B439">
        <v>154.145813</v>
      </c>
      <c r="C439">
        <v>997</v>
      </c>
      <c r="D439">
        <v>74.598327999999995</v>
      </c>
      <c r="E439">
        <v>195.53999300000001</v>
      </c>
      <c r="F439">
        <v>86.001380999999995</v>
      </c>
      <c r="G439" s="86">
        <v>75.876999999999995</v>
      </c>
      <c r="H439">
        <f t="shared" si="108"/>
        <v>11696.121853000999</v>
      </c>
      <c r="I439">
        <f t="shared" si="109"/>
        <v>75649.368999999992</v>
      </c>
      <c r="J439">
        <f t="shared" si="110"/>
        <v>5660.297333655999</v>
      </c>
      <c r="K439">
        <f t="shared" si="111"/>
        <v>14836.988048861</v>
      </c>
      <c r="L439">
        <f t="shared" si="112"/>
        <v>6525.5267861369994</v>
      </c>
      <c r="M439" s="180">
        <f t="shared" si="113"/>
        <v>-1.2001432251350266E-3</v>
      </c>
      <c r="N439" s="178">
        <f t="shared" si="114"/>
        <v>-8.8589533586795038E-3</v>
      </c>
      <c r="O439" s="178">
        <f t="shared" si="115"/>
        <v>3.491800437968469E-3</v>
      </c>
      <c r="P439" s="178">
        <f t="shared" si="116"/>
        <v>-1.67149002218503E-2</v>
      </c>
      <c r="Q439" s="179">
        <f t="shared" si="117"/>
        <v>2.9109241118273088E-3</v>
      </c>
      <c r="R439" s="187">
        <f t="shared" si="118"/>
        <v>-1.1994233412713404E-3</v>
      </c>
      <c r="S439" s="187">
        <f t="shared" si="119"/>
        <v>-8.8198284518585003E-3</v>
      </c>
      <c r="T439" s="187">
        <f t="shared" si="120"/>
        <v>3.4979038750449997E-3</v>
      </c>
      <c r="U439" s="187">
        <f t="shared" si="121"/>
        <v>-1.6575981359028998E-2</v>
      </c>
      <c r="V439" s="187">
        <f t="shared" si="122"/>
        <v>2.9151649653555052E-3</v>
      </c>
      <c r="W439" s="188">
        <f t="shared" si="123"/>
        <v>-4.0364328623516662E-3</v>
      </c>
    </row>
    <row r="440" spans="1:23" x14ac:dyDescent="0.3">
      <c r="A440" s="186">
        <v>43027</v>
      </c>
      <c r="B440">
        <v>150.498627</v>
      </c>
      <c r="C440">
        <v>986.60998500000005</v>
      </c>
      <c r="D440">
        <v>74.886696000000001</v>
      </c>
      <c r="E440">
        <v>195.13000500000001</v>
      </c>
      <c r="F440">
        <v>85.543357999999998</v>
      </c>
      <c r="G440" s="86">
        <v>75.369</v>
      </c>
      <c r="H440">
        <f t="shared" si="108"/>
        <v>11342.931018363</v>
      </c>
      <c r="I440">
        <f t="shared" si="109"/>
        <v>74359.807959465004</v>
      </c>
      <c r="J440">
        <f t="shared" si="110"/>
        <v>5644.1353908239998</v>
      </c>
      <c r="K440">
        <f t="shared" si="111"/>
        <v>14706.753346845</v>
      </c>
      <c r="L440">
        <f t="shared" si="112"/>
        <v>6447.3173491019998</v>
      </c>
      <c r="M440" s="180">
        <f t="shared" si="113"/>
        <v>-3.0662589170906248E-2</v>
      </c>
      <c r="N440" s="178">
        <f t="shared" si="114"/>
        <v>-1.7193518883856337E-2</v>
      </c>
      <c r="O440" s="178">
        <f t="shared" si="115"/>
        <v>-2.8594011283563387E-3</v>
      </c>
      <c r="P440" s="178">
        <f t="shared" si="116"/>
        <v>-8.8164558350732024E-3</v>
      </c>
      <c r="Q440" s="179">
        <f t="shared" si="117"/>
        <v>-1.205755403437336E-2</v>
      </c>
      <c r="R440" s="187">
        <f t="shared" si="118"/>
        <v>-3.0197260175378281E-2</v>
      </c>
      <c r="S440" s="187">
        <f t="shared" si="119"/>
        <v>-1.704655382565038E-2</v>
      </c>
      <c r="T440" s="187">
        <f t="shared" si="120"/>
        <v>-2.8553169346600521E-3</v>
      </c>
      <c r="U440" s="187">
        <f t="shared" si="121"/>
        <v>-8.777704854052059E-3</v>
      </c>
      <c r="V440" s="187">
        <f t="shared" si="122"/>
        <v>-1.1985153014948891E-2</v>
      </c>
      <c r="W440" s="188">
        <f t="shared" si="123"/>
        <v>-1.4172397760937934E-2</v>
      </c>
    </row>
    <row r="441" spans="1:23" x14ac:dyDescent="0.3">
      <c r="A441" s="186">
        <v>43028</v>
      </c>
      <c r="B441">
        <v>150.75914</v>
      </c>
      <c r="C441">
        <v>982.90997300000004</v>
      </c>
      <c r="D441">
        <v>75.751769999999993</v>
      </c>
      <c r="E441">
        <v>194.16000399999999</v>
      </c>
      <c r="F441">
        <v>82.423858999999993</v>
      </c>
      <c r="G441" s="86">
        <v>75.813999999999993</v>
      </c>
      <c r="H441">
        <f t="shared" si="108"/>
        <v>11429.653439959999</v>
      </c>
      <c r="I441">
        <f t="shared" si="109"/>
        <v>74518.336693021993</v>
      </c>
      <c r="J441">
        <f t="shared" si="110"/>
        <v>5743.0446907799987</v>
      </c>
      <c r="K441">
        <f t="shared" si="111"/>
        <v>14720.046543255998</v>
      </c>
      <c r="L441">
        <f t="shared" si="112"/>
        <v>6248.882446225999</v>
      </c>
      <c r="M441" s="180">
        <f t="shared" si="113"/>
        <v>7.6164250030944739E-3</v>
      </c>
      <c r="N441" s="178">
        <f t="shared" si="114"/>
        <v>2.1296449367070513E-3</v>
      </c>
      <c r="O441" s="178">
        <f t="shared" si="115"/>
        <v>1.7372481479910787E-2</v>
      </c>
      <c r="P441" s="178">
        <f t="shared" si="116"/>
        <v>9.03475564103243E-4</v>
      </c>
      <c r="Q441" s="179">
        <f t="shared" si="117"/>
        <v>-3.1261490266889895E-2</v>
      </c>
      <c r="R441" s="187">
        <f t="shared" si="118"/>
        <v>7.6455037464834954E-3</v>
      </c>
      <c r="S441" s="187">
        <f t="shared" si="119"/>
        <v>2.1319142411368982E-3</v>
      </c>
      <c r="T441" s="187">
        <f t="shared" si="120"/>
        <v>1.7524260689564874E-2</v>
      </c>
      <c r="U441" s="187">
        <f t="shared" si="121"/>
        <v>9.0388382109157393E-4</v>
      </c>
      <c r="V441" s="187">
        <f t="shared" si="122"/>
        <v>-3.0777902208216766E-2</v>
      </c>
      <c r="W441" s="188">
        <f t="shared" si="123"/>
        <v>-5.1446794198798523E-4</v>
      </c>
    </row>
    <row r="442" spans="1:23" x14ac:dyDescent="0.3">
      <c r="A442" s="186">
        <v>43031</v>
      </c>
      <c r="B442">
        <v>150.68197599999999</v>
      </c>
      <c r="C442">
        <v>966.29998799999998</v>
      </c>
      <c r="D442">
        <v>75.770988000000003</v>
      </c>
      <c r="E442">
        <v>192.470001</v>
      </c>
      <c r="F442">
        <v>81.536574999999999</v>
      </c>
      <c r="G442" s="86">
        <v>75.875</v>
      </c>
      <c r="H442">
        <f t="shared" si="108"/>
        <v>11432.994928999999</v>
      </c>
      <c r="I442">
        <f t="shared" si="109"/>
        <v>73318.011589500005</v>
      </c>
      <c r="J442">
        <f t="shared" si="110"/>
        <v>5749.1237145000005</v>
      </c>
      <c r="K442">
        <f t="shared" si="111"/>
        <v>14603.661325875</v>
      </c>
      <c r="L442">
        <f t="shared" si="112"/>
        <v>6186.5876281250003</v>
      </c>
      <c r="M442" s="180">
        <f t="shared" si="113"/>
        <v>2.9230988552752266E-4</v>
      </c>
      <c r="N442" s="178">
        <f t="shared" si="114"/>
        <v>-1.6238922223861408E-2</v>
      </c>
      <c r="O442" s="178">
        <f t="shared" si="115"/>
        <v>1.0579420824010841E-3</v>
      </c>
      <c r="P442" s="178">
        <f t="shared" si="116"/>
        <v>-7.9380021815368459E-3</v>
      </c>
      <c r="Q442" s="179">
        <f t="shared" si="117"/>
        <v>-1.001897617431678E-2</v>
      </c>
      <c r="R442" s="187">
        <f t="shared" si="118"/>
        <v>2.923526122251032E-4</v>
      </c>
      <c r="S442" s="187">
        <f t="shared" si="119"/>
        <v>-1.6107781745944252E-2</v>
      </c>
      <c r="T442" s="187">
        <f t="shared" si="120"/>
        <v>1.0585019005269283E-3</v>
      </c>
      <c r="U442" s="187">
        <f t="shared" si="121"/>
        <v>-7.9065794417830376E-3</v>
      </c>
      <c r="V442" s="187">
        <f t="shared" si="122"/>
        <v>-9.9689534308045145E-3</v>
      </c>
      <c r="W442" s="188">
        <f t="shared" si="123"/>
        <v>-6.5264920211559555E-3</v>
      </c>
    </row>
    <row r="443" spans="1:23" x14ac:dyDescent="0.3">
      <c r="A443" s="186">
        <v>43032</v>
      </c>
      <c r="B443">
        <v>151.57926900000001</v>
      </c>
      <c r="C443">
        <v>975.90002400000003</v>
      </c>
      <c r="D443">
        <v>75.799819999999997</v>
      </c>
      <c r="E443">
        <v>196.020004</v>
      </c>
      <c r="F443">
        <v>81.237701000000001</v>
      </c>
      <c r="G443" s="86">
        <v>75.718000000000004</v>
      </c>
      <c r="H443">
        <f t="shared" si="108"/>
        <v>11477.279090142001</v>
      </c>
      <c r="I443">
        <f t="shared" si="109"/>
        <v>73893.198017232004</v>
      </c>
      <c r="J443">
        <f t="shared" si="110"/>
        <v>5739.4107707599997</v>
      </c>
      <c r="K443">
        <f t="shared" si="111"/>
        <v>14842.242662872</v>
      </c>
      <c r="L443">
        <f t="shared" si="112"/>
        <v>6151.1562443180001</v>
      </c>
      <c r="M443" s="180">
        <f t="shared" si="113"/>
        <v>3.8658827264486644E-3</v>
      </c>
      <c r="N443" s="178">
        <f t="shared" si="114"/>
        <v>7.8144776650692603E-3</v>
      </c>
      <c r="O443" s="178">
        <f t="shared" si="115"/>
        <v>-1.690893832746068E-3</v>
      </c>
      <c r="P443" s="178">
        <f t="shared" si="116"/>
        <v>1.6205076136196785E-2</v>
      </c>
      <c r="Q443" s="179">
        <f t="shared" si="117"/>
        <v>-5.7435916285234392E-3</v>
      </c>
      <c r="R443" s="187">
        <f t="shared" si="118"/>
        <v>3.8733648896908941E-3</v>
      </c>
      <c r="S443" s="187">
        <f t="shared" si="119"/>
        <v>7.8450903845075325E-3</v>
      </c>
      <c r="T443" s="187">
        <f t="shared" si="120"/>
        <v>-1.6894650771740337E-3</v>
      </c>
      <c r="U443" s="187">
        <f t="shared" si="121"/>
        <v>1.6337090519504029E-2</v>
      </c>
      <c r="V443" s="187">
        <f t="shared" si="122"/>
        <v>-5.7271287399090097E-3</v>
      </c>
      <c r="W443" s="188">
        <f t="shared" si="123"/>
        <v>4.1277903953238822E-3</v>
      </c>
    </row>
    <row r="444" spans="1:23" x14ac:dyDescent="0.3">
      <c r="A444" s="186">
        <v>43033</v>
      </c>
      <c r="B444">
        <v>150.91352800000001</v>
      </c>
      <c r="C444">
        <v>972.90997300000004</v>
      </c>
      <c r="D444">
        <v>75.578757999999993</v>
      </c>
      <c r="E444">
        <v>193.770004</v>
      </c>
      <c r="F444">
        <v>81.125632999999993</v>
      </c>
      <c r="G444" s="86">
        <v>76.613</v>
      </c>
      <c r="H444">
        <f t="shared" si="108"/>
        <v>11561.938120664001</v>
      </c>
      <c r="I444">
        <f t="shared" si="109"/>
        <v>74537.551761449009</v>
      </c>
      <c r="J444">
        <f t="shared" si="110"/>
        <v>5790.3153866539997</v>
      </c>
      <c r="K444">
        <f t="shared" si="111"/>
        <v>14845.301316452</v>
      </c>
      <c r="L444">
        <f t="shared" si="112"/>
        <v>6215.2781210289995</v>
      </c>
      <c r="M444" s="180">
        <f t="shared" si="113"/>
        <v>7.3491569426148429E-3</v>
      </c>
      <c r="N444" s="178">
        <f t="shared" si="114"/>
        <v>8.6822682346319579E-3</v>
      </c>
      <c r="O444" s="178">
        <f t="shared" si="115"/>
        <v>8.8302091415379726E-3</v>
      </c>
      <c r="P444" s="178">
        <f t="shared" si="116"/>
        <v>2.0605635770692691E-4</v>
      </c>
      <c r="Q444" s="179">
        <f t="shared" si="117"/>
        <v>1.0370402572399996E-2</v>
      </c>
      <c r="R444" s="187">
        <f t="shared" si="118"/>
        <v>7.3762282730159088E-3</v>
      </c>
      <c r="S444" s="187">
        <f t="shared" si="119"/>
        <v>8.7200684434681139E-3</v>
      </c>
      <c r="T444" s="187">
        <f t="shared" si="120"/>
        <v>8.869310444434236E-3</v>
      </c>
      <c r="U444" s="187">
        <f t="shared" si="121"/>
        <v>2.0607758877643344E-4</v>
      </c>
      <c r="V444" s="187">
        <f t="shared" si="122"/>
        <v>1.0424361561329332E-2</v>
      </c>
      <c r="W444" s="188">
        <f t="shared" si="123"/>
        <v>7.1192092622048044E-3</v>
      </c>
    </row>
    <row r="445" spans="1:23" x14ac:dyDescent="0.3">
      <c r="A445" s="186">
        <v>43034</v>
      </c>
      <c r="B445">
        <v>151.87835699999999</v>
      </c>
      <c r="C445">
        <v>972.42999299999997</v>
      </c>
      <c r="D445">
        <v>75.703697000000005</v>
      </c>
      <c r="E445">
        <v>195.21000699999999</v>
      </c>
      <c r="F445">
        <v>81.723381000000003</v>
      </c>
      <c r="G445" s="86">
        <v>76.126000000000005</v>
      </c>
      <c r="H445">
        <f t="shared" si="108"/>
        <v>11561.891804982</v>
      </c>
      <c r="I445">
        <f t="shared" si="109"/>
        <v>74027.205647117997</v>
      </c>
      <c r="J445">
        <f t="shared" si="110"/>
        <v>5763.0196378220007</v>
      </c>
      <c r="K445">
        <f t="shared" si="111"/>
        <v>14860.556992882</v>
      </c>
      <c r="L445">
        <f t="shared" si="112"/>
        <v>6221.2741020060002</v>
      </c>
      <c r="M445" s="180">
        <f t="shared" si="113"/>
        <v>-4.0058832943691766E-6</v>
      </c>
      <c r="N445" s="178">
        <f t="shared" si="114"/>
        <v>-6.8703793642951204E-3</v>
      </c>
      <c r="O445" s="178">
        <f t="shared" si="115"/>
        <v>-4.7251810080694246E-3</v>
      </c>
      <c r="P445" s="178">
        <f t="shared" si="116"/>
        <v>1.0271157703861803E-3</v>
      </c>
      <c r="Q445" s="179">
        <f t="shared" si="117"/>
        <v>9.642513992701888E-4</v>
      </c>
      <c r="R445" s="187">
        <f t="shared" si="118"/>
        <v>-4.0058752708415293E-6</v>
      </c>
      <c r="S445" s="187">
        <f t="shared" si="119"/>
        <v>-6.8468322646862752E-3</v>
      </c>
      <c r="T445" s="187">
        <f t="shared" si="120"/>
        <v>-4.714034902988609E-3</v>
      </c>
      <c r="U445" s="187">
        <f t="shared" si="121"/>
        <v>1.0276434344309257E-3</v>
      </c>
      <c r="V445" s="187">
        <f t="shared" si="122"/>
        <v>9.6471643911053722E-4</v>
      </c>
      <c r="W445" s="188">
        <f t="shared" si="123"/>
        <v>-1.914502633880853E-3</v>
      </c>
    </row>
    <row r="446" spans="1:23" x14ac:dyDescent="0.3">
      <c r="A446" s="186">
        <v>43035</v>
      </c>
      <c r="B446">
        <v>157.32015999999999</v>
      </c>
      <c r="C446">
        <v>1100.9499510000001</v>
      </c>
      <c r="D446">
        <v>80.557732000000001</v>
      </c>
      <c r="E446">
        <v>199.53999300000001</v>
      </c>
      <c r="F446">
        <v>81.293739000000002</v>
      </c>
      <c r="G446" s="86">
        <v>76.263999999999996</v>
      </c>
      <c r="H446">
        <f t="shared" si="108"/>
        <v>11997.864682239999</v>
      </c>
      <c r="I446">
        <f t="shared" si="109"/>
        <v>83962.847063063993</v>
      </c>
      <c r="J446">
        <f t="shared" si="110"/>
        <v>6143.6548732479996</v>
      </c>
      <c r="K446">
        <f t="shared" si="111"/>
        <v>15217.718026152001</v>
      </c>
      <c r="L446">
        <f t="shared" si="112"/>
        <v>6199.7857110959994</v>
      </c>
      <c r="M446" s="180">
        <f t="shared" si="113"/>
        <v>3.7014190002698046E-2</v>
      </c>
      <c r="N446" s="178">
        <f t="shared" si="114"/>
        <v>0.12594173461322611</v>
      </c>
      <c r="O446" s="178">
        <f t="shared" si="115"/>
        <v>6.3958241275606786E-2</v>
      </c>
      <c r="P446" s="178">
        <f t="shared" si="116"/>
        <v>2.3749887329352282E-2</v>
      </c>
      <c r="Q446" s="179">
        <f t="shared" si="117"/>
        <v>-3.4599965978463535E-3</v>
      </c>
      <c r="R446" s="187">
        <f t="shared" si="118"/>
        <v>3.7707745809395857E-2</v>
      </c>
      <c r="S446" s="187">
        <f t="shared" si="119"/>
        <v>0.13421608081910366</v>
      </c>
      <c r="T446" s="187">
        <f t="shared" si="120"/>
        <v>6.6047881032355996E-2</v>
      </c>
      <c r="U446" s="187">
        <f t="shared" si="121"/>
        <v>2.4034161938955273E-2</v>
      </c>
      <c r="V446" s="187">
        <f t="shared" si="122"/>
        <v>-3.4540177072526117E-3</v>
      </c>
      <c r="W446" s="188">
        <f t="shared" si="123"/>
        <v>5.1710370378511644E-2</v>
      </c>
    </row>
    <row r="447" spans="1:23" x14ac:dyDescent="0.3">
      <c r="A447" s="186">
        <v>43038</v>
      </c>
      <c r="B447">
        <v>160.86123699999999</v>
      </c>
      <c r="C447">
        <v>1110.849976</v>
      </c>
      <c r="D447">
        <v>80.634636</v>
      </c>
      <c r="E447">
        <v>198.36999499999999</v>
      </c>
      <c r="F447">
        <v>80.574569999999994</v>
      </c>
      <c r="G447" s="86">
        <v>76.581999999999994</v>
      </c>
      <c r="H447">
        <f t="shared" si="108"/>
        <v>12319.075251933999</v>
      </c>
      <c r="I447">
        <f t="shared" si="109"/>
        <v>85071.112862031994</v>
      </c>
      <c r="J447">
        <f t="shared" si="110"/>
        <v>6175.1616941519997</v>
      </c>
      <c r="K447">
        <f t="shared" si="111"/>
        <v>15191.570957089998</v>
      </c>
      <c r="L447">
        <f t="shared" si="112"/>
        <v>6170.5617197399988</v>
      </c>
      <c r="M447" s="180">
        <f t="shared" si="113"/>
        <v>2.642020376096051E-2</v>
      </c>
      <c r="N447" s="178">
        <f t="shared" si="114"/>
        <v>1.3113124490623129E-2</v>
      </c>
      <c r="O447" s="178">
        <f t="shared" si="115"/>
        <v>5.1152461653334045E-3</v>
      </c>
      <c r="P447" s="178">
        <f t="shared" si="116"/>
        <v>-1.7196768737416485E-3</v>
      </c>
      <c r="Q447" s="179">
        <f t="shared" si="117"/>
        <v>-4.7248544774266387E-3</v>
      </c>
      <c r="R447" s="187">
        <f t="shared" si="118"/>
        <v>2.6772311423838284E-2</v>
      </c>
      <c r="S447" s="187">
        <f t="shared" si="119"/>
        <v>1.3199478551931298E-2</v>
      </c>
      <c r="T447" s="187">
        <f t="shared" si="120"/>
        <v>5.1283513729252122E-3</v>
      </c>
      <c r="U447" s="187">
        <f t="shared" si="121"/>
        <v>-1.7181990766991664E-3</v>
      </c>
      <c r="V447" s="187">
        <f t="shared" si="122"/>
        <v>-4.7137099115695724E-3</v>
      </c>
      <c r="W447" s="188">
        <f t="shared" si="123"/>
        <v>7.7336464720852115E-3</v>
      </c>
    </row>
    <row r="448" spans="1:23" x14ac:dyDescent="0.3">
      <c r="A448" s="186">
        <v>43039</v>
      </c>
      <c r="B448">
        <v>163.09967</v>
      </c>
      <c r="C448">
        <v>1105.280029</v>
      </c>
      <c r="D448">
        <v>79.952186999999995</v>
      </c>
      <c r="E448">
        <v>196.429993</v>
      </c>
      <c r="F448">
        <v>80.639945999999995</v>
      </c>
      <c r="G448" s="86">
        <v>77.495999999999995</v>
      </c>
      <c r="H448">
        <f t="shared" si="108"/>
        <v>12639.57202632</v>
      </c>
      <c r="I448">
        <f t="shared" si="109"/>
        <v>85654.781127383991</v>
      </c>
      <c r="J448">
        <f t="shared" si="110"/>
        <v>6195.9746837519988</v>
      </c>
      <c r="K448">
        <f t="shared" si="111"/>
        <v>15222.538737527999</v>
      </c>
      <c r="L448">
        <f t="shared" si="112"/>
        <v>6249.2732552159996</v>
      </c>
      <c r="M448" s="180">
        <f t="shared" si="113"/>
        <v>2.5683634899744276E-2</v>
      </c>
      <c r="N448" s="178">
        <f t="shared" si="114"/>
        <v>6.8375162743609585E-3</v>
      </c>
      <c r="O448" s="178">
        <f t="shared" si="115"/>
        <v>3.3647691854169774E-3</v>
      </c>
      <c r="P448" s="178">
        <f t="shared" si="116"/>
        <v>2.0364095119531815E-3</v>
      </c>
      <c r="Q448" s="179">
        <f t="shared" si="117"/>
        <v>1.2675303572060967E-2</v>
      </c>
      <c r="R448" s="187">
        <f t="shared" si="118"/>
        <v>2.601630137259581E-2</v>
      </c>
      <c r="S448" s="187">
        <f t="shared" si="119"/>
        <v>6.8609454574620121E-3</v>
      </c>
      <c r="T448" s="187">
        <f t="shared" si="120"/>
        <v>3.3704363757323863E-3</v>
      </c>
      <c r="U448" s="187">
        <f t="shared" si="121"/>
        <v>2.0384844020063589E-3</v>
      </c>
      <c r="V448" s="187">
        <f t="shared" si="122"/>
        <v>1.2755975720038233E-2</v>
      </c>
      <c r="W448" s="188">
        <f t="shared" si="123"/>
        <v>1.0208428665566961E-2</v>
      </c>
    </row>
    <row r="449" spans="1:23" x14ac:dyDescent="0.3">
      <c r="A449" s="186">
        <v>43040</v>
      </c>
      <c r="B449">
        <v>161.02525299999999</v>
      </c>
      <c r="C449">
        <v>1103.6800539999999</v>
      </c>
      <c r="D449">
        <v>79.952186999999995</v>
      </c>
      <c r="E449">
        <v>198</v>
      </c>
      <c r="F449">
        <v>81.153648000000004</v>
      </c>
      <c r="G449" s="86">
        <v>77.177000000000007</v>
      </c>
      <c r="H449">
        <f t="shared" si="108"/>
        <v>12427.445950781001</v>
      </c>
      <c r="I449">
        <f t="shared" si="109"/>
        <v>85178.715527558001</v>
      </c>
      <c r="J449">
        <f t="shared" si="110"/>
        <v>6170.4699360989998</v>
      </c>
      <c r="K449">
        <f t="shared" si="111"/>
        <v>15281.046000000002</v>
      </c>
      <c r="L449">
        <f t="shared" si="112"/>
        <v>6263.1950916960004</v>
      </c>
      <c r="M449" s="180">
        <f t="shared" si="113"/>
        <v>-1.69251196537086E-2</v>
      </c>
      <c r="N449" s="178">
        <f t="shared" si="114"/>
        <v>-5.5734600239498756E-3</v>
      </c>
      <c r="O449" s="178">
        <f t="shared" si="115"/>
        <v>-4.124836943695755E-3</v>
      </c>
      <c r="P449" s="178">
        <f t="shared" si="116"/>
        <v>3.8360956407596635E-3</v>
      </c>
      <c r="Q449" s="179">
        <f t="shared" si="117"/>
        <v>2.2252751158151223E-3</v>
      </c>
      <c r="R449" s="187">
        <f t="shared" si="118"/>
        <v>-1.6782694469186055E-2</v>
      </c>
      <c r="S449" s="187">
        <f t="shared" si="119"/>
        <v>-5.55795711062521E-3</v>
      </c>
      <c r="T449" s="187">
        <f t="shared" si="120"/>
        <v>-4.116341488592792E-3</v>
      </c>
      <c r="U449" s="187">
        <f t="shared" si="121"/>
        <v>3.8434628730992029E-3</v>
      </c>
      <c r="V449" s="187">
        <f t="shared" si="122"/>
        <v>2.2277528780455971E-3</v>
      </c>
      <c r="W449" s="188">
        <f t="shared" si="123"/>
        <v>-4.0771554634518514E-3</v>
      </c>
    </row>
    <row r="450" spans="1:23" x14ac:dyDescent="0.3">
      <c r="A450" s="186">
        <v>43041</v>
      </c>
      <c r="B450">
        <v>162.20237700000001</v>
      </c>
      <c r="C450">
        <v>1094.219971</v>
      </c>
      <c r="D450">
        <v>80.788428999999994</v>
      </c>
      <c r="E450">
        <v>199.320007</v>
      </c>
      <c r="F450">
        <v>80.798714000000004</v>
      </c>
      <c r="G450" s="86">
        <v>76.019000000000005</v>
      </c>
      <c r="H450">
        <f t="shared" si="108"/>
        <v>12330.462497163002</v>
      </c>
      <c r="I450">
        <f t="shared" si="109"/>
        <v>83181.507975449</v>
      </c>
      <c r="J450">
        <f t="shared" si="110"/>
        <v>6141.455584151</v>
      </c>
      <c r="K450">
        <f t="shared" si="111"/>
        <v>15152.107612133001</v>
      </c>
      <c r="L450">
        <f t="shared" si="112"/>
        <v>6142.2374395660008</v>
      </c>
      <c r="M450" s="180">
        <f t="shared" si="113"/>
        <v>-7.8345834340095826E-3</v>
      </c>
      <c r="N450" s="178">
        <f t="shared" si="114"/>
        <v>-2.3726521660651114E-2</v>
      </c>
      <c r="O450" s="178">
        <f t="shared" si="115"/>
        <v>-4.7132198146790328E-3</v>
      </c>
      <c r="P450" s="178">
        <f t="shared" si="116"/>
        <v>-8.4735983007755318E-3</v>
      </c>
      <c r="Q450" s="179">
        <f t="shared" si="117"/>
        <v>-1.9501373319530186E-2</v>
      </c>
      <c r="R450" s="187">
        <f t="shared" si="118"/>
        <v>-7.8039730771795341E-3</v>
      </c>
      <c r="S450" s="187">
        <f t="shared" si="119"/>
        <v>-2.3447260735727359E-2</v>
      </c>
      <c r="T450" s="187">
        <f t="shared" si="120"/>
        <v>-4.7021300238832041E-3</v>
      </c>
      <c r="U450" s="187">
        <f t="shared" si="121"/>
        <v>-8.4377985556094402E-3</v>
      </c>
      <c r="V450" s="187">
        <f t="shared" si="122"/>
        <v>-1.9312451609621768E-2</v>
      </c>
      <c r="W450" s="188">
        <f t="shared" si="123"/>
        <v>-1.2740722800404261E-2</v>
      </c>
    </row>
    <row r="451" spans="1:23" x14ac:dyDescent="0.3">
      <c r="A451" s="186">
        <v>43042</v>
      </c>
      <c r="B451">
        <v>166.438095</v>
      </c>
      <c r="C451">
        <v>1111.599976</v>
      </c>
      <c r="D451">
        <v>80.874931000000004</v>
      </c>
      <c r="E451">
        <v>200.009995</v>
      </c>
      <c r="F451">
        <v>80.86412</v>
      </c>
      <c r="G451" s="86">
        <v>77.22</v>
      </c>
      <c r="H451">
        <f t="shared" si="108"/>
        <v>12852.3496959</v>
      </c>
      <c r="I451">
        <f t="shared" si="109"/>
        <v>85837.750146719991</v>
      </c>
      <c r="J451">
        <f t="shared" si="110"/>
        <v>6245.1621718200004</v>
      </c>
      <c r="K451">
        <f t="shared" si="111"/>
        <v>15444.771813900001</v>
      </c>
      <c r="L451">
        <f t="shared" si="112"/>
        <v>6244.3273463999994</v>
      </c>
      <c r="M451" s="180">
        <f t="shared" si="113"/>
        <v>4.1453823956663104E-2</v>
      </c>
      <c r="N451" s="178">
        <f t="shared" si="114"/>
        <v>3.1433824918501656E-2</v>
      </c>
      <c r="O451" s="178">
        <f t="shared" si="115"/>
        <v>1.6745331620156387E-2</v>
      </c>
      <c r="P451" s="178">
        <f t="shared" si="116"/>
        <v>1.9130913561270602E-2</v>
      </c>
      <c r="Q451" s="179">
        <f t="shared" si="117"/>
        <v>1.648434741351764E-2</v>
      </c>
      <c r="R451" s="187">
        <f t="shared" si="118"/>
        <v>4.2325030294449582E-2</v>
      </c>
      <c r="S451" s="187">
        <f t="shared" si="119"/>
        <v>3.1933085080099538E-2</v>
      </c>
      <c r="T451" s="187">
        <f t="shared" si="120"/>
        <v>1.6886320555119152E-2</v>
      </c>
      <c r="U451" s="187">
        <f t="shared" si="121"/>
        <v>1.9315082050542606E-2</v>
      </c>
      <c r="V451" s="187">
        <f t="shared" si="122"/>
        <v>1.6620963913959681E-2</v>
      </c>
      <c r="W451" s="188">
        <f t="shared" si="123"/>
        <v>2.5416096378834113E-2</v>
      </c>
    </row>
    <row r="452" spans="1:23" x14ac:dyDescent="0.3">
      <c r="A452" s="186">
        <v>43045</v>
      </c>
      <c r="B452">
        <v>168.12660199999999</v>
      </c>
      <c r="C452">
        <v>1120.660034</v>
      </c>
      <c r="D452">
        <v>81.192138999999997</v>
      </c>
      <c r="E452">
        <v>200.13000500000001</v>
      </c>
      <c r="F452">
        <v>80.369110000000006</v>
      </c>
      <c r="G452" s="86">
        <v>76.765000000000001</v>
      </c>
      <c r="H452">
        <f t="shared" si="108"/>
        <v>12906.23860253</v>
      </c>
      <c r="I452">
        <f t="shared" si="109"/>
        <v>86027.467510009999</v>
      </c>
      <c r="J452">
        <f t="shared" si="110"/>
        <v>6232.7145503350002</v>
      </c>
      <c r="K452">
        <f t="shared" si="111"/>
        <v>15362.979833825</v>
      </c>
      <c r="L452">
        <f t="shared" si="112"/>
        <v>6169.5347291500002</v>
      </c>
      <c r="M452" s="180">
        <f t="shared" si="113"/>
        <v>4.1841567267440431E-3</v>
      </c>
      <c r="N452" s="178">
        <f t="shared" si="114"/>
        <v>2.2077467789684648E-3</v>
      </c>
      <c r="O452" s="178">
        <f t="shared" si="115"/>
        <v>-1.9951512410779615E-3</v>
      </c>
      <c r="P452" s="178">
        <f t="shared" si="116"/>
        <v>-5.3098436512618976E-3</v>
      </c>
      <c r="Q452" s="179">
        <f t="shared" si="117"/>
        <v>-1.2050000523438924E-2</v>
      </c>
      <c r="R452" s="187">
        <f t="shared" si="118"/>
        <v>4.1929225320713782E-3</v>
      </c>
      <c r="S452" s="187">
        <f t="shared" si="119"/>
        <v>2.2101856463587416E-3</v>
      </c>
      <c r="T452" s="187">
        <f t="shared" si="120"/>
        <v>-1.9931622498399544E-3</v>
      </c>
      <c r="U452" s="187">
        <f t="shared" si="121"/>
        <v>-5.2957713497190882E-3</v>
      </c>
      <c r="V452" s="187">
        <f t="shared" si="122"/>
        <v>-1.1977690005812865E-2</v>
      </c>
      <c r="W452" s="188">
        <f t="shared" si="123"/>
        <v>-2.5727030853883578E-3</v>
      </c>
    </row>
    <row r="453" spans="1:23" x14ac:dyDescent="0.3">
      <c r="A453" s="186">
        <v>43046</v>
      </c>
      <c r="B453">
        <v>168.666901</v>
      </c>
      <c r="C453">
        <v>1123.170044</v>
      </c>
      <c r="D453">
        <v>80.999877999999995</v>
      </c>
      <c r="E453">
        <v>195.88999899999999</v>
      </c>
      <c r="F453">
        <v>81.237701000000001</v>
      </c>
      <c r="G453" s="86">
        <v>78.168999999999997</v>
      </c>
      <c r="H453">
        <f t="shared" si="108"/>
        <v>13184.522984268999</v>
      </c>
      <c r="I453">
        <f t="shared" si="109"/>
        <v>87797.079169435994</v>
      </c>
      <c r="J453">
        <f t="shared" si="110"/>
        <v>6331.6794633819991</v>
      </c>
      <c r="K453">
        <f t="shared" si="111"/>
        <v>15312.525331830999</v>
      </c>
      <c r="L453">
        <f t="shared" si="112"/>
        <v>6350.2698494690003</v>
      </c>
      <c r="M453" s="180">
        <f t="shared" si="113"/>
        <v>2.1332833419317975E-2</v>
      </c>
      <c r="N453" s="178">
        <f t="shared" si="114"/>
        <v>2.0361598314030983E-2</v>
      </c>
      <c r="O453" s="178">
        <f t="shared" si="115"/>
        <v>1.575355877019009E-2</v>
      </c>
      <c r="P453" s="178">
        <f t="shared" si="116"/>
        <v>-3.2895658747848847E-3</v>
      </c>
      <c r="Q453" s="179">
        <f t="shared" si="117"/>
        <v>2.8873881472754492E-2</v>
      </c>
      <c r="R453" s="187">
        <f t="shared" si="118"/>
        <v>2.1562005035645832E-2</v>
      </c>
      <c r="S453" s="187">
        <f t="shared" si="119"/>
        <v>2.0570309816688327E-2</v>
      </c>
      <c r="T453" s="187">
        <f t="shared" si="120"/>
        <v>1.5878300257097383E-2</v>
      </c>
      <c r="U453" s="187">
        <f t="shared" si="121"/>
        <v>-3.2841611809523255E-3</v>
      </c>
      <c r="V453" s="187">
        <f t="shared" si="122"/>
        <v>2.9294773147974587E-2</v>
      </c>
      <c r="W453" s="188">
        <f t="shared" si="123"/>
        <v>1.6804245415290759E-2</v>
      </c>
    </row>
    <row r="454" spans="1:23" x14ac:dyDescent="0.3">
      <c r="A454" s="186">
        <v>43047</v>
      </c>
      <c r="B454">
        <v>170.04669200000001</v>
      </c>
      <c r="C454">
        <v>1132.880005</v>
      </c>
      <c r="D454">
        <v>81.278625000000005</v>
      </c>
      <c r="E454">
        <v>196.44000199999999</v>
      </c>
      <c r="F454">
        <v>81.798096000000001</v>
      </c>
      <c r="G454" s="86">
        <v>77.683999999999997</v>
      </c>
      <c r="H454">
        <f t="shared" si="108"/>
        <v>13209.907221328</v>
      </c>
      <c r="I454">
        <f t="shared" si="109"/>
        <v>88006.650308419994</v>
      </c>
      <c r="J454">
        <f t="shared" si="110"/>
        <v>6314.0487045</v>
      </c>
      <c r="K454">
        <f t="shared" si="111"/>
        <v>15260.245115367999</v>
      </c>
      <c r="L454">
        <f t="shared" si="112"/>
        <v>6354.4032896640001</v>
      </c>
      <c r="M454" s="180">
        <f t="shared" si="113"/>
        <v>1.9234546597442755E-3</v>
      </c>
      <c r="N454" s="178">
        <f t="shared" si="114"/>
        <v>2.3841500846004692E-3</v>
      </c>
      <c r="O454" s="178">
        <f t="shared" si="115"/>
        <v>-2.7884151978564021E-3</v>
      </c>
      <c r="P454" s="178">
        <f t="shared" si="116"/>
        <v>-3.4200542938969208E-3</v>
      </c>
      <c r="Q454" s="179">
        <f t="shared" si="117"/>
        <v>6.5069605421197311E-4</v>
      </c>
      <c r="R454" s="187">
        <f t="shared" si="118"/>
        <v>1.9253056852559579E-3</v>
      </c>
      <c r="S454" s="187">
        <f t="shared" si="119"/>
        <v>2.3869944304133065E-3</v>
      </c>
      <c r="T454" s="187">
        <f t="shared" si="120"/>
        <v>-2.7845311791228639E-3</v>
      </c>
      <c r="U454" s="187">
        <f t="shared" si="121"/>
        <v>-3.4142125697791668E-3</v>
      </c>
      <c r="V454" s="187">
        <f t="shared" si="122"/>
        <v>6.5090780281493914E-4</v>
      </c>
      <c r="W454" s="188">
        <f t="shared" si="123"/>
        <v>-2.4710716608356546E-4</v>
      </c>
    </row>
    <row r="455" spans="1:23" x14ac:dyDescent="0.3">
      <c r="A455" s="186">
        <v>43048</v>
      </c>
      <c r="B455">
        <v>169.69935599999999</v>
      </c>
      <c r="C455">
        <v>1129.130005</v>
      </c>
      <c r="D455">
        <v>80.826858999999999</v>
      </c>
      <c r="E455">
        <v>193.89999399999999</v>
      </c>
      <c r="F455">
        <v>81.984893999999997</v>
      </c>
      <c r="G455" s="86">
        <v>77.92</v>
      </c>
      <c r="H455">
        <f t="shared" ref="H455:H510" si="124">B455*$G455</f>
        <v>13222.973819520001</v>
      </c>
      <c r="I455">
        <f t="shared" ref="I455:I510" si="125">C455*$G455</f>
        <v>87981.809989600006</v>
      </c>
      <c r="J455">
        <f t="shared" ref="J455:J510" si="126">D455*$G455</f>
        <v>6298.0288532800005</v>
      </c>
      <c r="K455">
        <f t="shared" ref="K455:K510" si="127">E455*$G455</f>
        <v>15108.68753248</v>
      </c>
      <c r="L455">
        <f t="shared" ref="L455:L510" si="128">F455*$G455</f>
        <v>6388.26294048</v>
      </c>
      <c r="M455" s="180">
        <f t="shared" si="113"/>
        <v>9.8866250985972927E-4</v>
      </c>
      <c r="N455" s="178">
        <f t="shared" si="114"/>
        <v>-2.8229486118444493E-4</v>
      </c>
      <c r="O455" s="178">
        <f t="shared" si="115"/>
        <v>-2.5403998289931892E-3</v>
      </c>
      <c r="P455" s="178">
        <f t="shared" si="116"/>
        <v>-9.981176676374659E-3</v>
      </c>
      <c r="Q455" s="179">
        <f t="shared" si="117"/>
        <v>5.3143870984483236E-3</v>
      </c>
      <c r="R455" s="187">
        <f t="shared" si="118"/>
        <v>9.8915139774066068E-4</v>
      </c>
      <c r="S455" s="187">
        <f t="shared" si="119"/>
        <v>-2.8225501973924786E-4</v>
      </c>
      <c r="T455" s="187">
        <f t="shared" si="120"/>
        <v>-2.5371757440803742E-3</v>
      </c>
      <c r="U455" s="187">
        <f t="shared" si="121"/>
        <v>-9.9315300470089705E-3</v>
      </c>
      <c r="V455" s="187">
        <f t="shared" si="122"/>
        <v>5.3285335022842514E-3</v>
      </c>
      <c r="W455" s="188">
        <f t="shared" si="123"/>
        <v>-1.2866551821607362E-3</v>
      </c>
    </row>
    <row r="456" spans="1:23" x14ac:dyDescent="0.3">
      <c r="A456" s="186">
        <v>43049</v>
      </c>
      <c r="B456">
        <v>169.13767999999999</v>
      </c>
      <c r="C456">
        <v>1125.349976</v>
      </c>
      <c r="D456">
        <v>80.615416999999994</v>
      </c>
      <c r="E456">
        <v>192.020004</v>
      </c>
      <c r="F456">
        <v>82.339805999999996</v>
      </c>
      <c r="G456" s="86">
        <v>78.070999999999998</v>
      </c>
      <c r="H456">
        <f t="shared" si="124"/>
        <v>13204.747815279999</v>
      </c>
      <c r="I456">
        <f t="shared" si="125"/>
        <v>87857.197976295996</v>
      </c>
      <c r="J456">
        <f t="shared" si="126"/>
        <v>6293.726220606999</v>
      </c>
      <c r="K456">
        <f t="shared" si="127"/>
        <v>14991.193732284</v>
      </c>
      <c r="L456">
        <f t="shared" si="128"/>
        <v>6428.3509942259998</v>
      </c>
      <c r="M456" s="180">
        <f t="shared" ref="M456:M510" si="129">LN(H456/H455)</f>
        <v>-1.3793097552211614E-3</v>
      </c>
      <c r="N456" s="178">
        <f t="shared" ref="N456:N510" si="130">LN(I456/I455)</f>
        <v>-1.4173423247342656E-3</v>
      </c>
      <c r="O456" s="178">
        <f t="shared" ref="O456:O510" si="131">LN(J456/J455)</f>
        <v>-6.8340478594338945E-4</v>
      </c>
      <c r="P456" s="178">
        <f t="shared" ref="P456:P510" si="132">LN(K456/K455)</f>
        <v>-7.806967470745752E-3</v>
      </c>
      <c r="Q456" s="179">
        <f t="shared" ref="Q456:Q510" si="133">LN(L456/L455)</f>
        <v>6.2556592063296411E-3</v>
      </c>
      <c r="R456" s="187">
        <f t="shared" ref="R456:R510" si="134">(H456-H455)/H455</f>
        <v>-1.3783589447250992E-3</v>
      </c>
      <c r="S456" s="187">
        <f t="shared" ref="S456:S510" si="135">(I456-I455)/I455</f>
        <v>-1.4163383694736373E-3</v>
      </c>
      <c r="T456" s="187">
        <f t="shared" ref="T456:T510" si="136">(J456-J455)/J455</f>
        <v>-6.8317131808004082E-4</v>
      </c>
      <c r="U456" s="187">
        <f t="shared" ref="U456:U510" si="137">(K456-K455)/K455</f>
        <v>-7.7765722498011076E-3</v>
      </c>
      <c r="V456" s="187">
        <f t="shared" ref="V456:V510" si="138">(L456-L455)/L455</f>
        <v>6.2752667070068435E-3</v>
      </c>
      <c r="W456" s="188">
        <f t="shared" ref="W456:W510" si="139">MMULT(R456:V456,$Y$4:$Y$8)</f>
        <v>-9.9583483501460793E-4</v>
      </c>
    </row>
    <row r="457" spans="1:23" x14ac:dyDescent="0.3">
      <c r="A457" s="186">
        <v>43052</v>
      </c>
      <c r="B457">
        <v>168.459869</v>
      </c>
      <c r="C457">
        <v>1129.170044</v>
      </c>
      <c r="D457">
        <v>80.673079999999999</v>
      </c>
      <c r="E457">
        <v>195.08000200000001</v>
      </c>
      <c r="F457">
        <v>83.124336</v>
      </c>
      <c r="G457" s="86">
        <v>77.899000000000001</v>
      </c>
      <c r="H457">
        <f t="shared" si="124"/>
        <v>13122.855335230999</v>
      </c>
      <c r="I457">
        <f t="shared" si="125"/>
        <v>87961.217257555996</v>
      </c>
      <c r="J457">
        <f t="shared" si="126"/>
        <v>6284.3522589200002</v>
      </c>
      <c r="K457">
        <f t="shared" si="127"/>
        <v>15196.537075798</v>
      </c>
      <c r="L457">
        <f t="shared" si="128"/>
        <v>6475.3026500639999</v>
      </c>
      <c r="M457" s="180">
        <f t="shared" si="129"/>
        <v>-6.2210558017291931E-3</v>
      </c>
      <c r="N457" s="178">
        <f t="shared" si="130"/>
        <v>1.183258229896986E-3</v>
      </c>
      <c r="O457" s="178">
        <f t="shared" si="131"/>
        <v>-1.4905239202851449E-3</v>
      </c>
      <c r="P457" s="178">
        <f t="shared" si="132"/>
        <v>1.3604633749534986E-2</v>
      </c>
      <c r="Q457" s="179">
        <f t="shared" si="133"/>
        <v>7.2772974758537317E-3</v>
      </c>
      <c r="R457" s="187">
        <f t="shared" si="134"/>
        <v>-6.2017450991557529E-3</v>
      </c>
      <c r="S457" s="187">
        <f t="shared" si="135"/>
        <v>1.1839585561112978E-3</v>
      </c>
      <c r="T457" s="187">
        <f t="shared" si="136"/>
        <v>-1.4894136412077375E-3</v>
      </c>
      <c r="U457" s="187">
        <f t="shared" si="137"/>
        <v>1.369759788186756E-2</v>
      </c>
      <c r="V457" s="187">
        <f t="shared" si="138"/>
        <v>7.3038413552981877E-3</v>
      </c>
      <c r="W457" s="188">
        <f t="shared" si="139"/>
        <v>2.8988478105827116E-3</v>
      </c>
    </row>
    <row r="458" spans="1:23" x14ac:dyDescent="0.3">
      <c r="A458" s="186">
        <v>43053</v>
      </c>
      <c r="B458">
        <v>165.91313199999999</v>
      </c>
      <c r="C458">
        <v>1136.839966</v>
      </c>
      <c r="D458">
        <v>80.788428999999994</v>
      </c>
      <c r="E458">
        <v>195.71000699999999</v>
      </c>
      <c r="F458">
        <v>83.002921999999998</v>
      </c>
      <c r="G458" s="86">
        <v>79.59</v>
      </c>
      <c r="H458">
        <f t="shared" si="124"/>
        <v>13205.026175880001</v>
      </c>
      <c r="I458">
        <f t="shared" si="125"/>
        <v>90481.092893940004</v>
      </c>
      <c r="J458">
        <f t="shared" si="126"/>
        <v>6429.9510641099996</v>
      </c>
      <c r="K458">
        <f t="shared" si="127"/>
        <v>15576.559457130001</v>
      </c>
      <c r="L458">
        <f t="shared" si="128"/>
        <v>6606.2025619799997</v>
      </c>
      <c r="M458" s="180">
        <f t="shared" si="129"/>
        <v>6.2421359215443497E-3</v>
      </c>
      <c r="N458" s="178">
        <f t="shared" si="130"/>
        <v>2.8244906227027577E-2</v>
      </c>
      <c r="O458" s="178">
        <f t="shared" si="131"/>
        <v>2.2904152360028966E-2</v>
      </c>
      <c r="P458" s="178">
        <f t="shared" si="132"/>
        <v>2.4699607383952677E-2</v>
      </c>
      <c r="Q458" s="179">
        <f t="shared" si="133"/>
        <v>2.0013642015935515E-2</v>
      </c>
      <c r="R458" s="187">
        <f t="shared" si="134"/>
        <v>6.26165865201585E-3</v>
      </c>
      <c r="S458" s="187">
        <f t="shared" si="135"/>
        <v>2.8647575772009302E-2</v>
      </c>
      <c r="T458" s="187">
        <f t="shared" si="136"/>
        <v>2.3168466564447706E-2</v>
      </c>
      <c r="U458" s="187">
        <f t="shared" si="137"/>
        <v>2.5007169688495961E-2</v>
      </c>
      <c r="V458" s="187">
        <f t="shared" si="138"/>
        <v>2.0215257724626363E-2</v>
      </c>
      <c r="W458" s="188">
        <f t="shared" si="139"/>
        <v>2.0660025680319039E-2</v>
      </c>
    </row>
    <row r="459" spans="1:23" x14ac:dyDescent="0.3">
      <c r="A459" s="186">
        <v>43054</v>
      </c>
      <c r="B459">
        <v>163.724716</v>
      </c>
      <c r="C459">
        <v>1126.6899410000001</v>
      </c>
      <c r="D459">
        <v>80.160522</v>
      </c>
      <c r="E459">
        <v>192.11999499999999</v>
      </c>
      <c r="F459">
        <v>82.405181999999996</v>
      </c>
      <c r="G459" s="86">
        <v>79.340999999999994</v>
      </c>
      <c r="H459">
        <f t="shared" si="124"/>
        <v>12990.082692155998</v>
      </c>
      <c r="I459">
        <f t="shared" si="125"/>
        <v>89392.706608880995</v>
      </c>
      <c r="J459">
        <f t="shared" si="126"/>
        <v>6360.0159760019997</v>
      </c>
      <c r="K459">
        <f t="shared" si="127"/>
        <v>15242.992523294997</v>
      </c>
      <c r="L459">
        <f t="shared" si="128"/>
        <v>6538.1095450619996</v>
      </c>
      <c r="M459" s="180">
        <f t="shared" si="129"/>
        <v>-1.6411331523366157E-2</v>
      </c>
      <c r="N459" s="178">
        <f t="shared" si="130"/>
        <v>-1.210181328503584E-2</v>
      </c>
      <c r="O459" s="178">
        <f t="shared" si="131"/>
        <v>-1.0936038363371323E-2</v>
      </c>
      <c r="P459" s="178">
        <f t="shared" si="132"/>
        <v>-2.164729454100631E-2</v>
      </c>
      <c r="Q459" s="179">
        <f t="shared" si="133"/>
        <v>-1.0360926536793496E-2</v>
      </c>
      <c r="R459" s="187">
        <f t="shared" si="134"/>
        <v>-1.6277399291840345E-2</v>
      </c>
      <c r="S459" s="187">
        <f t="shared" si="135"/>
        <v>-1.2028880844032152E-2</v>
      </c>
      <c r="T459" s="187">
        <f t="shared" si="136"/>
        <v>-1.0876457287265528E-2</v>
      </c>
      <c r="U459" s="187">
        <f t="shared" si="137"/>
        <v>-2.1414673423425151E-2</v>
      </c>
      <c r="V459" s="187">
        <f t="shared" si="138"/>
        <v>-1.0307437030449061E-2</v>
      </c>
      <c r="W459" s="188">
        <f t="shared" si="139"/>
        <v>-1.418096957540245E-2</v>
      </c>
    </row>
    <row r="460" spans="1:23" x14ac:dyDescent="0.3">
      <c r="A460" s="186">
        <v>43055</v>
      </c>
      <c r="B460">
        <v>165.68077099999999</v>
      </c>
      <c r="C460">
        <v>1137.290039</v>
      </c>
      <c r="D460">
        <v>80.373031999999995</v>
      </c>
      <c r="E460">
        <v>195.509995</v>
      </c>
      <c r="F460">
        <v>83.357840999999993</v>
      </c>
      <c r="G460" s="86">
        <v>78.778000000000006</v>
      </c>
      <c r="H460">
        <f t="shared" si="124"/>
        <v>13051.999777838</v>
      </c>
      <c r="I460">
        <f t="shared" si="125"/>
        <v>89593.434692342009</v>
      </c>
      <c r="J460">
        <f t="shared" si="126"/>
        <v>6331.6267148959996</v>
      </c>
      <c r="K460">
        <f t="shared" si="127"/>
        <v>15401.886386110002</v>
      </c>
      <c r="L460">
        <f t="shared" si="128"/>
        <v>6566.7639982979999</v>
      </c>
      <c r="M460" s="180">
        <f t="shared" si="129"/>
        <v>4.7551652156576788E-3</v>
      </c>
      <c r="N460" s="178">
        <f t="shared" si="130"/>
        <v>2.2429464779091831E-3</v>
      </c>
      <c r="O460" s="178">
        <f t="shared" si="131"/>
        <v>-4.473701182102361E-3</v>
      </c>
      <c r="P460" s="178">
        <f t="shared" si="132"/>
        <v>1.0370103743824124E-2</v>
      </c>
      <c r="Q460" s="179">
        <f t="shared" si="133"/>
        <v>4.3731057467975643E-3</v>
      </c>
      <c r="R460" s="187">
        <f t="shared" si="134"/>
        <v>4.7664889554082882E-3</v>
      </c>
      <c r="S460" s="187">
        <f t="shared" si="135"/>
        <v>2.2454637640546816E-3</v>
      </c>
      <c r="T460" s="187">
        <f t="shared" si="136"/>
        <v>-4.4637090870715017E-3</v>
      </c>
      <c r="U460" s="187">
        <f t="shared" si="137"/>
        <v>1.0424059617701447E-2</v>
      </c>
      <c r="V460" s="187">
        <f t="shared" si="138"/>
        <v>4.3826817275709334E-3</v>
      </c>
      <c r="W460" s="188">
        <f t="shared" si="139"/>
        <v>3.4709969955327696E-3</v>
      </c>
    </row>
    <row r="461" spans="1:23" x14ac:dyDescent="0.3">
      <c r="A461" s="186">
        <v>43056</v>
      </c>
      <c r="B461">
        <v>164.76084900000001</v>
      </c>
      <c r="C461">
        <v>1129.880005</v>
      </c>
      <c r="D461">
        <v>79.600227000000004</v>
      </c>
      <c r="E461">
        <v>193.199997</v>
      </c>
      <c r="F461">
        <v>82.591980000000007</v>
      </c>
      <c r="G461" s="86">
        <v>78.072999999999993</v>
      </c>
      <c r="H461">
        <f t="shared" si="124"/>
        <v>12863.373763976999</v>
      </c>
      <c r="I461">
        <f t="shared" si="125"/>
        <v>88213.121630364985</v>
      </c>
      <c r="J461">
        <f t="shared" si="126"/>
        <v>6214.6285225709998</v>
      </c>
      <c r="K461">
        <f t="shared" si="127"/>
        <v>15083.703365780999</v>
      </c>
      <c r="L461">
        <f t="shared" si="128"/>
        <v>6448.2036545399997</v>
      </c>
      <c r="M461" s="180">
        <f t="shared" si="129"/>
        <v>-1.4557331741018737E-2</v>
      </c>
      <c r="N461" s="178">
        <f t="shared" si="130"/>
        <v>-1.5526320506559126E-2</v>
      </c>
      <c r="O461" s="178">
        <f t="shared" si="131"/>
        <v>-1.865123604730106E-2</v>
      </c>
      <c r="P461" s="178">
        <f t="shared" si="132"/>
        <v>-2.0875080807648126E-2</v>
      </c>
      <c r="Q461" s="179">
        <f t="shared" si="133"/>
        <v>-1.8219580195447262E-2</v>
      </c>
      <c r="R461" s="187">
        <f t="shared" si="134"/>
        <v>-1.4451886076590661E-2</v>
      </c>
      <c r="S461" s="187">
        <f t="shared" si="135"/>
        <v>-1.5406408591398782E-2</v>
      </c>
      <c r="T461" s="187">
        <f t="shared" si="136"/>
        <v>-1.8478378084062639E-2</v>
      </c>
      <c r="U461" s="187">
        <f t="shared" si="137"/>
        <v>-2.0658704547772293E-2</v>
      </c>
      <c r="V461" s="187">
        <f t="shared" si="138"/>
        <v>-1.8054607077204118E-2</v>
      </c>
      <c r="W461" s="188">
        <f t="shared" si="139"/>
        <v>-1.74099968754057E-2</v>
      </c>
    </row>
    <row r="462" spans="1:23" x14ac:dyDescent="0.3">
      <c r="A462" s="186">
        <v>43059</v>
      </c>
      <c r="B462">
        <v>164.59625199999999</v>
      </c>
      <c r="C462">
        <v>1126.3100589999999</v>
      </c>
      <c r="D462">
        <v>79.725800000000007</v>
      </c>
      <c r="E462">
        <v>194.10000600000001</v>
      </c>
      <c r="F462">
        <v>82.442535000000007</v>
      </c>
      <c r="G462" s="86">
        <v>78.650000000000006</v>
      </c>
      <c r="H462">
        <f t="shared" si="124"/>
        <v>12945.495219800001</v>
      </c>
      <c r="I462">
        <f t="shared" si="125"/>
        <v>88584.286140349999</v>
      </c>
      <c r="J462">
        <f t="shared" si="126"/>
        <v>6270.4341700000014</v>
      </c>
      <c r="K462">
        <f t="shared" si="127"/>
        <v>15265.965471900001</v>
      </c>
      <c r="L462">
        <f t="shared" si="128"/>
        <v>6484.105377750001</v>
      </c>
      <c r="M462" s="180">
        <f t="shared" si="129"/>
        <v>6.3638381847456104E-3</v>
      </c>
      <c r="N462" s="178">
        <f t="shared" si="130"/>
        <v>4.1987612822497267E-3</v>
      </c>
      <c r="O462" s="178">
        <f t="shared" si="131"/>
        <v>8.9396457920254101E-3</v>
      </c>
      <c r="P462" s="178">
        <f t="shared" si="132"/>
        <v>1.2010957894140596E-2</v>
      </c>
      <c r="Q462" s="179">
        <f t="shared" si="133"/>
        <v>5.5522668613692868E-3</v>
      </c>
      <c r="R462" s="187">
        <f t="shared" si="134"/>
        <v>6.3841304256413442E-3</v>
      </c>
      <c r="S462" s="187">
        <f t="shared" si="135"/>
        <v>4.2075884304410612E-3</v>
      </c>
      <c r="T462" s="187">
        <f t="shared" si="136"/>
        <v>8.9797237640705588E-3</v>
      </c>
      <c r="U462" s="187">
        <f t="shared" si="137"/>
        <v>1.2083379107844511E-2</v>
      </c>
      <c r="V462" s="187">
        <f t="shared" si="138"/>
        <v>5.5677092619002451E-3</v>
      </c>
      <c r="W462" s="188">
        <f t="shared" si="139"/>
        <v>7.4445061979795451E-3</v>
      </c>
    </row>
    <row r="463" spans="1:23" x14ac:dyDescent="0.3">
      <c r="A463" s="186">
        <v>43060</v>
      </c>
      <c r="B463">
        <v>167.656158</v>
      </c>
      <c r="C463">
        <v>1139.48999</v>
      </c>
      <c r="D463">
        <v>80.875366</v>
      </c>
      <c r="E463">
        <v>196.229996</v>
      </c>
      <c r="F463">
        <v>82.862831</v>
      </c>
      <c r="G463" s="86">
        <v>78.311999999999998</v>
      </c>
      <c r="H463">
        <f t="shared" si="124"/>
        <v>13129.489045296001</v>
      </c>
      <c r="I463">
        <f t="shared" si="125"/>
        <v>89235.740096880007</v>
      </c>
      <c r="J463">
        <f t="shared" si="126"/>
        <v>6333.5116621919997</v>
      </c>
      <c r="K463">
        <f t="shared" si="127"/>
        <v>15367.163446752</v>
      </c>
      <c r="L463">
        <f t="shared" si="128"/>
        <v>6489.1540212720001</v>
      </c>
      <c r="M463" s="180">
        <f t="shared" si="129"/>
        <v>1.4112904346567237E-2</v>
      </c>
      <c r="N463" s="178">
        <f t="shared" si="130"/>
        <v>7.3271485205465984E-3</v>
      </c>
      <c r="O463" s="178">
        <f t="shared" si="131"/>
        <v>1.0009249428637259E-2</v>
      </c>
      <c r="P463" s="178">
        <f t="shared" si="132"/>
        <v>6.6071176249648863E-3</v>
      </c>
      <c r="Q463" s="179">
        <f t="shared" si="133"/>
        <v>7.7831539809356854E-4</v>
      </c>
      <c r="R463" s="187">
        <f t="shared" si="134"/>
        <v>1.4212961526151825E-2</v>
      </c>
      <c r="S463" s="187">
        <f t="shared" si="135"/>
        <v>7.3540577557724566E-3</v>
      </c>
      <c r="T463" s="187">
        <f t="shared" si="136"/>
        <v>1.0059509514314589E-2</v>
      </c>
      <c r="U463" s="187">
        <f t="shared" si="137"/>
        <v>6.6289927773172004E-3</v>
      </c>
      <c r="V463" s="187">
        <f t="shared" si="138"/>
        <v>7.7861836411902998E-4</v>
      </c>
      <c r="W463" s="188">
        <f t="shared" si="139"/>
        <v>7.8068279875350205E-3</v>
      </c>
    </row>
    <row r="464" spans="1:23" x14ac:dyDescent="0.3">
      <c r="A464" s="186">
        <v>43061</v>
      </c>
      <c r="B464">
        <v>169.41850299999999</v>
      </c>
      <c r="C464">
        <v>1156.160034</v>
      </c>
      <c r="D464">
        <v>80.286109999999994</v>
      </c>
      <c r="E464">
        <v>196.320007</v>
      </c>
      <c r="F464">
        <v>82.498581000000001</v>
      </c>
      <c r="G464" s="86">
        <v>77.846999999999994</v>
      </c>
      <c r="H464">
        <f t="shared" si="124"/>
        <v>13188.722203040998</v>
      </c>
      <c r="I464">
        <f t="shared" si="125"/>
        <v>90003.590166797992</v>
      </c>
      <c r="J464">
        <f t="shared" si="126"/>
        <v>6250.0328051699989</v>
      </c>
      <c r="K464">
        <f t="shared" si="127"/>
        <v>15282.923584929</v>
      </c>
      <c r="L464">
        <f t="shared" si="128"/>
        <v>6422.2670351070001</v>
      </c>
      <c r="M464" s="180">
        <f t="shared" si="129"/>
        <v>4.5013133453751736E-3</v>
      </c>
      <c r="N464" s="178">
        <f t="shared" si="130"/>
        <v>8.5679272073329385E-3</v>
      </c>
      <c r="O464" s="178">
        <f t="shared" si="131"/>
        <v>-1.3268134728400128E-2</v>
      </c>
      <c r="P464" s="178">
        <f t="shared" si="132"/>
        <v>-5.4968897054264087E-3</v>
      </c>
      <c r="Q464" s="179">
        <f t="shared" si="133"/>
        <v>-1.0360995003245705E-2</v>
      </c>
      <c r="R464" s="187">
        <f t="shared" si="134"/>
        <v>4.5114594742145502E-3</v>
      </c>
      <c r="S464" s="187">
        <f t="shared" si="135"/>
        <v>8.6047369482716105E-3</v>
      </c>
      <c r="T464" s="187">
        <f t="shared" si="136"/>
        <v>-1.3180501035520173E-2</v>
      </c>
      <c r="U464" s="187">
        <f t="shared" si="137"/>
        <v>-5.4818094513600603E-3</v>
      </c>
      <c r="V464" s="187">
        <f t="shared" si="138"/>
        <v>-1.0307504791185232E-2</v>
      </c>
      <c r="W464" s="188">
        <f t="shared" si="139"/>
        <v>-3.1707237711158607E-3</v>
      </c>
    </row>
    <row r="465" spans="1:23" x14ac:dyDescent="0.3">
      <c r="A465" s="186">
        <v>43063</v>
      </c>
      <c r="B465">
        <v>169.428192</v>
      </c>
      <c r="C465">
        <v>1186</v>
      </c>
      <c r="D465">
        <v>80.430992000000003</v>
      </c>
      <c r="E465">
        <v>195.75</v>
      </c>
      <c r="F465">
        <v>82.610648999999995</v>
      </c>
      <c r="G465" s="86">
        <v>77.881</v>
      </c>
      <c r="H465">
        <f t="shared" si="124"/>
        <v>13195.237021151999</v>
      </c>
      <c r="I465">
        <f t="shared" si="125"/>
        <v>92366.865999999995</v>
      </c>
      <c r="J465">
        <f t="shared" si="126"/>
        <v>6264.0460879520006</v>
      </c>
      <c r="K465">
        <f t="shared" si="127"/>
        <v>15245.205749999999</v>
      </c>
      <c r="L465">
        <f t="shared" si="128"/>
        <v>6433.7999547689997</v>
      </c>
      <c r="M465" s="180">
        <f t="shared" si="129"/>
        <v>4.9384690053899942E-4</v>
      </c>
      <c r="N465" s="178">
        <f t="shared" si="130"/>
        <v>2.5918760987324173E-2</v>
      </c>
      <c r="O465" s="178">
        <f t="shared" si="131"/>
        <v>2.2396036910157552E-3</v>
      </c>
      <c r="P465" s="178">
        <f t="shared" si="132"/>
        <v>-2.471022951137181E-3</v>
      </c>
      <c r="Q465" s="179">
        <f t="shared" si="133"/>
        <v>1.7941603392075927E-3</v>
      </c>
      <c r="R465" s="187">
        <f t="shared" si="134"/>
        <v>4.9396886299565108E-4</v>
      </c>
      <c r="S465" s="187">
        <f t="shared" si="135"/>
        <v>2.6257572934838394E-2</v>
      </c>
      <c r="T465" s="187">
        <f t="shared" si="136"/>
        <v>2.2421134766540587E-3</v>
      </c>
      <c r="U465" s="187">
        <f t="shared" si="137"/>
        <v>-2.4679724870309166E-3</v>
      </c>
      <c r="V465" s="187">
        <f t="shared" si="138"/>
        <v>1.795770807871342E-3</v>
      </c>
      <c r="W465" s="188">
        <f t="shared" si="139"/>
        <v>5.6642907190657061E-3</v>
      </c>
    </row>
    <row r="466" spans="1:23" x14ac:dyDescent="0.3">
      <c r="A466" s="186">
        <v>43066</v>
      </c>
      <c r="B466">
        <v>168.576065</v>
      </c>
      <c r="C466">
        <v>1195.829956</v>
      </c>
      <c r="D466">
        <v>81.020279000000002</v>
      </c>
      <c r="E466">
        <v>195.050003</v>
      </c>
      <c r="F466">
        <v>83.086983000000004</v>
      </c>
      <c r="G466" s="86">
        <v>77.903999999999996</v>
      </c>
      <c r="H466">
        <f t="shared" si="124"/>
        <v>13132.749767759999</v>
      </c>
      <c r="I466">
        <f t="shared" si="125"/>
        <v>93159.936892223996</v>
      </c>
      <c r="J466">
        <f t="shared" si="126"/>
        <v>6311.8038152159997</v>
      </c>
      <c r="K466">
        <f t="shared" si="127"/>
        <v>15195.175433712</v>
      </c>
      <c r="L466">
        <f t="shared" si="128"/>
        <v>6472.8083236319999</v>
      </c>
      <c r="M466" s="180">
        <f t="shared" si="129"/>
        <v>-4.7468400243241013E-3</v>
      </c>
      <c r="N466" s="178">
        <f t="shared" si="130"/>
        <v>8.5494463389409053E-3</v>
      </c>
      <c r="O466" s="178">
        <f t="shared" si="131"/>
        <v>7.5951855682469625E-3</v>
      </c>
      <c r="P466" s="178">
        <f t="shared" si="132"/>
        <v>-3.2871047858713002E-3</v>
      </c>
      <c r="Q466" s="179">
        <f t="shared" si="133"/>
        <v>6.0447310087968732E-3</v>
      </c>
      <c r="R466" s="187">
        <f t="shared" si="134"/>
        <v>-4.7355915844356118E-3</v>
      </c>
      <c r="S466" s="187">
        <f t="shared" si="135"/>
        <v>8.5860972291081205E-3</v>
      </c>
      <c r="T466" s="187">
        <f t="shared" si="136"/>
        <v>7.6241021527370884E-3</v>
      </c>
      <c r="U466" s="187">
        <f t="shared" si="137"/>
        <v>-3.2817081716328485E-3</v>
      </c>
      <c r="V466" s="187">
        <f t="shared" si="138"/>
        <v>6.0630372621526089E-3</v>
      </c>
      <c r="W466" s="188">
        <f t="shared" si="139"/>
        <v>2.8511873775858721E-3</v>
      </c>
    </row>
    <row r="467" spans="1:23" x14ac:dyDescent="0.3">
      <c r="A467" s="186">
        <v>43067</v>
      </c>
      <c r="B467">
        <v>167.588379</v>
      </c>
      <c r="C467">
        <v>1193.599976</v>
      </c>
      <c r="D467">
        <v>81.995956000000007</v>
      </c>
      <c r="E467">
        <v>199.179993</v>
      </c>
      <c r="F467">
        <v>83.49794</v>
      </c>
      <c r="G467" s="86">
        <v>77.926000000000002</v>
      </c>
      <c r="H467">
        <f t="shared" si="124"/>
        <v>13059.492021954</v>
      </c>
      <c r="I467">
        <f t="shared" si="125"/>
        <v>93012.471729776007</v>
      </c>
      <c r="J467">
        <f t="shared" si="126"/>
        <v>6389.6168672560007</v>
      </c>
      <c r="K467">
        <f t="shared" si="127"/>
        <v>15521.300134518</v>
      </c>
      <c r="L467">
        <f t="shared" si="128"/>
        <v>6506.6604724400004</v>
      </c>
      <c r="M467" s="180">
        <f t="shared" si="129"/>
        <v>-5.5938653454517921E-3</v>
      </c>
      <c r="N467" s="178">
        <f t="shared" si="130"/>
        <v>-1.5841788198331635E-3</v>
      </c>
      <c r="O467" s="178">
        <f t="shared" si="131"/>
        <v>1.2252806594982884E-2</v>
      </c>
      <c r="P467" s="178">
        <f t="shared" si="132"/>
        <v>2.1235311008881787E-2</v>
      </c>
      <c r="Q467" s="179">
        <f t="shared" si="133"/>
        <v>5.2162728842271161E-3</v>
      </c>
      <c r="R467" s="187">
        <f t="shared" si="134"/>
        <v>-5.5782488131953436E-3</v>
      </c>
      <c r="S467" s="187">
        <f t="shared" si="135"/>
        <v>-1.5829246709193213E-3</v>
      </c>
      <c r="T467" s="187">
        <f t="shared" si="136"/>
        <v>1.2328179759392289E-2</v>
      </c>
      <c r="U467" s="187">
        <f t="shared" si="137"/>
        <v>2.1462384704191047E-2</v>
      </c>
      <c r="V467" s="187">
        <f t="shared" si="138"/>
        <v>5.229901321874072E-3</v>
      </c>
      <c r="W467" s="188">
        <f t="shared" si="139"/>
        <v>6.3718584602685492E-3</v>
      </c>
    </row>
    <row r="468" spans="1:23" x14ac:dyDescent="0.3">
      <c r="A468" s="186">
        <v>43068</v>
      </c>
      <c r="B468">
        <v>164.112122</v>
      </c>
      <c r="C468">
        <v>1161.2700199999999</v>
      </c>
      <c r="D468">
        <v>80.508278000000004</v>
      </c>
      <c r="E468">
        <v>188.14999399999999</v>
      </c>
      <c r="F468">
        <v>83.479247999999998</v>
      </c>
      <c r="G468" s="86">
        <v>78.623999999999995</v>
      </c>
      <c r="H468">
        <f t="shared" si="124"/>
        <v>12903.151480127999</v>
      </c>
      <c r="I468">
        <f t="shared" si="125"/>
        <v>91303.694052479987</v>
      </c>
      <c r="J468">
        <f t="shared" si="126"/>
        <v>6329.8828494720001</v>
      </c>
      <c r="K468">
        <f t="shared" si="127"/>
        <v>14793.105128255998</v>
      </c>
      <c r="L468">
        <f t="shared" si="128"/>
        <v>6563.4723947519997</v>
      </c>
      <c r="M468" s="180">
        <f t="shared" si="129"/>
        <v>-1.2043645060041634E-2</v>
      </c>
      <c r="N468" s="178">
        <f t="shared" si="130"/>
        <v>-1.8542341404153496E-2</v>
      </c>
      <c r="O468" s="178">
        <f t="shared" si="131"/>
        <v>-9.3925796235728581E-3</v>
      </c>
      <c r="P468" s="178">
        <f t="shared" si="132"/>
        <v>-4.8052080293799607E-2</v>
      </c>
      <c r="Q468" s="179">
        <f t="shared" si="133"/>
        <v>8.6934510445679479E-3</v>
      </c>
      <c r="R468" s="187">
        <f t="shared" si="134"/>
        <v>-1.1971410646231914E-2</v>
      </c>
      <c r="S468" s="187">
        <f t="shared" si="135"/>
        <v>-1.8371489817628307E-2</v>
      </c>
      <c r="T468" s="187">
        <f t="shared" si="136"/>
        <v>-9.3486071269955721E-3</v>
      </c>
      <c r="U468" s="187">
        <f t="shared" si="137"/>
        <v>-4.6915851117559436E-2</v>
      </c>
      <c r="V468" s="187">
        <f t="shared" si="138"/>
        <v>8.7313488313452443E-3</v>
      </c>
      <c r="W468" s="188">
        <f t="shared" si="139"/>
        <v>-1.5575201975413996E-2</v>
      </c>
    </row>
    <row r="469" spans="1:23" x14ac:dyDescent="0.3">
      <c r="A469" s="186">
        <v>43069</v>
      </c>
      <c r="B469">
        <v>166.40701300000001</v>
      </c>
      <c r="C469">
        <v>1176.75</v>
      </c>
      <c r="D469">
        <v>81.310074</v>
      </c>
      <c r="E469">
        <v>187.58000200000001</v>
      </c>
      <c r="F469">
        <v>84.048980999999998</v>
      </c>
      <c r="G469" s="86">
        <v>79.096999999999994</v>
      </c>
      <c r="H469">
        <f t="shared" si="124"/>
        <v>13162.295507261</v>
      </c>
      <c r="I469">
        <f t="shared" si="125"/>
        <v>93077.394749999992</v>
      </c>
      <c r="J469">
        <f t="shared" si="126"/>
        <v>6431.3829231779991</v>
      </c>
      <c r="K469">
        <f t="shared" si="127"/>
        <v>14837.015418194</v>
      </c>
      <c r="L469">
        <f t="shared" si="128"/>
        <v>6648.0222501569997</v>
      </c>
      <c r="M469" s="180">
        <f t="shared" si="129"/>
        <v>1.988475901268336E-2</v>
      </c>
      <c r="N469" s="178">
        <f t="shared" si="130"/>
        <v>1.9240101299264546E-2</v>
      </c>
      <c r="O469" s="178">
        <f t="shared" si="131"/>
        <v>1.5907859921225134E-2</v>
      </c>
      <c r="P469" s="178">
        <f t="shared" si="132"/>
        <v>2.9638976334243456E-3</v>
      </c>
      <c r="Q469" s="179">
        <f t="shared" si="133"/>
        <v>1.2799613063007533E-2</v>
      </c>
      <c r="R469" s="187">
        <f t="shared" si="134"/>
        <v>2.008377779119357E-2</v>
      </c>
      <c r="S469" s="187">
        <f t="shared" si="135"/>
        <v>1.9426384834993742E-2</v>
      </c>
      <c r="T469" s="187">
        <f t="shared" si="136"/>
        <v>1.6035063542205297E-2</v>
      </c>
      <c r="U469" s="187">
        <f t="shared" si="137"/>
        <v>2.9682943207189985E-3</v>
      </c>
      <c r="V469" s="187">
        <f t="shared" si="138"/>
        <v>1.2881878725140083E-2</v>
      </c>
      <c r="W469" s="188">
        <f t="shared" si="139"/>
        <v>1.427907984285034E-2</v>
      </c>
    </row>
    <row r="470" spans="1:23" x14ac:dyDescent="0.3">
      <c r="A470" s="186">
        <v>43070</v>
      </c>
      <c r="B470">
        <v>165.632339</v>
      </c>
      <c r="C470">
        <v>1162.349976</v>
      </c>
      <c r="D470">
        <v>81.397025999999997</v>
      </c>
      <c r="E470">
        <v>186.820007</v>
      </c>
      <c r="F470">
        <v>84.394569000000004</v>
      </c>
      <c r="G470" s="86">
        <v>79.346999999999994</v>
      </c>
      <c r="H470">
        <f t="shared" si="124"/>
        <v>13142.429202632999</v>
      </c>
      <c r="I470">
        <f t="shared" si="125"/>
        <v>92228.983545671988</v>
      </c>
      <c r="J470">
        <f t="shared" si="126"/>
        <v>6458.6098220219992</v>
      </c>
      <c r="K470">
        <f t="shared" si="127"/>
        <v>14823.607095428999</v>
      </c>
      <c r="L470">
        <f t="shared" si="128"/>
        <v>6696.4558664429996</v>
      </c>
      <c r="M470" s="180">
        <f t="shared" si="129"/>
        <v>-1.5104745344600085E-3</v>
      </c>
      <c r="N470" s="178">
        <f t="shared" si="130"/>
        <v>-9.1569123559437308E-3</v>
      </c>
      <c r="O470" s="178">
        <f t="shared" si="131"/>
        <v>4.2245080930904087E-3</v>
      </c>
      <c r="P470" s="178">
        <f t="shared" si="132"/>
        <v>-9.0411613392140093E-4</v>
      </c>
      <c r="Q470" s="179">
        <f t="shared" si="133"/>
        <v>7.259006840040683E-3</v>
      </c>
      <c r="R470" s="187">
        <f t="shared" si="134"/>
        <v>-1.509334341949882E-3</v>
      </c>
      <c r="S470" s="187">
        <f t="shared" si="135"/>
        <v>-9.1151155079789541E-3</v>
      </c>
      <c r="T470" s="187">
        <f t="shared" si="136"/>
        <v>4.2334439061119033E-3</v>
      </c>
      <c r="U470" s="187">
        <f t="shared" si="137"/>
        <v>-9.0370754407646705E-4</v>
      </c>
      <c r="V470" s="187">
        <f t="shared" si="138"/>
        <v>7.2854172960772137E-3</v>
      </c>
      <c r="W470" s="188">
        <f t="shared" si="139"/>
        <v>-1.859238363237023E-6</v>
      </c>
    </row>
    <row r="471" spans="1:23" x14ac:dyDescent="0.3">
      <c r="A471" s="186">
        <v>43073</v>
      </c>
      <c r="B471">
        <v>164.421921</v>
      </c>
      <c r="C471">
        <v>1133.9499510000001</v>
      </c>
      <c r="D471">
        <v>78.325080999999997</v>
      </c>
      <c r="E471">
        <v>184.03999300000001</v>
      </c>
      <c r="F471">
        <v>85.375252000000003</v>
      </c>
      <c r="G471" s="86">
        <v>79.263000000000005</v>
      </c>
      <c r="H471">
        <f t="shared" si="124"/>
        <v>13032.574724223001</v>
      </c>
      <c r="I471">
        <f t="shared" si="125"/>
        <v>89880.274966113007</v>
      </c>
      <c r="J471">
        <f t="shared" si="126"/>
        <v>6208.2808953029999</v>
      </c>
      <c r="K471">
        <f t="shared" si="127"/>
        <v>14587.561965159002</v>
      </c>
      <c r="L471">
        <f t="shared" si="128"/>
        <v>6767.0985992760006</v>
      </c>
      <c r="M471" s="180">
        <f t="shared" si="129"/>
        <v>-8.3938954677555671E-3</v>
      </c>
      <c r="N471" s="178">
        <f t="shared" si="130"/>
        <v>-2.5795929751956565E-2</v>
      </c>
      <c r="O471" s="178">
        <f t="shared" si="131"/>
        <v>-3.9530067639028416E-2</v>
      </c>
      <c r="P471" s="178">
        <f t="shared" si="132"/>
        <v>-1.6051738576667845E-2</v>
      </c>
      <c r="Q471" s="179">
        <f t="shared" si="133"/>
        <v>1.0494016465308528E-2</v>
      </c>
      <c r="R471" s="187">
        <f t="shared" si="134"/>
        <v>-8.3587650894850606E-3</v>
      </c>
      <c r="S471" s="187">
        <f t="shared" si="135"/>
        <v>-2.546605729852694E-2</v>
      </c>
      <c r="T471" s="187">
        <f t="shared" si="136"/>
        <v>-3.8758948692867279E-2</v>
      </c>
      <c r="U471" s="187">
        <f t="shared" si="137"/>
        <v>-1.5923595974341728E-2</v>
      </c>
      <c r="V471" s="187">
        <f t="shared" si="138"/>
        <v>1.0549271770311055E-2</v>
      </c>
      <c r="W471" s="188">
        <f t="shared" si="139"/>
        <v>-1.559161905698199E-2</v>
      </c>
    </row>
    <row r="472" spans="1:23" x14ac:dyDescent="0.3">
      <c r="A472" s="186">
        <v>43074</v>
      </c>
      <c r="B472">
        <v>164.26698300000001</v>
      </c>
      <c r="C472">
        <v>1141.5699460000001</v>
      </c>
      <c r="D472">
        <v>78.817734000000002</v>
      </c>
      <c r="E472">
        <v>184.21000699999999</v>
      </c>
      <c r="F472">
        <v>85.365905999999995</v>
      </c>
      <c r="G472" s="86">
        <v>78.981999999999999</v>
      </c>
      <c r="H472">
        <f t="shared" si="124"/>
        <v>12974.134851306</v>
      </c>
      <c r="I472">
        <f t="shared" si="125"/>
        <v>90163.477474972009</v>
      </c>
      <c r="J472">
        <f t="shared" si="126"/>
        <v>6225.1822667879997</v>
      </c>
      <c r="K472">
        <f t="shared" si="127"/>
        <v>14549.274772874</v>
      </c>
      <c r="L472">
        <f t="shared" si="128"/>
        <v>6742.369987692</v>
      </c>
      <c r="M472" s="180">
        <f t="shared" si="129"/>
        <v>-4.494222624470961E-3</v>
      </c>
      <c r="N472" s="178">
        <f t="shared" si="130"/>
        <v>3.1459324590597409E-3</v>
      </c>
      <c r="O472" s="178">
        <f t="shared" si="131"/>
        <v>2.7186925597325099E-3</v>
      </c>
      <c r="P472" s="178">
        <f t="shared" si="132"/>
        <v>-2.6280968429323046E-3</v>
      </c>
      <c r="Q472" s="179">
        <f t="shared" si="133"/>
        <v>-3.6609344095880668E-3</v>
      </c>
      <c r="R472" s="187">
        <f t="shared" si="134"/>
        <v>-4.4841387180678417E-3</v>
      </c>
      <c r="S472" s="187">
        <f t="shared" si="135"/>
        <v>3.1508860978204144E-3</v>
      </c>
      <c r="T472" s="187">
        <f t="shared" si="136"/>
        <v>2.7223915557343537E-3</v>
      </c>
      <c r="U472" s="187">
        <f t="shared" si="137"/>
        <v>-2.6246464197682913E-3</v>
      </c>
      <c r="V472" s="187">
        <f t="shared" si="138"/>
        <v>-3.6542413593096332E-3</v>
      </c>
      <c r="W472" s="188">
        <f t="shared" si="139"/>
        <v>-9.7794976871819965E-4</v>
      </c>
    </row>
    <row r="473" spans="1:23" x14ac:dyDescent="0.3">
      <c r="A473" s="186">
        <v>43075</v>
      </c>
      <c r="B473">
        <v>163.65696700000001</v>
      </c>
      <c r="C473">
        <v>1152.349976</v>
      </c>
      <c r="D473">
        <v>79.967299999999994</v>
      </c>
      <c r="E473">
        <v>185.300003</v>
      </c>
      <c r="F473">
        <v>85.225800000000007</v>
      </c>
      <c r="G473" s="86">
        <v>79.272000000000006</v>
      </c>
      <c r="H473">
        <f t="shared" si="124"/>
        <v>12973.415088024001</v>
      </c>
      <c r="I473">
        <f t="shared" si="125"/>
        <v>91349.087297471997</v>
      </c>
      <c r="J473">
        <f t="shared" si="126"/>
        <v>6339.1678056000001</v>
      </c>
      <c r="K473">
        <f t="shared" si="127"/>
        <v>14689.101837816001</v>
      </c>
      <c r="L473">
        <f t="shared" si="128"/>
        <v>6756.0196176000009</v>
      </c>
      <c r="M473" s="180">
        <f t="shared" si="129"/>
        <v>-5.5478323299591857E-5</v>
      </c>
      <c r="N473" s="178">
        <f t="shared" si="130"/>
        <v>1.3063852474402126E-2</v>
      </c>
      <c r="O473" s="178">
        <f t="shared" si="131"/>
        <v>1.8144777159863009E-2</v>
      </c>
      <c r="P473" s="178">
        <f t="shared" si="132"/>
        <v>9.564698669207259E-3</v>
      </c>
      <c r="Q473" s="179">
        <f t="shared" si="133"/>
        <v>2.0224093331928238E-3</v>
      </c>
      <c r="R473" s="187">
        <f t="shared" si="134"/>
        <v>-5.5476784405893642E-5</v>
      </c>
      <c r="S473" s="187">
        <f t="shared" si="135"/>
        <v>1.3149557400656988E-2</v>
      </c>
      <c r="T473" s="187">
        <f t="shared" si="136"/>
        <v>1.8310393804873027E-2</v>
      </c>
      <c r="U473" s="187">
        <f t="shared" si="137"/>
        <v>9.6105865841985324E-3</v>
      </c>
      <c r="V473" s="187">
        <f t="shared" si="138"/>
        <v>2.0244557823017521E-3</v>
      </c>
      <c r="W473" s="188">
        <f t="shared" si="139"/>
        <v>8.6079033575248813E-3</v>
      </c>
    </row>
    <row r="474" spans="1:23" x14ac:dyDescent="0.3">
      <c r="A474" s="186">
        <v>43076</v>
      </c>
      <c r="B474">
        <v>163.95716899999999</v>
      </c>
      <c r="C474">
        <v>1159.790039</v>
      </c>
      <c r="D474">
        <v>79.687149000000005</v>
      </c>
      <c r="E474">
        <v>185.199997</v>
      </c>
      <c r="F474">
        <v>84.151718000000002</v>
      </c>
      <c r="G474" s="86">
        <v>79.733999999999995</v>
      </c>
      <c r="H474">
        <f t="shared" si="124"/>
        <v>13072.960913045999</v>
      </c>
      <c r="I474">
        <f t="shared" si="125"/>
        <v>92474.698969625999</v>
      </c>
      <c r="J474">
        <f t="shared" si="126"/>
        <v>6353.7751383659997</v>
      </c>
      <c r="K474">
        <f t="shared" si="127"/>
        <v>14766.736560797999</v>
      </c>
      <c r="L474">
        <f t="shared" si="128"/>
        <v>6709.7530830119995</v>
      </c>
      <c r="M474" s="180">
        <f t="shared" si="129"/>
        <v>7.6437742970561617E-3</v>
      </c>
      <c r="N474" s="178">
        <f t="shared" si="130"/>
        <v>1.2246790947042263E-2</v>
      </c>
      <c r="O474" s="178">
        <f t="shared" si="131"/>
        <v>2.3016473451603317E-3</v>
      </c>
      <c r="P474" s="178">
        <f t="shared" si="132"/>
        <v>5.2712743529258754E-3</v>
      </c>
      <c r="Q474" s="179">
        <f t="shared" si="133"/>
        <v>-6.8717507237088908E-3</v>
      </c>
      <c r="R474" s="187">
        <f t="shared" si="134"/>
        <v>7.6730625164295159E-3</v>
      </c>
      <c r="S474" s="187">
        <f t="shared" si="135"/>
        <v>1.2322089967779594E-2</v>
      </c>
      <c r="T474" s="187">
        <f t="shared" si="136"/>
        <v>2.3042981687747092E-3</v>
      </c>
      <c r="U474" s="187">
        <f t="shared" si="137"/>
        <v>5.285191963346164E-3</v>
      </c>
      <c r="V474" s="187">
        <f t="shared" si="138"/>
        <v>-6.8481942336983681E-3</v>
      </c>
      <c r="W474" s="188">
        <f t="shared" si="139"/>
        <v>4.147289676526323E-3</v>
      </c>
    </row>
    <row r="475" spans="1:23" x14ac:dyDescent="0.3">
      <c r="A475" s="186">
        <v>43077</v>
      </c>
      <c r="B475">
        <v>164.005539</v>
      </c>
      <c r="C475">
        <v>1162</v>
      </c>
      <c r="D475">
        <v>81.300422999999995</v>
      </c>
      <c r="E475">
        <v>188.53999300000001</v>
      </c>
      <c r="F475">
        <v>84.403899999999993</v>
      </c>
      <c r="G475" s="86">
        <v>79.180999999999997</v>
      </c>
      <c r="H475">
        <f t="shared" si="124"/>
        <v>12986.122583558999</v>
      </c>
      <c r="I475">
        <f t="shared" si="125"/>
        <v>92008.322</v>
      </c>
      <c r="J475">
        <f t="shared" si="126"/>
        <v>6437.4487935629995</v>
      </c>
      <c r="K475">
        <f t="shared" si="127"/>
        <v>14928.785185733001</v>
      </c>
      <c r="L475">
        <f t="shared" si="128"/>
        <v>6683.1852058999993</v>
      </c>
      <c r="M475" s="180">
        <f t="shared" si="129"/>
        <v>-6.6647509638398921E-3</v>
      </c>
      <c r="N475" s="178">
        <f t="shared" si="130"/>
        <v>-5.0560529711621066E-3</v>
      </c>
      <c r="O475" s="178">
        <f t="shared" si="131"/>
        <v>1.3083165327786668E-2</v>
      </c>
      <c r="P475" s="178">
        <f t="shared" si="132"/>
        <v>1.091411929991867E-2</v>
      </c>
      <c r="Q475" s="179">
        <f t="shared" si="133"/>
        <v>-3.9674508145325369E-3</v>
      </c>
      <c r="R475" s="187">
        <f t="shared" si="134"/>
        <v>-6.6425907691914522E-3</v>
      </c>
      <c r="S475" s="187">
        <f t="shared" si="135"/>
        <v>-5.0432926500164517E-3</v>
      </c>
      <c r="T475" s="187">
        <f t="shared" si="136"/>
        <v>1.3169124398462446E-2</v>
      </c>
      <c r="U475" s="187">
        <f t="shared" si="137"/>
        <v>1.0973895570481033E-2</v>
      </c>
      <c r="V475" s="187">
        <f t="shared" si="138"/>
        <v>-3.9595908796205429E-3</v>
      </c>
      <c r="W475" s="188">
        <f t="shared" si="139"/>
        <v>1.6995091340230068E-3</v>
      </c>
    </row>
    <row r="476" spans="1:23" x14ac:dyDescent="0.3">
      <c r="A476" s="186">
        <v>43080</v>
      </c>
      <c r="B476">
        <v>167.20103499999999</v>
      </c>
      <c r="C476">
        <v>1168.920044</v>
      </c>
      <c r="D476">
        <v>82.334061000000005</v>
      </c>
      <c r="E476">
        <v>186.220001</v>
      </c>
      <c r="F476">
        <v>84.273148000000006</v>
      </c>
      <c r="G476" s="86">
        <v>78.61</v>
      </c>
      <c r="H476">
        <f t="shared" si="124"/>
        <v>13143.67336135</v>
      </c>
      <c r="I476">
        <f t="shared" si="125"/>
        <v>91888.804658840003</v>
      </c>
      <c r="J476">
        <f t="shared" si="126"/>
        <v>6472.2805352100004</v>
      </c>
      <c r="K476">
        <f t="shared" si="127"/>
        <v>14638.75427861</v>
      </c>
      <c r="L476">
        <f t="shared" si="128"/>
        <v>6624.7121642800003</v>
      </c>
      <c r="M476" s="180">
        <f t="shared" si="129"/>
        <v>1.2059235934278854E-2</v>
      </c>
      <c r="N476" s="178">
        <f t="shared" si="130"/>
        <v>-1.299828443859323E-3</v>
      </c>
      <c r="O476" s="178">
        <f t="shared" si="131"/>
        <v>5.3962132407828906E-3</v>
      </c>
      <c r="P476" s="178">
        <f t="shared" si="132"/>
        <v>-1.9618826254677712E-2</v>
      </c>
      <c r="Q476" s="179">
        <f t="shared" si="133"/>
        <v>-8.7877771058042977E-3</v>
      </c>
      <c r="R476" s="187">
        <f t="shared" si="134"/>
        <v>1.213224168932972E-2</v>
      </c>
      <c r="S476" s="187">
        <f t="shared" si="135"/>
        <v>-1.2989840327703962E-3</v>
      </c>
      <c r="T476" s="187">
        <f t="shared" si="136"/>
        <v>5.4107990236489604E-3</v>
      </c>
      <c r="U476" s="187">
        <f t="shared" si="137"/>
        <v>-1.9427629476521262E-2</v>
      </c>
      <c r="V476" s="187">
        <f t="shared" si="138"/>
        <v>-8.7492774505752678E-3</v>
      </c>
      <c r="W476" s="188">
        <f t="shared" si="139"/>
        <v>-2.3865700493776489E-3</v>
      </c>
    </row>
    <row r="477" spans="1:23" x14ac:dyDescent="0.3">
      <c r="A477" s="186">
        <v>43081</v>
      </c>
      <c r="B477">
        <v>166.26174900000001</v>
      </c>
      <c r="C477">
        <v>1165.079956</v>
      </c>
      <c r="D477">
        <v>82.672165000000007</v>
      </c>
      <c r="E477">
        <v>185.729996</v>
      </c>
      <c r="F477">
        <v>83.918227999999999</v>
      </c>
      <c r="G477" s="86">
        <v>78.882000000000005</v>
      </c>
      <c r="H477">
        <f t="shared" si="124"/>
        <v>13115.059284618001</v>
      </c>
      <c r="I477">
        <f t="shared" si="125"/>
        <v>91903.837089192006</v>
      </c>
      <c r="J477">
        <f t="shared" si="126"/>
        <v>6521.3457195300007</v>
      </c>
      <c r="K477">
        <f t="shared" si="127"/>
        <v>14650.753544472002</v>
      </c>
      <c r="L477">
        <f t="shared" si="128"/>
        <v>6619.6376610960006</v>
      </c>
      <c r="M477" s="180">
        <f t="shared" si="129"/>
        <v>-2.1793959703719436E-3</v>
      </c>
      <c r="N477" s="178">
        <f t="shared" si="130"/>
        <v>1.6358032881559596E-4</v>
      </c>
      <c r="O477" s="178">
        <f t="shared" si="131"/>
        <v>7.5522285411800793E-3</v>
      </c>
      <c r="P477" s="178">
        <f t="shared" si="132"/>
        <v>8.193559690919533E-4</v>
      </c>
      <c r="Q477" s="179">
        <f t="shared" si="133"/>
        <v>-7.662895497654753E-4</v>
      </c>
      <c r="R477" s="187">
        <f t="shared" si="134"/>
        <v>-2.1770228113048903E-3</v>
      </c>
      <c r="S477" s="187">
        <f t="shared" si="135"/>
        <v>1.6359370880723149E-4</v>
      </c>
      <c r="T477" s="187">
        <f t="shared" si="136"/>
        <v>7.5808185465817924E-3</v>
      </c>
      <c r="U477" s="187">
        <f t="shared" si="137"/>
        <v>8.196917328911294E-4</v>
      </c>
      <c r="V477" s="187">
        <f t="shared" si="138"/>
        <v>-7.6599602490823272E-4</v>
      </c>
      <c r="W477" s="188">
        <f t="shared" si="139"/>
        <v>1.1242170304134062E-3</v>
      </c>
    </row>
    <row r="478" spans="1:23" x14ac:dyDescent="0.3">
      <c r="A478" s="186">
        <v>43082</v>
      </c>
      <c r="B478">
        <v>166.813705</v>
      </c>
      <c r="C478">
        <v>1164.130005</v>
      </c>
      <c r="D478">
        <v>82.449982000000006</v>
      </c>
      <c r="E478">
        <v>187.86000100000001</v>
      </c>
      <c r="F478">
        <v>84.880225999999993</v>
      </c>
      <c r="G478" s="86">
        <v>78.600999999999999</v>
      </c>
      <c r="H478">
        <f t="shared" si="124"/>
        <v>13111.724026705</v>
      </c>
      <c r="I478">
        <f t="shared" si="125"/>
        <v>91501.782523004993</v>
      </c>
      <c r="J478">
        <f t="shared" si="126"/>
        <v>6480.6510351820007</v>
      </c>
      <c r="K478">
        <f t="shared" si="127"/>
        <v>14765.983938601001</v>
      </c>
      <c r="L478">
        <f t="shared" si="128"/>
        <v>6671.6706438259998</v>
      </c>
      <c r="M478" s="180">
        <f t="shared" si="129"/>
        <v>-2.5433983965084106E-4</v>
      </c>
      <c r="N478" s="178">
        <f t="shared" si="130"/>
        <v>-4.3843281473327535E-3</v>
      </c>
      <c r="O478" s="178">
        <f t="shared" si="131"/>
        <v>-6.2597796323440235E-3</v>
      </c>
      <c r="P478" s="178">
        <f t="shared" si="132"/>
        <v>7.8343822848881226E-3</v>
      </c>
      <c r="Q478" s="179">
        <f t="shared" si="133"/>
        <v>7.8296654255100191E-3</v>
      </c>
      <c r="R478" s="187">
        <f t="shared" si="134"/>
        <v>-2.543074980158336E-4</v>
      </c>
      <c r="S478" s="187">
        <f t="shared" si="135"/>
        <v>-4.374731011468235E-3</v>
      </c>
      <c r="T478" s="187">
        <f t="shared" si="136"/>
        <v>-6.2402280293357782E-3</v>
      </c>
      <c r="U478" s="187">
        <f t="shared" si="137"/>
        <v>7.8651513575202954E-3</v>
      </c>
      <c r="V478" s="187">
        <f t="shared" si="138"/>
        <v>7.8603974105410888E-3</v>
      </c>
      <c r="W478" s="188">
        <f t="shared" si="139"/>
        <v>9.7125644584830748E-4</v>
      </c>
    </row>
    <row r="479" spans="1:23" x14ac:dyDescent="0.3">
      <c r="A479" s="186">
        <v>43083</v>
      </c>
      <c r="B479">
        <v>166.765289</v>
      </c>
      <c r="C479">
        <v>1174.26001</v>
      </c>
      <c r="D479">
        <v>81.812400999999994</v>
      </c>
      <c r="E479">
        <v>189.55999800000001</v>
      </c>
      <c r="F479">
        <v>84.992301999999995</v>
      </c>
      <c r="G479" s="86">
        <v>79.073999999999998</v>
      </c>
      <c r="H479">
        <f t="shared" si="124"/>
        <v>13186.798462385999</v>
      </c>
      <c r="I479">
        <f t="shared" si="125"/>
        <v>92853.436030739991</v>
      </c>
      <c r="J479">
        <f t="shared" si="126"/>
        <v>6469.2337966739997</v>
      </c>
      <c r="K479">
        <f t="shared" si="127"/>
        <v>14989.267281852</v>
      </c>
      <c r="L479">
        <f t="shared" si="128"/>
        <v>6720.6812883479997</v>
      </c>
      <c r="M479" s="180">
        <f t="shared" si="129"/>
        <v>5.70941881988831E-3</v>
      </c>
      <c r="N479" s="178">
        <f t="shared" si="130"/>
        <v>1.4663840151145691E-2</v>
      </c>
      <c r="O479" s="178">
        <f t="shared" si="131"/>
        <v>-1.7632962168333934E-3</v>
      </c>
      <c r="P479" s="178">
        <f t="shared" si="132"/>
        <v>1.5008277548424268E-2</v>
      </c>
      <c r="Q479" s="179">
        <f t="shared" si="133"/>
        <v>7.3192316878191062E-3</v>
      </c>
      <c r="R479" s="187">
        <f t="shared" si="134"/>
        <v>5.7257486146057562E-3</v>
      </c>
      <c r="S479" s="187">
        <f t="shared" si="135"/>
        <v>1.4771881710557619E-2</v>
      </c>
      <c r="T479" s="187">
        <f t="shared" si="136"/>
        <v>-1.7617425234007146E-3</v>
      </c>
      <c r="U479" s="187">
        <f t="shared" si="137"/>
        <v>1.5121467298044115E-2</v>
      </c>
      <c r="V479" s="187">
        <f t="shared" si="138"/>
        <v>7.3460827337684317E-3</v>
      </c>
      <c r="W479" s="188">
        <f t="shared" si="139"/>
        <v>8.240687566715043E-3</v>
      </c>
    </row>
    <row r="480" spans="1:23" x14ac:dyDescent="0.3">
      <c r="A480" s="186">
        <v>43084</v>
      </c>
      <c r="B480">
        <v>168.459869</v>
      </c>
      <c r="C480">
        <v>1179.1400149999999</v>
      </c>
      <c r="D480">
        <v>83.899017000000001</v>
      </c>
      <c r="E480">
        <v>190.11999499999999</v>
      </c>
      <c r="F480">
        <v>85.823554999999999</v>
      </c>
      <c r="G480" s="86">
        <v>78.388999999999996</v>
      </c>
      <c r="H480">
        <f t="shared" si="124"/>
        <v>13205.400671040999</v>
      </c>
      <c r="I480">
        <f t="shared" si="125"/>
        <v>92431.606635834993</v>
      </c>
      <c r="J480">
        <f t="shared" si="126"/>
        <v>6576.7600436129997</v>
      </c>
      <c r="K480">
        <f t="shared" si="127"/>
        <v>14903.316288054999</v>
      </c>
      <c r="L480">
        <f t="shared" si="128"/>
        <v>6727.6226528949992</v>
      </c>
      <c r="M480" s="180">
        <f t="shared" si="129"/>
        <v>1.4096750059709026E-3</v>
      </c>
      <c r="N480" s="178">
        <f t="shared" si="130"/>
        <v>-4.5533100528428391E-3</v>
      </c>
      <c r="O480" s="178">
        <f t="shared" si="131"/>
        <v>1.6484551990489101E-2</v>
      </c>
      <c r="P480" s="178">
        <f t="shared" si="132"/>
        <v>-5.7506726017284354E-3</v>
      </c>
      <c r="Q480" s="179">
        <f t="shared" si="133"/>
        <v>1.0323034330201285E-3</v>
      </c>
      <c r="R480" s="187">
        <f t="shared" si="134"/>
        <v>1.4106690648273005E-3</v>
      </c>
      <c r="S480" s="187">
        <f t="shared" si="135"/>
        <v>-4.5429594524143179E-3</v>
      </c>
      <c r="T480" s="187">
        <f t="shared" si="136"/>
        <v>1.662117189121871E-2</v>
      </c>
      <c r="U480" s="187">
        <f t="shared" si="137"/>
        <v>-5.7341691345423667E-3</v>
      </c>
      <c r="V480" s="187">
        <f t="shared" si="138"/>
        <v>1.0328364416021449E-3</v>
      </c>
      <c r="W480" s="188">
        <f t="shared" si="139"/>
        <v>1.7575097621382947E-3</v>
      </c>
    </row>
    <row r="481" spans="1:23" x14ac:dyDescent="0.3">
      <c r="A481" s="186">
        <v>43087</v>
      </c>
      <c r="B481">
        <v>170.83227500000001</v>
      </c>
      <c r="C481">
        <v>1190.579956</v>
      </c>
      <c r="D481">
        <v>83.444984000000005</v>
      </c>
      <c r="E481">
        <v>190.41999799999999</v>
      </c>
      <c r="F481">
        <v>85.814209000000005</v>
      </c>
      <c r="G481" s="86">
        <v>78.552000000000007</v>
      </c>
      <c r="H481">
        <f t="shared" si="124"/>
        <v>13419.216865800003</v>
      </c>
      <c r="I481">
        <f t="shared" si="125"/>
        <v>93522.43670371201</v>
      </c>
      <c r="J481">
        <f t="shared" si="126"/>
        <v>6554.770383168001</v>
      </c>
      <c r="K481">
        <f t="shared" si="127"/>
        <v>14957.871682896</v>
      </c>
      <c r="L481">
        <f t="shared" si="128"/>
        <v>6740.8777453680013</v>
      </c>
      <c r="M481" s="180">
        <f t="shared" si="129"/>
        <v>1.6061886425970628E-2</v>
      </c>
      <c r="N481" s="178">
        <f t="shared" si="130"/>
        <v>1.1732388937528411E-2</v>
      </c>
      <c r="O481" s="178">
        <f t="shared" si="131"/>
        <v>-3.3491421463763041E-3</v>
      </c>
      <c r="P481" s="178">
        <f t="shared" si="132"/>
        <v>3.6539373847188591E-3</v>
      </c>
      <c r="Q481" s="179">
        <f t="shared" si="133"/>
        <v>1.9683107043112513E-3</v>
      </c>
      <c r="R481" s="187">
        <f t="shared" si="134"/>
        <v>1.6191571924651638E-2</v>
      </c>
      <c r="S481" s="187">
        <f t="shared" si="135"/>
        <v>1.1801483362446621E-2</v>
      </c>
      <c r="T481" s="187">
        <f t="shared" si="136"/>
        <v>-3.3435400256626138E-3</v>
      </c>
      <c r="U481" s="187">
        <f t="shared" si="137"/>
        <v>3.660621152134285E-3</v>
      </c>
      <c r="V481" s="187">
        <f t="shared" si="138"/>
        <v>1.9702490994048666E-3</v>
      </c>
      <c r="W481" s="188">
        <f t="shared" si="139"/>
        <v>6.0560771025949603E-3</v>
      </c>
    </row>
    <row r="482" spans="1:23" x14ac:dyDescent="0.3">
      <c r="A482" s="186">
        <v>43088</v>
      </c>
      <c r="B482">
        <v>169.01177999999999</v>
      </c>
      <c r="C482">
        <v>1187.380005</v>
      </c>
      <c r="D482">
        <v>82.913680999999997</v>
      </c>
      <c r="E482">
        <v>187.020004</v>
      </c>
      <c r="F482">
        <v>85.627419000000003</v>
      </c>
      <c r="G482" s="86">
        <v>78.590999999999994</v>
      </c>
      <c r="H482">
        <f t="shared" si="124"/>
        <v>13282.804801979997</v>
      </c>
      <c r="I482">
        <f t="shared" si="125"/>
        <v>93317.381972954987</v>
      </c>
      <c r="J482">
        <f t="shared" si="126"/>
        <v>6516.2691034709997</v>
      </c>
      <c r="K482">
        <f t="shared" si="127"/>
        <v>14698.089134364</v>
      </c>
      <c r="L482">
        <f t="shared" si="128"/>
        <v>6729.5444866289999</v>
      </c>
      <c r="M482" s="180">
        <f t="shared" si="129"/>
        <v>-1.0217447372133029E-2</v>
      </c>
      <c r="N482" s="178">
        <f t="shared" si="130"/>
        <v>-2.1949797911146344E-3</v>
      </c>
      <c r="O482" s="178">
        <f t="shared" si="131"/>
        <v>-5.8910985748819814E-3</v>
      </c>
      <c r="P482" s="178">
        <f t="shared" si="132"/>
        <v>-1.752020076374422E-2</v>
      </c>
      <c r="Q482" s="179">
        <f t="shared" si="133"/>
        <v>-1.6826883698123313E-3</v>
      </c>
      <c r="R482" s="187">
        <f t="shared" si="134"/>
        <v>-1.0165426580716733E-2</v>
      </c>
      <c r="S482" s="187">
        <f t="shared" si="135"/>
        <v>-2.1925725845516209E-3</v>
      </c>
      <c r="T482" s="187">
        <f t="shared" si="136"/>
        <v>-5.8737800786841897E-3</v>
      </c>
      <c r="U482" s="187">
        <f t="shared" si="137"/>
        <v>-1.7367614460087697E-2</v>
      </c>
      <c r="V482" s="187">
        <f t="shared" si="138"/>
        <v>-1.6812734434753769E-3</v>
      </c>
      <c r="W482" s="188">
        <f t="shared" si="139"/>
        <v>-7.4561334295031234E-3</v>
      </c>
    </row>
    <row r="483" spans="1:23" x14ac:dyDescent="0.3">
      <c r="A483" s="186">
        <v>43089</v>
      </c>
      <c r="B483">
        <v>168.82782</v>
      </c>
      <c r="C483">
        <v>1177.619995</v>
      </c>
      <c r="D483">
        <v>82.614211999999995</v>
      </c>
      <c r="E483">
        <v>188.820007</v>
      </c>
      <c r="F483">
        <v>85.487312000000003</v>
      </c>
      <c r="G483" s="86">
        <v>78.528000000000006</v>
      </c>
      <c r="H483">
        <f t="shared" si="124"/>
        <v>13257.711048960002</v>
      </c>
      <c r="I483">
        <f t="shared" si="125"/>
        <v>92476.142967360007</v>
      </c>
      <c r="J483">
        <f t="shared" si="126"/>
        <v>6487.5288399359997</v>
      </c>
      <c r="K483">
        <f t="shared" si="127"/>
        <v>14827.657509696002</v>
      </c>
      <c r="L483">
        <f t="shared" si="128"/>
        <v>6713.147636736001</v>
      </c>
      <c r="M483" s="180">
        <f t="shared" si="129"/>
        <v>-1.8909776010716734E-3</v>
      </c>
      <c r="N483" s="178">
        <f t="shared" si="130"/>
        <v>-9.0556950756751318E-3</v>
      </c>
      <c r="O483" s="178">
        <f t="shared" si="131"/>
        <v>-4.4202948179313355E-3</v>
      </c>
      <c r="P483" s="178">
        <f t="shared" si="132"/>
        <v>8.7766930074684706E-3</v>
      </c>
      <c r="Q483" s="179">
        <f t="shared" si="133"/>
        <v>-2.4395199822097959E-3</v>
      </c>
      <c r="R483" s="187">
        <f t="shared" si="134"/>
        <v>-1.8891908293536585E-3</v>
      </c>
      <c r="S483" s="187">
        <f t="shared" si="135"/>
        <v>-9.0148157589631673E-3</v>
      </c>
      <c r="T483" s="187">
        <f t="shared" si="136"/>
        <v>-4.4105396935941394E-3</v>
      </c>
      <c r="U483" s="187">
        <f t="shared" si="137"/>
        <v>8.8153211038211089E-3</v>
      </c>
      <c r="V483" s="187">
        <f t="shared" si="138"/>
        <v>-2.4365467715650011E-3</v>
      </c>
      <c r="W483" s="188">
        <f t="shared" si="139"/>
        <v>-1.7871543899309714E-3</v>
      </c>
    </row>
    <row r="484" spans="1:23" x14ac:dyDescent="0.3">
      <c r="A484" s="186">
        <v>43090</v>
      </c>
      <c r="B484">
        <v>169.46691899999999</v>
      </c>
      <c r="C484">
        <v>1174.76001</v>
      </c>
      <c r="D484">
        <v>82.594893999999996</v>
      </c>
      <c r="E484">
        <v>188.61999499999999</v>
      </c>
      <c r="F484">
        <v>85.618072999999995</v>
      </c>
      <c r="G484" s="86">
        <v>78.248999999999995</v>
      </c>
      <c r="H484">
        <f t="shared" si="124"/>
        <v>13260.616944830999</v>
      </c>
      <c r="I484">
        <f t="shared" si="125"/>
        <v>91923.796022489987</v>
      </c>
      <c r="J484">
        <f t="shared" si="126"/>
        <v>6462.9678606059997</v>
      </c>
      <c r="K484">
        <f t="shared" si="127"/>
        <v>14759.325988754998</v>
      </c>
      <c r="L484">
        <f t="shared" si="128"/>
        <v>6699.5285941769989</v>
      </c>
      <c r="M484" s="180">
        <f t="shared" si="129"/>
        <v>2.1916131992245978E-4</v>
      </c>
      <c r="N484" s="178">
        <f t="shared" si="130"/>
        <v>-5.9907676742208555E-3</v>
      </c>
      <c r="O484" s="178">
        <f t="shared" si="131"/>
        <v>-3.7930605049554074E-3</v>
      </c>
      <c r="P484" s="178">
        <f t="shared" si="132"/>
        <v>-4.6190340718578887E-3</v>
      </c>
      <c r="Q484" s="179">
        <f t="shared" si="133"/>
        <v>-2.0307725326383138E-3</v>
      </c>
      <c r="R484" s="187">
        <f t="shared" si="134"/>
        <v>2.191853375191365E-4</v>
      </c>
      <c r="S484" s="187">
        <f t="shared" si="135"/>
        <v>-5.9728588060271271E-3</v>
      </c>
      <c r="T484" s="187">
        <f t="shared" si="136"/>
        <v>-3.7858759376616976E-3</v>
      </c>
      <c r="U484" s="187">
        <f t="shared" si="137"/>
        <v>-4.6083827399116747E-3</v>
      </c>
      <c r="V484" s="187">
        <f t="shared" si="138"/>
        <v>-2.0287119092205451E-3</v>
      </c>
      <c r="W484" s="188">
        <f t="shared" si="139"/>
        <v>-3.235328811060382E-3</v>
      </c>
    </row>
    <row r="485" spans="1:23" x14ac:dyDescent="0.3">
      <c r="A485" s="186">
        <v>43091</v>
      </c>
      <c r="B485">
        <v>169.46691899999999</v>
      </c>
      <c r="C485">
        <v>1168.3599850000001</v>
      </c>
      <c r="D485">
        <v>82.604538000000005</v>
      </c>
      <c r="E485">
        <v>189.94000199999999</v>
      </c>
      <c r="F485">
        <v>86.047698999999994</v>
      </c>
      <c r="G485" s="86">
        <v>77.954999999999998</v>
      </c>
      <c r="H485">
        <f t="shared" si="124"/>
        <v>13210.793670644998</v>
      </c>
      <c r="I485">
        <f t="shared" si="125"/>
        <v>91079.502630675008</v>
      </c>
      <c r="J485">
        <f t="shared" si="126"/>
        <v>6439.43675979</v>
      </c>
      <c r="K485">
        <f t="shared" si="127"/>
        <v>14806.77285591</v>
      </c>
      <c r="L485">
        <f t="shared" si="128"/>
        <v>6707.8483755449997</v>
      </c>
      <c r="M485" s="180">
        <f t="shared" si="129"/>
        <v>-3.7643126573730259E-3</v>
      </c>
      <c r="N485" s="178">
        <f t="shared" si="130"/>
        <v>-9.2271493279285129E-3</v>
      </c>
      <c r="O485" s="178">
        <f t="shared" si="131"/>
        <v>-3.6475568078617494E-3</v>
      </c>
      <c r="P485" s="178">
        <f t="shared" si="132"/>
        <v>3.2095480796598529E-3</v>
      </c>
      <c r="Q485" s="179">
        <f t="shared" si="133"/>
        <v>1.2410753355679999E-3</v>
      </c>
      <c r="R485" s="187">
        <f t="shared" si="134"/>
        <v>-3.7572365142047354E-3</v>
      </c>
      <c r="S485" s="187">
        <f t="shared" si="135"/>
        <v>-9.1847098177757509E-3</v>
      </c>
      <c r="T485" s="187">
        <f t="shared" si="136"/>
        <v>-3.6409125534152533E-3</v>
      </c>
      <c r="U485" s="187">
        <f t="shared" si="137"/>
        <v>3.2147041938874084E-3</v>
      </c>
      <c r="V485" s="187">
        <f t="shared" si="138"/>
        <v>1.2418457882592028E-3</v>
      </c>
      <c r="W485" s="188">
        <f t="shared" si="139"/>
        <v>-2.4252617806498262E-3</v>
      </c>
    </row>
    <row r="486" spans="1:23" x14ac:dyDescent="0.3">
      <c r="A486" s="186">
        <v>43095</v>
      </c>
      <c r="B486">
        <v>165.16757200000001</v>
      </c>
      <c r="C486">
        <v>1176.76001</v>
      </c>
      <c r="D486">
        <v>82.498283000000001</v>
      </c>
      <c r="E486">
        <v>187.759995</v>
      </c>
      <c r="F486">
        <v>86.374595999999997</v>
      </c>
      <c r="G486" s="86">
        <v>77.144000000000005</v>
      </c>
      <c r="H486">
        <f t="shared" si="124"/>
        <v>12741.687174368002</v>
      </c>
      <c r="I486">
        <f t="shared" si="125"/>
        <v>90779.97421144</v>
      </c>
      <c r="J486">
        <f t="shared" si="126"/>
        <v>6364.2475437520006</v>
      </c>
      <c r="K486">
        <f t="shared" si="127"/>
        <v>14484.557054280001</v>
      </c>
      <c r="L486">
        <f t="shared" si="128"/>
        <v>6663.2818338240004</v>
      </c>
      <c r="M486" s="180">
        <f t="shared" si="129"/>
        <v>-3.6155125132664709E-2</v>
      </c>
      <c r="N486" s="178">
        <f t="shared" si="130"/>
        <v>-3.2940674336216814E-3</v>
      </c>
      <c r="O486" s="178">
        <f t="shared" si="131"/>
        <v>-1.1745069402710992E-2</v>
      </c>
      <c r="P486" s="178">
        <f t="shared" si="132"/>
        <v>-2.2001650351851174E-2</v>
      </c>
      <c r="Q486" s="179">
        <f t="shared" si="133"/>
        <v>-6.6661091555760346E-3</v>
      </c>
      <c r="R486" s="187">
        <f t="shared" si="134"/>
        <v>-3.5509334864518599E-2</v>
      </c>
      <c r="S486" s="187">
        <f t="shared" si="135"/>
        <v>-3.2886479458455989E-3</v>
      </c>
      <c r="T486" s="187">
        <f t="shared" si="136"/>
        <v>-1.1676365316219271E-2</v>
      </c>
      <c r="U486" s="187">
        <f t="shared" si="137"/>
        <v>-2.1761379388040548E-2</v>
      </c>
      <c r="V486" s="187">
        <f t="shared" si="138"/>
        <v>-6.6439399380995093E-3</v>
      </c>
      <c r="W486" s="188">
        <f t="shared" si="139"/>
        <v>-1.5775933490544704E-2</v>
      </c>
    </row>
    <row r="487" spans="1:23" x14ac:dyDescent="0.3">
      <c r="A487" s="186">
        <v>43096</v>
      </c>
      <c r="B487">
        <v>165.19662500000001</v>
      </c>
      <c r="C487">
        <v>1182.26001</v>
      </c>
      <c r="D487">
        <v>82.797745000000006</v>
      </c>
      <c r="E487">
        <v>186.240005</v>
      </c>
      <c r="F487">
        <v>86.019690999999995</v>
      </c>
      <c r="G487" s="86">
        <v>77.363</v>
      </c>
      <c r="H487">
        <f t="shared" si="124"/>
        <v>12780.106499875001</v>
      </c>
      <c r="I487">
        <f t="shared" si="125"/>
        <v>91463.181153629994</v>
      </c>
      <c r="J487">
        <f t="shared" si="126"/>
        <v>6405.4819464350003</v>
      </c>
      <c r="K487">
        <f t="shared" si="127"/>
        <v>14408.085506814999</v>
      </c>
      <c r="L487">
        <f t="shared" si="128"/>
        <v>6654.7413548329996</v>
      </c>
      <c r="M487" s="180">
        <f t="shared" si="129"/>
        <v>3.0107095933743803E-3</v>
      </c>
      <c r="N487" s="178">
        <f t="shared" si="130"/>
        <v>7.4977865858493094E-3</v>
      </c>
      <c r="O487" s="178">
        <f t="shared" si="131"/>
        <v>6.4581706341571895E-3</v>
      </c>
      <c r="P487" s="178">
        <f t="shared" si="132"/>
        <v>-5.2935086067076222E-3</v>
      </c>
      <c r="Q487" s="179">
        <f t="shared" si="133"/>
        <v>-1.2825447201467296E-3</v>
      </c>
      <c r="R487" s="187">
        <f t="shared" si="134"/>
        <v>3.0152463312931874E-3</v>
      </c>
      <c r="S487" s="187">
        <f t="shared" si="135"/>
        <v>7.525965369837009E-3</v>
      </c>
      <c r="T487" s="187">
        <f t="shared" si="136"/>
        <v>6.4790695835646537E-3</v>
      </c>
      <c r="U487" s="187">
        <f t="shared" si="137"/>
        <v>-5.2795226791146951E-3</v>
      </c>
      <c r="V487" s="187">
        <f t="shared" si="138"/>
        <v>-1.281722611168538E-3</v>
      </c>
      <c r="W487" s="188">
        <f t="shared" si="139"/>
        <v>2.0918071988823236E-3</v>
      </c>
    </row>
    <row r="488" spans="1:23" x14ac:dyDescent="0.3">
      <c r="A488" s="186">
        <v>43097</v>
      </c>
      <c r="B488">
        <v>165.661407</v>
      </c>
      <c r="C488">
        <v>1186.099976</v>
      </c>
      <c r="D488">
        <v>82.807411000000002</v>
      </c>
      <c r="E488">
        <v>192.71000699999999</v>
      </c>
      <c r="F488">
        <v>85.991660999999993</v>
      </c>
      <c r="G488" s="86">
        <v>77.372</v>
      </c>
      <c r="H488">
        <f t="shared" si="124"/>
        <v>12817.554382404</v>
      </c>
      <c r="I488">
        <f t="shared" si="125"/>
        <v>91770.927343071991</v>
      </c>
      <c r="J488">
        <f t="shared" si="126"/>
        <v>6406.9750038920001</v>
      </c>
      <c r="K488">
        <f t="shared" si="127"/>
        <v>14910.358661603999</v>
      </c>
      <c r="L488">
        <f t="shared" si="128"/>
        <v>6653.3467948919997</v>
      </c>
      <c r="M488" s="180">
        <f t="shared" si="129"/>
        <v>2.9258852530743853E-3</v>
      </c>
      <c r="N488" s="178">
        <f t="shared" si="130"/>
        <v>3.3590523219839937E-3</v>
      </c>
      <c r="O488" s="178">
        <f t="shared" si="131"/>
        <v>2.3306341157630398E-4</v>
      </c>
      <c r="P488" s="178">
        <f t="shared" si="132"/>
        <v>3.4266641059286722E-2</v>
      </c>
      <c r="Q488" s="179">
        <f t="shared" si="133"/>
        <v>-2.0958080986766458E-4</v>
      </c>
      <c r="R488" s="187">
        <f t="shared" si="134"/>
        <v>2.9301698330420922E-3</v>
      </c>
      <c r="S488" s="187">
        <f t="shared" si="135"/>
        <v>3.3647002603712055E-3</v>
      </c>
      <c r="T488" s="187">
        <f t="shared" si="136"/>
        <v>2.3309057296318157E-4</v>
      </c>
      <c r="U488" s="187">
        <f t="shared" si="137"/>
        <v>3.48605062450126E-2</v>
      </c>
      <c r="V488" s="187">
        <f t="shared" si="138"/>
        <v>-2.0955884934387416E-4</v>
      </c>
      <c r="W488" s="188">
        <f t="shared" si="139"/>
        <v>8.2357816124090412E-3</v>
      </c>
    </row>
    <row r="489" spans="1:23" x14ac:dyDescent="0.3">
      <c r="A489" s="186">
        <v>43098</v>
      </c>
      <c r="B489">
        <v>163.86999499999999</v>
      </c>
      <c r="C489">
        <v>1169.469971</v>
      </c>
      <c r="D489">
        <v>82.633544999999998</v>
      </c>
      <c r="E489">
        <v>191.96000699999999</v>
      </c>
      <c r="F489">
        <v>85.814209000000005</v>
      </c>
      <c r="G489" s="86">
        <v>77.927000000000007</v>
      </c>
      <c r="H489">
        <f t="shared" si="124"/>
        <v>12769.897100365</v>
      </c>
      <c r="I489">
        <f t="shared" si="125"/>
        <v>91133.286430117005</v>
      </c>
      <c r="J489">
        <f t="shared" si="126"/>
        <v>6439.3842612150002</v>
      </c>
      <c r="K489">
        <f t="shared" si="127"/>
        <v>14958.867465489</v>
      </c>
      <c r="L489">
        <f t="shared" si="128"/>
        <v>6687.2438647430008</v>
      </c>
      <c r="M489" s="180">
        <f t="shared" si="129"/>
        <v>-3.7250553990446438E-3</v>
      </c>
      <c r="N489" s="178">
        <f t="shared" si="130"/>
        <v>-6.9724309028258453E-3</v>
      </c>
      <c r="O489" s="178">
        <f t="shared" si="131"/>
        <v>5.0456826580753573E-3</v>
      </c>
      <c r="P489" s="178">
        <f t="shared" si="132"/>
        <v>3.2480819105294486E-3</v>
      </c>
      <c r="Q489" s="179">
        <f t="shared" si="133"/>
        <v>5.0818053959387531E-3</v>
      </c>
      <c r="R489" s="187">
        <f t="shared" si="134"/>
        <v>-3.7181259869997823E-3</v>
      </c>
      <c r="S489" s="187">
        <f t="shared" si="135"/>
        <v>-6.9481799020212646E-3</v>
      </c>
      <c r="T489" s="187">
        <f t="shared" si="136"/>
        <v>5.0584335514517534E-3</v>
      </c>
      <c r="U489" s="187">
        <f t="shared" si="137"/>
        <v>3.2533626444491192E-3</v>
      </c>
      <c r="V489" s="187">
        <f t="shared" si="138"/>
        <v>5.0947396695186602E-3</v>
      </c>
      <c r="W489" s="188">
        <f t="shared" si="139"/>
        <v>5.4804599527969692E-4</v>
      </c>
    </row>
    <row r="490" spans="1:23" x14ac:dyDescent="0.3">
      <c r="A490" s="186">
        <v>43102</v>
      </c>
      <c r="B490">
        <v>166.80401599999999</v>
      </c>
      <c r="C490">
        <v>1189.01001</v>
      </c>
      <c r="D490">
        <v>83.029594000000003</v>
      </c>
      <c r="E490">
        <v>201.070007</v>
      </c>
      <c r="F490">
        <v>84.665420999999995</v>
      </c>
      <c r="G490" s="86">
        <v>78.159000000000006</v>
      </c>
      <c r="H490">
        <f t="shared" si="124"/>
        <v>13037.235086544</v>
      </c>
      <c r="I490">
        <f t="shared" si="125"/>
        <v>92931.833371590008</v>
      </c>
      <c r="J490">
        <f t="shared" si="126"/>
        <v>6489.5100374460008</v>
      </c>
      <c r="K490">
        <f t="shared" si="127"/>
        <v>15715.430677113001</v>
      </c>
      <c r="L490">
        <f t="shared" si="128"/>
        <v>6617.364639939</v>
      </c>
      <c r="M490" s="180">
        <f t="shared" si="129"/>
        <v>2.0718888683541617E-2</v>
      </c>
      <c r="N490" s="178">
        <f t="shared" si="130"/>
        <v>1.9543128941343031E-2</v>
      </c>
      <c r="O490" s="178">
        <f t="shared" si="131"/>
        <v>7.7541089328882979E-3</v>
      </c>
      <c r="P490" s="178">
        <f t="shared" si="132"/>
        <v>4.9338809851594299E-2</v>
      </c>
      <c r="Q490" s="179">
        <f t="shared" si="133"/>
        <v>-1.0504610843315446E-2</v>
      </c>
      <c r="R490" s="187">
        <f t="shared" si="134"/>
        <v>2.0935014908723001E-2</v>
      </c>
      <c r="S490" s="187">
        <f t="shared" si="135"/>
        <v>1.9735346018188077E-2</v>
      </c>
      <c r="T490" s="187">
        <f t="shared" si="136"/>
        <v>7.7842498906165189E-3</v>
      </c>
      <c r="U490" s="187">
        <f t="shared" si="137"/>
        <v>5.0576236026519908E-2</v>
      </c>
      <c r="V490" s="187">
        <f t="shared" si="138"/>
        <v>-1.0449630104327949E-2</v>
      </c>
      <c r="W490" s="188">
        <f t="shared" si="139"/>
        <v>1.7716243347943913E-2</v>
      </c>
    </row>
    <row r="491" spans="1:23" x14ac:dyDescent="0.3">
      <c r="A491" s="186">
        <v>43103</v>
      </c>
      <c r="B491">
        <v>166.77496300000001</v>
      </c>
      <c r="C491">
        <v>1204.1999510000001</v>
      </c>
      <c r="D491">
        <v>83.415993</v>
      </c>
      <c r="E491">
        <v>205.050003</v>
      </c>
      <c r="F491">
        <v>84.562674999999999</v>
      </c>
      <c r="G491" s="86">
        <v>77.215999999999994</v>
      </c>
      <c r="H491">
        <f t="shared" si="124"/>
        <v>12877.695543008</v>
      </c>
      <c r="I491">
        <f t="shared" si="125"/>
        <v>92983.503416416002</v>
      </c>
      <c r="J491">
        <f t="shared" si="126"/>
        <v>6441.0493154879996</v>
      </c>
      <c r="K491">
        <f t="shared" si="127"/>
        <v>15833.141031648</v>
      </c>
      <c r="L491">
        <f t="shared" si="128"/>
        <v>6529.5915127999997</v>
      </c>
      <c r="M491" s="180">
        <f t="shared" si="129"/>
        <v>-1.2312713575545597E-2</v>
      </c>
      <c r="N491" s="178">
        <f t="shared" si="130"/>
        <v>5.5584490283607456E-4</v>
      </c>
      <c r="O491" s="178">
        <f t="shared" si="131"/>
        <v>-7.4955688344734263E-3</v>
      </c>
      <c r="P491" s="178">
        <f t="shared" si="132"/>
        <v>7.462201575453499E-3</v>
      </c>
      <c r="Q491" s="179">
        <f t="shared" si="133"/>
        <v>-1.3352814181555607E-2</v>
      </c>
      <c r="R491" s="187">
        <f t="shared" si="134"/>
        <v>-1.223722226967163E-2</v>
      </c>
      <c r="S491" s="187">
        <f t="shared" si="135"/>
        <v>5.5599941324078464E-4</v>
      </c>
      <c r="T491" s="187">
        <f t="shared" si="136"/>
        <v>-7.467547115016601E-3</v>
      </c>
      <c r="U491" s="187">
        <f t="shared" si="137"/>
        <v>7.4901131857890773E-3</v>
      </c>
      <c r="V491" s="187">
        <f t="shared" si="138"/>
        <v>-1.3264060833106725E-2</v>
      </c>
      <c r="W491" s="188">
        <f t="shared" si="139"/>
        <v>-4.9845435237530194E-3</v>
      </c>
    </row>
    <row r="492" spans="1:23" x14ac:dyDescent="0.3">
      <c r="A492" s="186">
        <v>43104</v>
      </c>
      <c r="B492">
        <v>167.549622</v>
      </c>
      <c r="C492">
        <v>1209.589966</v>
      </c>
      <c r="D492">
        <v>84.150192000000004</v>
      </c>
      <c r="E492">
        <v>205.63000500000001</v>
      </c>
      <c r="F492">
        <v>85.160422999999994</v>
      </c>
      <c r="G492" s="86">
        <v>77.185000000000002</v>
      </c>
      <c r="H492">
        <f t="shared" si="124"/>
        <v>12932.317574070001</v>
      </c>
      <c r="I492">
        <f t="shared" si="125"/>
        <v>93362.201525709999</v>
      </c>
      <c r="J492">
        <f t="shared" si="126"/>
        <v>6495.1325695200003</v>
      </c>
      <c r="K492">
        <f t="shared" si="127"/>
        <v>15871.551935925001</v>
      </c>
      <c r="L492">
        <f t="shared" si="128"/>
        <v>6573.1072492550002</v>
      </c>
      <c r="M492" s="180">
        <f t="shared" si="129"/>
        <v>4.2326295892250307E-3</v>
      </c>
      <c r="N492" s="178">
        <f t="shared" si="130"/>
        <v>4.0644739383814436E-3</v>
      </c>
      <c r="O492" s="178">
        <f t="shared" si="131"/>
        <v>8.3615968947904074E-3</v>
      </c>
      <c r="P492" s="178">
        <f t="shared" si="132"/>
        <v>2.4230433714823134E-3</v>
      </c>
      <c r="Q492" s="179">
        <f t="shared" si="133"/>
        <v>6.6422799207343525E-3</v>
      </c>
      <c r="R492" s="187">
        <f t="shared" si="134"/>
        <v>4.2415998172637579E-3</v>
      </c>
      <c r="S492" s="187">
        <f t="shared" si="135"/>
        <v>4.0727451147763334E-3</v>
      </c>
      <c r="T492" s="187">
        <f t="shared" si="136"/>
        <v>8.3966526854488358E-3</v>
      </c>
      <c r="U492" s="187">
        <f t="shared" si="137"/>
        <v>2.4259813135134719E-3</v>
      </c>
      <c r="V492" s="187">
        <f t="shared" si="138"/>
        <v>6.664388785990104E-3</v>
      </c>
      <c r="W492" s="188">
        <f t="shared" si="139"/>
        <v>5.1602735433985015E-3</v>
      </c>
    </row>
    <row r="493" spans="1:23" x14ac:dyDescent="0.3">
      <c r="A493" s="186">
        <v>43105</v>
      </c>
      <c r="B493">
        <v>169.45721399999999</v>
      </c>
      <c r="C493">
        <v>1229.1400149999999</v>
      </c>
      <c r="D493">
        <v>85.193496999999994</v>
      </c>
      <c r="E493">
        <v>209.990005</v>
      </c>
      <c r="F493">
        <v>85.216469000000004</v>
      </c>
      <c r="G493" s="86">
        <v>77.281000000000006</v>
      </c>
      <c r="H493">
        <f t="shared" si="124"/>
        <v>13095.822955134001</v>
      </c>
      <c r="I493">
        <f t="shared" si="125"/>
        <v>94989.169499215001</v>
      </c>
      <c r="J493">
        <f t="shared" si="126"/>
        <v>6583.8386416570002</v>
      </c>
      <c r="K493">
        <f t="shared" si="127"/>
        <v>16228.237576405001</v>
      </c>
      <c r="L493">
        <f t="shared" si="128"/>
        <v>6585.6139407890005</v>
      </c>
      <c r="M493" s="180">
        <f t="shared" si="129"/>
        <v>1.2563904184774304E-2</v>
      </c>
      <c r="N493" s="178">
        <f t="shared" si="130"/>
        <v>1.7276311091727874E-2</v>
      </c>
      <c r="O493" s="178">
        <f t="shared" si="131"/>
        <v>1.3564894502379419E-2</v>
      </c>
      <c r="P493" s="178">
        <f t="shared" si="132"/>
        <v>2.2224464843068784E-2</v>
      </c>
      <c r="Q493" s="179">
        <f t="shared" si="133"/>
        <v>1.900898289333918E-3</v>
      </c>
      <c r="R493" s="187">
        <f t="shared" si="134"/>
        <v>1.2643161608700156E-2</v>
      </c>
      <c r="S493" s="187">
        <f t="shared" si="135"/>
        <v>1.7426409691688433E-2</v>
      </c>
      <c r="T493" s="187">
        <f t="shared" si="136"/>
        <v>1.3657315102893331E-2</v>
      </c>
      <c r="U493" s="187">
        <f t="shared" si="137"/>
        <v>2.2473268015627879E-2</v>
      </c>
      <c r="V493" s="187">
        <f t="shared" si="138"/>
        <v>1.9027061418201911E-3</v>
      </c>
      <c r="W493" s="188">
        <f t="shared" si="139"/>
        <v>1.3620572112145998E-2</v>
      </c>
    </row>
    <row r="494" spans="1:23" x14ac:dyDescent="0.3">
      <c r="A494" s="186">
        <v>43108</v>
      </c>
      <c r="B494">
        <v>168.82782</v>
      </c>
      <c r="C494">
        <v>1246.869995</v>
      </c>
      <c r="D494">
        <v>85.280426000000006</v>
      </c>
      <c r="E494">
        <v>212.050003</v>
      </c>
      <c r="F494">
        <v>85.664787000000004</v>
      </c>
      <c r="G494" s="86">
        <v>77.504000000000005</v>
      </c>
      <c r="H494">
        <f t="shared" si="124"/>
        <v>13084.831361280001</v>
      </c>
      <c r="I494">
        <f t="shared" si="125"/>
        <v>96637.412092480008</v>
      </c>
      <c r="J494">
        <f t="shared" si="126"/>
        <v>6609.5741367040009</v>
      </c>
      <c r="K494">
        <f t="shared" si="127"/>
        <v>16434.723432512001</v>
      </c>
      <c r="L494">
        <f t="shared" si="128"/>
        <v>6639.363651648001</v>
      </c>
      <c r="M494" s="180">
        <f t="shared" si="129"/>
        <v>-8.3967301710336189E-4</v>
      </c>
      <c r="N494" s="178">
        <f t="shared" si="130"/>
        <v>1.7203075153549557E-2</v>
      </c>
      <c r="O494" s="178">
        <f t="shared" si="131"/>
        <v>3.9012692349287021E-3</v>
      </c>
      <c r="P494" s="178">
        <f t="shared" si="132"/>
        <v>1.2643593873015068E-2</v>
      </c>
      <c r="Q494" s="179">
        <f t="shared" si="133"/>
        <v>8.1285592259798117E-3</v>
      </c>
      <c r="R494" s="187">
        <f t="shared" si="134"/>
        <v>-8.393205903635655E-4</v>
      </c>
      <c r="S494" s="187">
        <f t="shared" si="135"/>
        <v>1.7351900242465315E-2</v>
      </c>
      <c r="T494" s="187">
        <f t="shared" si="136"/>
        <v>3.9088890915655455E-3</v>
      </c>
      <c r="U494" s="187">
        <f t="shared" si="137"/>
        <v>1.2723862042001349E-2</v>
      </c>
      <c r="V494" s="187">
        <f t="shared" si="138"/>
        <v>8.1616856594179492E-3</v>
      </c>
      <c r="W494" s="188">
        <f t="shared" si="139"/>
        <v>8.2614032890173193E-3</v>
      </c>
    </row>
    <row r="495" spans="1:23" x14ac:dyDescent="0.3">
      <c r="A495" s="186">
        <v>43109</v>
      </c>
      <c r="B495">
        <v>168.80845600000001</v>
      </c>
      <c r="C495">
        <v>1252.6999510000001</v>
      </c>
      <c r="D495">
        <v>85.222472999999994</v>
      </c>
      <c r="E495">
        <v>209.30999800000001</v>
      </c>
      <c r="F495">
        <v>85.039008999999993</v>
      </c>
      <c r="G495" s="86">
        <v>77.022000000000006</v>
      </c>
      <c r="H495">
        <f t="shared" si="124"/>
        <v>13001.964898032002</v>
      </c>
      <c r="I495">
        <f t="shared" si="125"/>
        <v>96485.455625922012</v>
      </c>
      <c r="J495">
        <f t="shared" si="126"/>
        <v>6564.0053154059997</v>
      </c>
      <c r="K495">
        <f t="shared" si="127"/>
        <v>16121.474665956002</v>
      </c>
      <c r="L495">
        <f t="shared" si="128"/>
        <v>6549.8745511979996</v>
      </c>
      <c r="M495" s="180">
        <f t="shared" si="129"/>
        <v>-6.3531559145485932E-3</v>
      </c>
      <c r="N495" s="178">
        <f t="shared" si="130"/>
        <v>-1.5736769002318456E-3</v>
      </c>
      <c r="O495" s="178">
        <f t="shared" si="131"/>
        <v>-6.918241654064323E-3</v>
      </c>
      <c r="P495" s="178">
        <f t="shared" si="132"/>
        <v>-1.924416560393918E-2</v>
      </c>
      <c r="Q495" s="179">
        <f t="shared" si="133"/>
        <v>-1.3570226325743511E-2</v>
      </c>
      <c r="R495" s="187">
        <f t="shared" si="134"/>
        <v>-6.3330172900213227E-3</v>
      </c>
      <c r="S495" s="187">
        <f t="shared" si="135"/>
        <v>-1.5724393200076308E-3</v>
      </c>
      <c r="T495" s="187">
        <f t="shared" si="136"/>
        <v>-6.8943657118467642E-3</v>
      </c>
      <c r="U495" s="187">
        <f t="shared" si="137"/>
        <v>-1.9060178763721319E-2</v>
      </c>
      <c r="V495" s="187">
        <f t="shared" si="138"/>
        <v>-1.3478565890541135E-2</v>
      </c>
      <c r="W495" s="188">
        <f t="shared" si="139"/>
        <v>-9.4677133952276345E-3</v>
      </c>
    </row>
    <row r="496" spans="1:23" x14ac:dyDescent="0.3">
      <c r="A496" s="186">
        <v>43110</v>
      </c>
      <c r="B496">
        <v>168.76971399999999</v>
      </c>
      <c r="C496">
        <v>1254.329956</v>
      </c>
      <c r="D496">
        <v>84.836060000000003</v>
      </c>
      <c r="E496">
        <v>212.520004</v>
      </c>
      <c r="F496">
        <v>84.497298999999998</v>
      </c>
      <c r="G496" s="86">
        <v>77.061000000000007</v>
      </c>
      <c r="H496">
        <f t="shared" si="124"/>
        <v>13005.562930554001</v>
      </c>
      <c r="I496">
        <f t="shared" si="125"/>
        <v>96659.920739316018</v>
      </c>
      <c r="J496">
        <f t="shared" si="126"/>
        <v>6537.5516196600011</v>
      </c>
      <c r="K496">
        <f t="shared" si="127"/>
        <v>16377.004028244002</v>
      </c>
      <c r="L496">
        <f t="shared" si="128"/>
        <v>6511.4463582390008</v>
      </c>
      <c r="M496" s="180">
        <f t="shared" si="129"/>
        <v>2.7669162318445762E-4</v>
      </c>
      <c r="N496" s="178">
        <f t="shared" si="130"/>
        <v>1.8065683385977383E-3</v>
      </c>
      <c r="O496" s="178">
        <f t="shared" si="131"/>
        <v>-4.038257716487496E-3</v>
      </c>
      <c r="P496" s="178">
        <f t="shared" si="132"/>
        <v>1.5725944024534408E-2</v>
      </c>
      <c r="Q496" s="179">
        <f t="shared" si="133"/>
        <v>-5.8842905868916268E-3</v>
      </c>
      <c r="R496" s="187">
        <f t="shared" si="134"/>
        <v>2.7672990584242437E-4</v>
      </c>
      <c r="S496" s="187">
        <f t="shared" si="135"/>
        <v>1.8082011663023523E-3</v>
      </c>
      <c r="T496" s="187">
        <f t="shared" si="136"/>
        <v>-4.0301149183884239E-3</v>
      </c>
      <c r="U496" s="187">
        <f t="shared" si="137"/>
        <v>1.5850247423556462E-2</v>
      </c>
      <c r="V496" s="187">
        <f t="shared" si="138"/>
        <v>-5.8670120562797842E-3</v>
      </c>
      <c r="W496" s="188">
        <f t="shared" si="139"/>
        <v>1.6076103042066063E-3</v>
      </c>
    </row>
    <row r="497" spans="1:23" x14ac:dyDescent="0.3">
      <c r="A497" s="186">
        <v>43111</v>
      </c>
      <c r="B497">
        <v>169.72837799999999</v>
      </c>
      <c r="C497">
        <v>1276.6800539999999</v>
      </c>
      <c r="D497">
        <v>85.087219000000005</v>
      </c>
      <c r="E497">
        <v>217.240005</v>
      </c>
      <c r="F497">
        <v>84.198432999999994</v>
      </c>
      <c r="G497" s="86">
        <v>76.438000000000002</v>
      </c>
      <c r="H497">
        <f t="shared" si="124"/>
        <v>12973.697757563999</v>
      </c>
      <c r="I497">
        <f t="shared" si="125"/>
        <v>97586.869967652005</v>
      </c>
      <c r="J497">
        <f t="shared" si="126"/>
        <v>6503.8968459220005</v>
      </c>
      <c r="K497">
        <f t="shared" si="127"/>
        <v>16605.391502189999</v>
      </c>
      <c r="L497">
        <f t="shared" si="128"/>
        <v>6435.9598216539998</v>
      </c>
      <c r="M497" s="180">
        <f t="shared" si="129"/>
        <v>-2.4531251564435335E-3</v>
      </c>
      <c r="N497" s="178">
        <f t="shared" si="130"/>
        <v>9.5441089273073706E-3</v>
      </c>
      <c r="O497" s="178">
        <f t="shared" si="131"/>
        <v>-5.1612132709213544E-3</v>
      </c>
      <c r="P497" s="178">
        <f t="shared" si="132"/>
        <v>1.3849274481136748E-2</v>
      </c>
      <c r="Q497" s="179">
        <f t="shared" si="133"/>
        <v>-1.1660620028439608E-2</v>
      </c>
      <c r="R497" s="187">
        <f t="shared" si="134"/>
        <v>-2.450118703830976E-3</v>
      </c>
      <c r="S497" s="187">
        <f t="shared" si="135"/>
        <v>9.5897991768055958E-3</v>
      </c>
      <c r="T497" s="187">
        <f t="shared" si="136"/>
        <v>-5.1479170943434741E-3</v>
      </c>
      <c r="U497" s="187">
        <f t="shared" si="137"/>
        <v>1.3945619940748437E-2</v>
      </c>
      <c r="V497" s="187">
        <f t="shared" si="138"/>
        <v>-1.1592898479381171E-2</v>
      </c>
      <c r="W497" s="188">
        <f t="shared" si="139"/>
        <v>8.6889696799968266E-4</v>
      </c>
    </row>
    <row r="498" spans="1:23" x14ac:dyDescent="0.3">
      <c r="A498" s="186">
        <v>43112</v>
      </c>
      <c r="B498">
        <v>171.481064</v>
      </c>
      <c r="C498">
        <v>1305.1999510000001</v>
      </c>
      <c r="D498">
        <v>86.555572999999995</v>
      </c>
      <c r="E498">
        <v>221.229996</v>
      </c>
      <c r="F498">
        <v>83.694068999999999</v>
      </c>
      <c r="G498" s="86">
        <v>77.771000000000001</v>
      </c>
      <c r="H498">
        <f t="shared" si="124"/>
        <v>13336.253828344001</v>
      </c>
      <c r="I498">
        <f t="shared" si="125"/>
        <v>101506.70538922101</v>
      </c>
      <c r="J498">
        <f t="shared" si="126"/>
        <v>6731.5134677830001</v>
      </c>
      <c r="K498">
        <f t="shared" si="127"/>
        <v>17205.278018916</v>
      </c>
      <c r="L498">
        <f t="shared" si="128"/>
        <v>6508.9714401990004</v>
      </c>
      <c r="M498" s="180">
        <f t="shared" si="129"/>
        <v>2.7562120077164663E-2</v>
      </c>
      <c r="N498" s="178">
        <f t="shared" si="130"/>
        <v>3.9381903898524355E-2</v>
      </c>
      <c r="O498" s="178">
        <f t="shared" si="131"/>
        <v>3.4398490124047686E-2</v>
      </c>
      <c r="P498" s="178">
        <f t="shared" si="132"/>
        <v>3.5488766393482273E-2</v>
      </c>
      <c r="Q498" s="179">
        <f t="shared" si="133"/>
        <v>1.1280460480855311E-2</v>
      </c>
      <c r="R498" s="187">
        <f t="shared" si="134"/>
        <v>2.794546917578852E-2</v>
      </c>
      <c r="S498" s="187">
        <f t="shared" si="135"/>
        <v>4.0167651886655942E-2</v>
      </c>
      <c r="T498" s="187">
        <f t="shared" si="136"/>
        <v>3.4996960630413021E-2</v>
      </c>
      <c r="U498" s="187">
        <f t="shared" si="137"/>
        <v>3.612600863080434E-2</v>
      </c>
      <c r="V498" s="187">
        <f t="shared" si="138"/>
        <v>1.1344324788876183E-2</v>
      </c>
      <c r="W498" s="188">
        <f t="shared" si="139"/>
        <v>3.0116083022507602E-2</v>
      </c>
    </row>
    <row r="499" spans="1:23" x14ac:dyDescent="0.3">
      <c r="A499" s="186">
        <v>43116</v>
      </c>
      <c r="B499">
        <v>170.60955799999999</v>
      </c>
      <c r="C499">
        <v>1304.8599850000001</v>
      </c>
      <c r="D499">
        <v>85.348044999999999</v>
      </c>
      <c r="E499">
        <v>221.529999</v>
      </c>
      <c r="F499">
        <v>84.263801999999998</v>
      </c>
      <c r="G499" s="86">
        <v>77.977999999999994</v>
      </c>
      <c r="H499">
        <f t="shared" si="124"/>
        <v>13303.792113723999</v>
      </c>
      <c r="I499">
        <f t="shared" si="125"/>
        <v>101750.37191033</v>
      </c>
      <c r="J499">
        <f t="shared" si="126"/>
        <v>6655.2698530099997</v>
      </c>
      <c r="K499">
        <f t="shared" si="127"/>
        <v>17274.466262022001</v>
      </c>
      <c r="L499">
        <f t="shared" si="128"/>
        <v>6570.7227523559995</v>
      </c>
      <c r="M499" s="180">
        <f t="shared" si="129"/>
        <v>-2.4370626655208132E-3</v>
      </c>
      <c r="N499" s="178">
        <f t="shared" si="130"/>
        <v>2.3976202066308188E-3</v>
      </c>
      <c r="O499" s="178">
        <f t="shared" si="131"/>
        <v>-1.1391002208604929E-2</v>
      </c>
      <c r="P499" s="178">
        <f t="shared" si="132"/>
        <v>4.0132743100718543E-3</v>
      </c>
      <c r="Q499" s="179">
        <f t="shared" si="133"/>
        <v>9.4423875746176156E-3</v>
      </c>
      <c r="R499" s="187">
        <f t="shared" si="134"/>
        <v>-2.4340954392311921E-3</v>
      </c>
      <c r="S499" s="187">
        <f t="shared" si="135"/>
        <v>2.4004967964890789E-3</v>
      </c>
      <c r="T499" s="187">
        <f t="shared" si="136"/>
        <v>-1.1326370382812442E-2</v>
      </c>
      <c r="U499" s="187">
        <f t="shared" si="137"/>
        <v>4.0213382794473109E-3</v>
      </c>
      <c r="V499" s="187">
        <f t="shared" si="138"/>
        <v>9.4871075598253335E-3</v>
      </c>
      <c r="W499" s="188">
        <f t="shared" si="139"/>
        <v>4.2969536274361782E-4</v>
      </c>
    </row>
    <row r="500" spans="1:23" x14ac:dyDescent="0.3">
      <c r="A500" s="186">
        <v>43117</v>
      </c>
      <c r="B500">
        <v>173.42739900000001</v>
      </c>
      <c r="C500">
        <v>1295</v>
      </c>
      <c r="D500">
        <v>87.077217000000005</v>
      </c>
      <c r="E500">
        <v>217.5</v>
      </c>
      <c r="F500">
        <v>85.179107999999999</v>
      </c>
      <c r="G500" s="86">
        <v>78.614000000000004</v>
      </c>
      <c r="H500">
        <f t="shared" si="124"/>
        <v>13633.821544986002</v>
      </c>
      <c r="I500">
        <f t="shared" si="125"/>
        <v>101805.13</v>
      </c>
      <c r="J500">
        <f t="shared" si="126"/>
        <v>6845.4883372380009</v>
      </c>
      <c r="K500">
        <f t="shared" si="127"/>
        <v>17098.545000000002</v>
      </c>
      <c r="L500">
        <f t="shared" si="128"/>
        <v>6696.2703963120002</v>
      </c>
      <c r="M500" s="180">
        <f t="shared" si="129"/>
        <v>2.4504467964173979E-2</v>
      </c>
      <c r="N500" s="178">
        <f t="shared" si="130"/>
        <v>5.3801631964716528E-4</v>
      </c>
      <c r="O500" s="178">
        <f t="shared" si="131"/>
        <v>2.8180798440916609E-2</v>
      </c>
      <c r="P500" s="178">
        <f t="shared" si="132"/>
        <v>-1.0236100452831737E-2</v>
      </c>
      <c r="Q500" s="179">
        <f t="shared" si="133"/>
        <v>1.8926879723841668E-2</v>
      </c>
      <c r="R500" s="187">
        <f t="shared" si="134"/>
        <v>2.4807169898689942E-2</v>
      </c>
      <c r="S500" s="187">
        <f t="shared" si="135"/>
        <v>5.3816107638668994E-4</v>
      </c>
      <c r="T500" s="187">
        <f t="shared" si="136"/>
        <v>2.8581633566965057E-2</v>
      </c>
      <c r="U500" s="187">
        <f t="shared" si="137"/>
        <v>-1.0183889872693924E-2</v>
      </c>
      <c r="V500" s="187">
        <f t="shared" si="138"/>
        <v>1.9107128498304742E-2</v>
      </c>
      <c r="W500" s="188">
        <f t="shared" si="139"/>
        <v>1.2570040633530503E-2</v>
      </c>
    </row>
    <row r="501" spans="1:23" x14ac:dyDescent="0.3">
      <c r="A501" s="186">
        <v>43118</v>
      </c>
      <c r="B501">
        <v>173.58232100000001</v>
      </c>
      <c r="C501">
        <v>1293.3199460000001</v>
      </c>
      <c r="D501">
        <v>87.038596999999996</v>
      </c>
      <c r="E501">
        <v>220.33000200000001</v>
      </c>
      <c r="F501">
        <v>84.868155999999999</v>
      </c>
      <c r="G501" s="86">
        <v>78.483999999999995</v>
      </c>
      <c r="H501">
        <f t="shared" si="124"/>
        <v>13623.434881363999</v>
      </c>
      <c r="I501">
        <f t="shared" si="125"/>
        <v>101504.922641864</v>
      </c>
      <c r="J501">
        <f t="shared" si="126"/>
        <v>6831.1372469479993</v>
      </c>
      <c r="K501">
        <f t="shared" si="127"/>
        <v>17292.379876968</v>
      </c>
      <c r="L501">
        <f t="shared" si="128"/>
        <v>6660.7923555039997</v>
      </c>
      <c r="M501" s="180">
        <f t="shared" si="129"/>
        <v>-7.6212102658294249E-4</v>
      </c>
      <c r="N501" s="178">
        <f t="shared" si="130"/>
        <v>-2.9531995336225646E-3</v>
      </c>
      <c r="O501" s="178">
        <f t="shared" si="131"/>
        <v>-2.0986310503004397E-3</v>
      </c>
      <c r="P501" s="178">
        <f t="shared" si="132"/>
        <v>1.1272562759957975E-2</v>
      </c>
      <c r="Q501" s="179">
        <f t="shared" si="133"/>
        <v>-5.3122643653245958E-3</v>
      </c>
      <c r="R501" s="187">
        <f t="shared" si="134"/>
        <v>-7.618306861162167E-4</v>
      </c>
      <c r="S501" s="187">
        <f t="shared" si="135"/>
        <v>-2.9488431293786654E-3</v>
      </c>
      <c r="T501" s="187">
        <f t="shared" si="136"/>
        <v>-2.0964304638333418E-3</v>
      </c>
      <c r="U501" s="187">
        <f t="shared" si="137"/>
        <v>1.1336337505208649E-2</v>
      </c>
      <c r="V501" s="187">
        <f t="shared" si="138"/>
        <v>-5.2981792413191973E-3</v>
      </c>
      <c r="W501" s="188">
        <f t="shared" si="139"/>
        <v>4.6210796912245699E-5</v>
      </c>
    </row>
    <row r="502" spans="1:23" x14ac:dyDescent="0.3">
      <c r="A502" s="186">
        <v>43119</v>
      </c>
      <c r="B502">
        <v>172.80766299999999</v>
      </c>
      <c r="C502">
        <v>1294.579956</v>
      </c>
      <c r="D502">
        <v>86.941986</v>
      </c>
      <c r="E502">
        <v>220.46000699999999</v>
      </c>
      <c r="F502">
        <v>85.705734000000007</v>
      </c>
      <c r="G502" s="86">
        <v>78.566999999999993</v>
      </c>
      <c r="H502">
        <f t="shared" si="124"/>
        <v>13576.979658920998</v>
      </c>
      <c r="I502">
        <f t="shared" si="125"/>
        <v>101711.263403052</v>
      </c>
      <c r="J502">
        <f t="shared" si="126"/>
        <v>6830.7710140619993</v>
      </c>
      <c r="K502">
        <f t="shared" si="127"/>
        <v>17320.881369968996</v>
      </c>
      <c r="L502">
        <f t="shared" si="128"/>
        <v>6733.6424031779998</v>
      </c>
      <c r="M502" s="180">
        <f t="shared" si="129"/>
        <v>-3.4157764428425757E-3</v>
      </c>
      <c r="N502" s="178">
        <f t="shared" si="130"/>
        <v>2.0307519407339976E-3</v>
      </c>
      <c r="O502" s="178">
        <f t="shared" si="131"/>
        <v>-5.3613723513713185E-5</v>
      </c>
      <c r="P502" s="178">
        <f t="shared" si="132"/>
        <v>1.6468543220650208E-3</v>
      </c>
      <c r="Q502" s="179">
        <f t="shared" si="133"/>
        <v>1.0877766374135624E-2</v>
      </c>
      <c r="R502" s="187">
        <f t="shared" si="134"/>
        <v>-3.4099493150988405E-3</v>
      </c>
      <c r="S502" s="187">
        <f t="shared" si="135"/>
        <v>2.0328153139529993E-3</v>
      </c>
      <c r="T502" s="187">
        <f t="shared" si="136"/>
        <v>-5.3612286323724368E-5</v>
      </c>
      <c r="U502" s="187">
        <f t="shared" si="137"/>
        <v>1.6482111313641775E-3</v>
      </c>
      <c r="V502" s="187">
        <f t="shared" si="138"/>
        <v>1.0937144379497435E-2</v>
      </c>
      <c r="W502" s="188">
        <f t="shared" si="139"/>
        <v>2.2309218446784095E-3</v>
      </c>
    </row>
    <row r="503" spans="1:23" x14ac:dyDescent="0.3">
      <c r="A503" s="186">
        <v>43122</v>
      </c>
      <c r="B503">
        <v>171.39392100000001</v>
      </c>
      <c r="C503">
        <v>1327.3100589999999</v>
      </c>
      <c r="D503">
        <v>88.497275999999999</v>
      </c>
      <c r="E503">
        <v>227.58000200000001</v>
      </c>
      <c r="F503">
        <v>86.477431999999993</v>
      </c>
      <c r="G503" s="86">
        <v>79.012</v>
      </c>
      <c r="H503">
        <f t="shared" si="124"/>
        <v>13542.176486052</v>
      </c>
      <c r="I503">
        <f t="shared" si="125"/>
        <v>104873.42238170799</v>
      </c>
      <c r="J503">
        <f t="shared" si="126"/>
        <v>6992.3467713119999</v>
      </c>
      <c r="K503">
        <f t="shared" si="127"/>
        <v>17981.551118023999</v>
      </c>
      <c r="L503">
        <f t="shared" si="128"/>
        <v>6832.7548571839998</v>
      </c>
      <c r="M503" s="180">
        <f t="shared" si="129"/>
        <v>-2.5666869418462337E-3</v>
      </c>
      <c r="N503" s="178">
        <f t="shared" si="130"/>
        <v>3.0616073648801888E-2</v>
      </c>
      <c r="O503" s="178">
        <f t="shared" si="131"/>
        <v>2.3378678958591761E-2</v>
      </c>
      <c r="P503" s="178">
        <f t="shared" si="132"/>
        <v>3.7433505149424534E-2</v>
      </c>
      <c r="Q503" s="179">
        <f t="shared" si="133"/>
        <v>1.4611722698879503E-2</v>
      </c>
      <c r="R503" s="187">
        <f t="shared" si="134"/>
        <v>-2.5633958172818203E-3</v>
      </c>
      <c r="S503" s="187">
        <f t="shared" si="135"/>
        <v>3.1089565431168434E-2</v>
      </c>
      <c r="T503" s="187">
        <f t="shared" si="136"/>
        <v>2.3654102431098428E-2</v>
      </c>
      <c r="U503" s="187">
        <f t="shared" si="137"/>
        <v>3.8142963625423493E-2</v>
      </c>
      <c r="V503" s="187">
        <f t="shared" si="138"/>
        <v>1.4718995763603818E-2</v>
      </c>
      <c r="W503" s="188">
        <f t="shared" si="139"/>
        <v>2.1008446286802471E-2</v>
      </c>
    </row>
    <row r="504" spans="1:23" x14ac:dyDescent="0.3">
      <c r="A504" s="186">
        <v>43123</v>
      </c>
      <c r="B504">
        <v>171.43263200000001</v>
      </c>
      <c r="C504">
        <v>1362.540039</v>
      </c>
      <c r="D504">
        <v>88.777434999999997</v>
      </c>
      <c r="E504">
        <v>250.28999300000001</v>
      </c>
      <c r="F504">
        <v>83.804726000000002</v>
      </c>
      <c r="G504" s="86">
        <v>78.914000000000001</v>
      </c>
      <c r="H504">
        <f t="shared" si="124"/>
        <v>13528.434721648002</v>
      </c>
      <c r="I504">
        <f t="shared" si="125"/>
        <v>107523.484637646</v>
      </c>
      <c r="J504">
        <f t="shared" si="126"/>
        <v>7005.7825055900003</v>
      </c>
      <c r="K504">
        <f t="shared" si="127"/>
        <v>19751.384507602001</v>
      </c>
      <c r="L504">
        <f t="shared" si="128"/>
        <v>6613.3661475640001</v>
      </c>
      <c r="M504" s="180">
        <f t="shared" si="129"/>
        <v>-1.0152534406343277E-3</v>
      </c>
      <c r="N504" s="178">
        <f t="shared" si="130"/>
        <v>2.4955163624006287E-2</v>
      </c>
      <c r="O504" s="178">
        <f t="shared" si="131"/>
        <v>1.9196477097997609E-3</v>
      </c>
      <c r="P504" s="178">
        <f t="shared" si="132"/>
        <v>9.3877296140261232E-2</v>
      </c>
      <c r="Q504" s="179">
        <f t="shared" si="133"/>
        <v>-3.2635163841027048E-2</v>
      </c>
      <c r="R504" s="187">
        <f t="shared" si="134"/>
        <v>-1.0147382452260496E-3</v>
      </c>
      <c r="S504" s="187">
        <f t="shared" si="135"/>
        <v>2.5269150140753271E-2</v>
      </c>
      <c r="T504" s="187">
        <f t="shared" si="136"/>
        <v>1.921491413029475E-3</v>
      </c>
      <c r="U504" s="187">
        <f t="shared" si="137"/>
        <v>9.8424956665945806E-2</v>
      </c>
      <c r="V504" s="187">
        <f t="shared" si="138"/>
        <v>-3.2108382959083193E-2</v>
      </c>
      <c r="W504" s="188">
        <f t="shared" si="139"/>
        <v>1.8498495403083862E-2</v>
      </c>
    </row>
    <row r="505" spans="1:23" x14ac:dyDescent="0.3">
      <c r="A505" s="186">
        <v>43124</v>
      </c>
      <c r="B505">
        <v>168.70195000000001</v>
      </c>
      <c r="C505">
        <v>1357.51001</v>
      </c>
      <c r="D505">
        <v>88.700134000000006</v>
      </c>
      <c r="E505">
        <v>261.29998799999998</v>
      </c>
      <c r="F505">
        <v>83.108306999999996</v>
      </c>
      <c r="G505" s="86">
        <v>79.992999999999995</v>
      </c>
      <c r="H505">
        <f t="shared" si="124"/>
        <v>13494.975086349999</v>
      </c>
      <c r="I505">
        <f t="shared" si="125"/>
        <v>108591.29822992999</v>
      </c>
      <c r="J505">
        <f t="shared" si="126"/>
        <v>7095.3898190620002</v>
      </c>
      <c r="K505">
        <f t="shared" si="127"/>
        <v>20902.169940083997</v>
      </c>
      <c r="L505">
        <f t="shared" si="128"/>
        <v>6648.0828018509992</v>
      </c>
      <c r="M505" s="180">
        <f t="shared" si="129"/>
        <v>-2.4763457042918532E-3</v>
      </c>
      <c r="N505" s="178">
        <f t="shared" si="130"/>
        <v>9.8819920393177479E-3</v>
      </c>
      <c r="O505" s="178">
        <f t="shared" si="131"/>
        <v>1.2709371615468089E-2</v>
      </c>
      <c r="P505" s="178">
        <f t="shared" si="132"/>
        <v>5.6629387924877587E-2</v>
      </c>
      <c r="Q505" s="179">
        <f t="shared" si="133"/>
        <v>5.2357376221169342E-3</v>
      </c>
      <c r="R505" s="187">
        <f t="shared" si="134"/>
        <v>-2.4732820896463986E-3</v>
      </c>
      <c r="S505" s="187">
        <f t="shared" si="135"/>
        <v>9.930980156405058E-3</v>
      </c>
      <c r="T505" s="187">
        <f t="shared" si="136"/>
        <v>1.2790478922304711E-2</v>
      </c>
      <c r="U505" s="187">
        <f t="shared" si="137"/>
        <v>5.8263532464728082E-2</v>
      </c>
      <c r="V505" s="187">
        <f t="shared" si="138"/>
        <v>5.2494680488523651E-3</v>
      </c>
      <c r="W505" s="188">
        <f t="shared" si="139"/>
        <v>1.6752235500528765E-2</v>
      </c>
    </row>
    <row r="506" spans="1:23" x14ac:dyDescent="0.3">
      <c r="A506" s="186">
        <v>43125</v>
      </c>
      <c r="B506">
        <v>165.69044500000001</v>
      </c>
      <c r="C506">
        <v>1377.9499510000001</v>
      </c>
      <c r="D506">
        <v>89.192824999999999</v>
      </c>
      <c r="E506">
        <v>269.70001200000002</v>
      </c>
      <c r="F506">
        <v>83.136550999999997</v>
      </c>
      <c r="G506" s="86">
        <v>79.108000000000004</v>
      </c>
      <c r="H506">
        <f t="shared" si="124"/>
        <v>13107.439723060001</v>
      </c>
      <c r="I506">
        <f t="shared" si="125"/>
        <v>109006.86472370801</v>
      </c>
      <c r="J506">
        <f t="shared" si="126"/>
        <v>7055.8660001000007</v>
      </c>
      <c r="K506">
        <f t="shared" si="127"/>
        <v>21335.428549296001</v>
      </c>
      <c r="L506">
        <f t="shared" si="128"/>
        <v>6576.7662765080004</v>
      </c>
      <c r="M506" s="180">
        <f t="shared" si="129"/>
        <v>-2.9137413535284935E-2</v>
      </c>
      <c r="N506" s="178">
        <f t="shared" si="130"/>
        <v>3.8195818693425817E-3</v>
      </c>
      <c r="O506" s="178">
        <f t="shared" si="131"/>
        <v>-5.5859242794205222E-3</v>
      </c>
      <c r="P506" s="178">
        <f t="shared" si="132"/>
        <v>2.0516024651470035E-2</v>
      </c>
      <c r="Q506" s="179">
        <f t="shared" si="133"/>
        <v>-1.078533542946487E-2</v>
      </c>
      <c r="R506" s="187">
        <f t="shared" si="134"/>
        <v>-2.8717012133055803E-2</v>
      </c>
      <c r="S506" s="187">
        <f t="shared" si="135"/>
        <v>3.8268857684904739E-3</v>
      </c>
      <c r="T506" s="187">
        <f t="shared" si="136"/>
        <v>-5.5703520130518328E-3</v>
      </c>
      <c r="U506" s="187">
        <f t="shared" si="137"/>
        <v>2.0727924921380796E-2</v>
      </c>
      <c r="V506" s="187">
        <f t="shared" si="138"/>
        <v>-1.0727382234641009E-2</v>
      </c>
      <c r="W506" s="188">
        <f t="shared" si="139"/>
        <v>-4.0919871381754746E-3</v>
      </c>
    </row>
    <row r="507" spans="1:23" x14ac:dyDescent="0.3">
      <c r="A507" s="186">
        <v>43126</v>
      </c>
      <c r="B507">
        <v>166.07775899999999</v>
      </c>
      <c r="C507">
        <v>1402.0500489999999</v>
      </c>
      <c r="D507">
        <v>90.864044000000007</v>
      </c>
      <c r="E507">
        <v>274.60000600000001</v>
      </c>
      <c r="F507">
        <v>82.562477000000001</v>
      </c>
      <c r="G507" s="86">
        <v>79.709000000000003</v>
      </c>
      <c r="H507">
        <f t="shared" si="124"/>
        <v>13237.892092131</v>
      </c>
      <c r="I507">
        <f t="shared" si="125"/>
        <v>111756.00735574101</v>
      </c>
      <c r="J507">
        <f t="shared" si="126"/>
        <v>7242.6820831960013</v>
      </c>
      <c r="K507">
        <f t="shared" si="127"/>
        <v>21888.091878254003</v>
      </c>
      <c r="L507">
        <f t="shared" si="128"/>
        <v>6580.9724791930003</v>
      </c>
      <c r="M507" s="180">
        <f t="shared" si="129"/>
        <v>9.903343497352066E-3</v>
      </c>
      <c r="N507" s="178">
        <f t="shared" si="130"/>
        <v>2.4907129784540957E-2</v>
      </c>
      <c r="O507" s="178">
        <f t="shared" si="131"/>
        <v>2.6132263668159319E-2</v>
      </c>
      <c r="P507" s="178">
        <f t="shared" si="132"/>
        <v>2.5573735968271491E-2</v>
      </c>
      <c r="Q507" s="179">
        <f t="shared" si="133"/>
        <v>6.3935040912072385E-4</v>
      </c>
      <c r="R507" s="187">
        <f t="shared" si="134"/>
        <v>9.9525438855533072E-3</v>
      </c>
      <c r="S507" s="187">
        <f t="shared" si="135"/>
        <v>2.521990370974387E-2</v>
      </c>
      <c r="T507" s="187">
        <f t="shared" si="136"/>
        <v>2.6476705069704103E-2</v>
      </c>
      <c r="U507" s="187">
        <f t="shared" si="137"/>
        <v>2.5903549473171389E-2</v>
      </c>
      <c r="V507" s="187">
        <f t="shared" si="138"/>
        <v>6.3955483715824027E-4</v>
      </c>
      <c r="W507" s="188">
        <f t="shared" si="139"/>
        <v>1.7638451395066184E-2</v>
      </c>
    </row>
    <row r="508" spans="1:23" x14ac:dyDescent="0.3">
      <c r="A508" s="186">
        <v>43129</v>
      </c>
      <c r="B508">
        <v>162.64021299999999</v>
      </c>
      <c r="C508">
        <v>1417.6800539999999</v>
      </c>
      <c r="D508">
        <v>90.728790000000004</v>
      </c>
      <c r="E508">
        <v>284.58999599999999</v>
      </c>
      <c r="F508">
        <v>81.743720999999994</v>
      </c>
      <c r="G508" s="86">
        <v>79.260999999999996</v>
      </c>
      <c r="H508">
        <f t="shared" si="124"/>
        <v>12891.025922592999</v>
      </c>
      <c r="I508">
        <f t="shared" si="125"/>
        <v>112366.73876009398</v>
      </c>
      <c r="J508">
        <f t="shared" si="126"/>
        <v>7191.25462419</v>
      </c>
      <c r="K508">
        <f t="shared" si="127"/>
        <v>22556.887672955996</v>
      </c>
      <c r="L508">
        <f t="shared" si="128"/>
        <v>6479.0890701809994</v>
      </c>
      <c r="M508" s="180">
        <f t="shared" si="129"/>
        <v>-2.6551925925783156E-2</v>
      </c>
      <c r="N508" s="178">
        <f t="shared" si="130"/>
        <v>5.4499860153977694E-3</v>
      </c>
      <c r="O508" s="178">
        <f t="shared" si="131"/>
        <v>-7.1259390515563516E-3</v>
      </c>
      <c r="P508" s="178">
        <f t="shared" si="132"/>
        <v>3.0097720268290124E-2</v>
      </c>
      <c r="Q508" s="179">
        <f t="shared" si="133"/>
        <v>-1.5602602714156668E-2</v>
      </c>
      <c r="R508" s="187">
        <f t="shared" si="134"/>
        <v>-2.6202522812841869E-2</v>
      </c>
      <c r="S508" s="187">
        <f t="shared" si="135"/>
        <v>5.4648642055446783E-3</v>
      </c>
      <c r="T508" s="187">
        <f t="shared" si="136"/>
        <v>-7.1006097486067954E-3</v>
      </c>
      <c r="U508" s="187">
        <f t="shared" si="137"/>
        <v>3.0555235167230233E-2</v>
      </c>
      <c r="V508" s="187">
        <f t="shared" si="138"/>
        <v>-1.5481512699547771E-2</v>
      </c>
      <c r="W508" s="188">
        <f t="shared" si="139"/>
        <v>-2.552909177644305E-3</v>
      </c>
    </row>
    <row r="509" spans="1:23" x14ac:dyDescent="0.3">
      <c r="A509" s="186">
        <v>43130</v>
      </c>
      <c r="B509">
        <v>161.68158</v>
      </c>
      <c r="C509">
        <v>1437.8199460000001</v>
      </c>
      <c r="D509">
        <v>89.588881999999998</v>
      </c>
      <c r="E509">
        <v>278.79998799999998</v>
      </c>
      <c r="F509">
        <v>81.828415000000007</v>
      </c>
      <c r="G509" s="86">
        <v>79.745999999999995</v>
      </c>
      <c r="H509">
        <f t="shared" si="124"/>
        <v>12893.459278679999</v>
      </c>
      <c r="I509">
        <f t="shared" si="125"/>
        <v>114660.389413716</v>
      </c>
      <c r="J509">
        <f t="shared" si="126"/>
        <v>7144.354983971999</v>
      </c>
      <c r="K509">
        <f t="shared" si="127"/>
        <v>22233.183843047998</v>
      </c>
      <c r="L509">
        <f t="shared" si="128"/>
        <v>6525.4887825900005</v>
      </c>
      <c r="M509" s="180">
        <f t="shared" si="129"/>
        <v>1.8874575739864162E-4</v>
      </c>
      <c r="N509" s="178">
        <f t="shared" si="130"/>
        <v>2.0206648559205877E-2</v>
      </c>
      <c r="O509" s="178">
        <f t="shared" si="131"/>
        <v>-6.5431200798192991E-3</v>
      </c>
      <c r="P509" s="178">
        <f t="shared" si="132"/>
        <v>-1.4454518823893876E-2</v>
      </c>
      <c r="Q509" s="179">
        <f t="shared" si="133"/>
        <v>7.1359347192407416E-3</v>
      </c>
      <c r="R509" s="187">
        <f t="shared" si="134"/>
        <v>1.8876357099982692E-4</v>
      </c>
      <c r="S509" s="187">
        <f t="shared" si="135"/>
        <v>2.0412184948421591E-2</v>
      </c>
      <c r="T509" s="187">
        <f t="shared" si="136"/>
        <v>-6.5217604811599328E-3</v>
      </c>
      <c r="U509" s="187">
        <f t="shared" si="137"/>
        <v>-1.4350553790986606E-2</v>
      </c>
      <c r="V509" s="187">
        <f t="shared" si="138"/>
        <v>7.1614561717554563E-3</v>
      </c>
      <c r="W509" s="188">
        <f t="shared" si="139"/>
        <v>1.3780180838060664E-3</v>
      </c>
    </row>
    <row r="510" spans="1:23" x14ac:dyDescent="0.3">
      <c r="A510" s="186">
        <v>43131</v>
      </c>
      <c r="B510">
        <v>162.127014</v>
      </c>
      <c r="C510">
        <v>1450.8900149999999</v>
      </c>
      <c r="D510">
        <v>91.781754000000006</v>
      </c>
      <c r="E510">
        <v>270.29998799999998</v>
      </c>
      <c r="F510">
        <v>81.254340999999997</v>
      </c>
      <c r="G510" s="86">
        <v>79.754999999999995</v>
      </c>
      <c r="H510">
        <f t="shared" si="124"/>
        <v>12930.440001569999</v>
      </c>
      <c r="I510">
        <f t="shared" si="125"/>
        <v>115715.73314632499</v>
      </c>
      <c r="J510">
        <f t="shared" si="126"/>
        <v>7320.0537902699998</v>
      </c>
      <c r="K510">
        <f t="shared" si="127"/>
        <v>21557.775542939999</v>
      </c>
      <c r="L510">
        <f t="shared" si="128"/>
        <v>6480.4399664549992</v>
      </c>
      <c r="M510" s="180">
        <f t="shared" si="129"/>
        <v>2.8640715925805959E-3</v>
      </c>
      <c r="N510" s="178">
        <f t="shared" si="130"/>
        <v>9.1619834831083054E-3</v>
      </c>
      <c r="O510" s="178">
        <f t="shared" si="131"/>
        <v>2.4295144198350344E-2</v>
      </c>
      <c r="P510" s="178">
        <f t="shared" si="132"/>
        <v>-3.0849375000315777E-2</v>
      </c>
      <c r="Q510" s="179">
        <f t="shared" si="133"/>
        <v>-6.9274554951772975E-3</v>
      </c>
      <c r="R510" s="187">
        <f t="shared" si="134"/>
        <v>2.8681769640479938E-3</v>
      </c>
      <c r="S510" s="187">
        <f t="shared" si="135"/>
        <v>9.2040829270264839E-3</v>
      </c>
      <c r="T510" s="187">
        <f t="shared" si="136"/>
        <v>2.4592675852777787E-2</v>
      </c>
      <c r="U510" s="187">
        <f t="shared" si="137"/>
        <v>-3.0378388667855614E-2</v>
      </c>
      <c r="V510" s="187">
        <f t="shared" si="138"/>
        <v>-6.9035159872148583E-3</v>
      </c>
      <c r="W510" s="188">
        <f t="shared" si="139"/>
        <v>-1.2339378224364124E-4</v>
      </c>
    </row>
  </sheetData>
  <mergeCells count="4">
    <mergeCell ref="B3:F3"/>
    <mergeCell ref="H3:L3"/>
    <mergeCell ref="M3:Q3"/>
    <mergeCell ref="R3:V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2215-ECEC-4D4A-AD1F-EDC146C4D712}">
  <dimension ref="A2:N509"/>
  <sheetViews>
    <sheetView zoomScale="33" zoomScaleNormal="33" workbookViewId="0">
      <selection activeCell="AH66" sqref="AH66"/>
    </sheetView>
  </sheetViews>
  <sheetFormatPr defaultColWidth="8.77734375" defaultRowHeight="14.4" x14ac:dyDescent="0.3"/>
  <cols>
    <col min="1" max="1" width="20.33203125" bestFit="1" customWidth="1"/>
    <col min="3" max="3" width="10.77734375" bestFit="1" customWidth="1"/>
    <col min="4" max="4" width="9.109375" bestFit="1" customWidth="1"/>
    <col min="5" max="5" width="9.44140625" bestFit="1" customWidth="1"/>
    <col min="6" max="7" width="10.109375" bestFit="1" customWidth="1"/>
    <col min="8" max="8" width="9.109375" bestFit="1" customWidth="1"/>
    <col min="9" max="9" width="29.44140625" bestFit="1" customWidth="1"/>
    <col min="10" max="10" width="13.77734375" bestFit="1" customWidth="1"/>
    <col min="11" max="11" width="12.109375" bestFit="1" customWidth="1"/>
    <col min="12" max="12" width="28.109375" bestFit="1" customWidth="1"/>
    <col min="13" max="13" width="11.109375" bestFit="1" customWidth="1"/>
    <col min="14" max="14" width="8.109375" bestFit="1" customWidth="1"/>
  </cols>
  <sheetData>
    <row r="2" spans="1:14" ht="15" thickBot="1" x14ac:dyDescent="0.35"/>
    <row r="3" spans="1:14" ht="15" thickBot="1" x14ac:dyDescent="0.35">
      <c r="A3" s="131" t="s">
        <v>44</v>
      </c>
      <c r="C3" s="123"/>
      <c r="D3" s="217" t="s">
        <v>58</v>
      </c>
      <c r="E3" s="217"/>
      <c r="F3" s="217"/>
      <c r="G3" s="217"/>
      <c r="H3" s="217"/>
      <c r="I3" s="124"/>
      <c r="J3" s="123"/>
      <c r="K3" s="125"/>
      <c r="M3" s="126"/>
      <c r="N3" s="124"/>
    </row>
    <row r="4" spans="1:14" x14ac:dyDescent="0.3">
      <c r="A4" s="132">
        <v>0.2</v>
      </c>
      <c r="C4" s="127" t="s">
        <v>7</v>
      </c>
      <c r="D4" s="127" t="s">
        <v>34</v>
      </c>
      <c r="E4" s="127" t="s">
        <v>35</v>
      </c>
      <c r="F4" s="127" t="s">
        <v>36</v>
      </c>
      <c r="G4" s="127" t="s">
        <v>37</v>
      </c>
      <c r="H4" s="127" t="s">
        <v>38</v>
      </c>
      <c r="I4" s="127" t="s">
        <v>61</v>
      </c>
      <c r="J4" s="127" t="s">
        <v>60</v>
      </c>
      <c r="K4" s="127" t="s">
        <v>62</v>
      </c>
      <c r="L4" s="127" t="s">
        <v>64</v>
      </c>
      <c r="M4" s="128" t="s">
        <v>65</v>
      </c>
      <c r="N4" s="127" t="s">
        <v>45</v>
      </c>
    </row>
    <row r="5" spans="1:14" x14ac:dyDescent="0.3">
      <c r="A5" s="133">
        <v>0.2</v>
      </c>
      <c r="C5" s="186">
        <v>43131</v>
      </c>
      <c r="D5" s="193">
        <v>2.8640715925805959E-3</v>
      </c>
      <c r="E5" s="193">
        <v>9.1619834831083054E-3</v>
      </c>
      <c r="F5" s="193">
        <v>2.4295144198350344E-2</v>
      </c>
      <c r="G5" s="193">
        <v>-3.0849375000315777E-2</v>
      </c>
      <c r="H5" s="193">
        <v>-6.9274554951772975E-3</v>
      </c>
      <c r="I5" s="130" cm="1">
        <f t="array" ref="I5">SQRT(MMULT(MMULT(TRANSPOSE($A$4:$A$8),MMULT(TRANSPOSE(EXP(D6:H257)-1),EXP(D6:H257)-1)/COUNTA(H6:H257)),$A$4:$A$8))*NORMSINV($A$11)</f>
        <v>-2.5514239127530963E-2</v>
      </c>
      <c r="J5">
        <f>IF(N5&lt;I5,1,0)</f>
        <v>0</v>
      </c>
      <c r="K5" s="2">
        <f>I5*SQRT(10)</f>
        <v>-8.0683108409185134E-2</v>
      </c>
      <c r="L5" s="137" cm="1">
        <f t="array" ref="L5">SQRT(MMULT(MMULT(TRANSPOSE($A$4:$A$8),MMULT(TRANSPOSE(EXP(D6:H257)-1),EXP(D6:H257)-1)/COUNTA(H6:H257)),$A$4:$A$8))*(-1/SQRT(2*PI())*EXP(-1*(NORMSINV($A$11))^2/2)/$A$11)</f>
        <v>-2.9230758521889548E-2</v>
      </c>
      <c r="M5" s="2">
        <f>L5*SQRT(10)</f>
        <v>-9.2435774663547798E-2</v>
      </c>
      <c r="N5" s="130">
        <v>-1.2339378224364124E-4</v>
      </c>
    </row>
    <row r="6" spans="1:14" x14ac:dyDescent="0.3">
      <c r="A6" s="133">
        <v>0.2</v>
      </c>
      <c r="C6" s="186">
        <v>43130</v>
      </c>
      <c r="D6" s="193">
        <v>1.8874575739864162E-4</v>
      </c>
      <c r="E6" s="193">
        <v>2.0206648559205877E-2</v>
      </c>
      <c r="F6" s="193">
        <v>-6.5431200798192991E-3</v>
      </c>
      <c r="G6" s="193">
        <v>-1.4454518823893876E-2</v>
      </c>
      <c r="H6" s="193">
        <v>7.1359347192407416E-3</v>
      </c>
      <c r="I6" s="130" cm="1">
        <f t="array" ref="I6">SQRT(MMULT(MMULT(TRANSPOSE($A$4:$A$8),MMULT(TRANSPOSE(EXP(D7:H258)-1),EXP(D7:H258)-1)/COUNTA(H7:H258)),$A$4:$A$8))*NORMSINV($A$11)</f>
        <v>-2.5551387348368065E-2</v>
      </c>
      <c r="J6">
        <f t="shared" ref="J6:J69" si="0">IF(N6&lt;I6,1,0)</f>
        <v>0</v>
      </c>
      <c r="K6" s="2">
        <f t="shared" ref="K6:K69" si="1">I6*SQRT(10)</f>
        <v>-8.0800581398053295E-2</v>
      </c>
      <c r="L6" s="137" cm="1">
        <f t="array" ref="L6">SQRT(MMULT(MMULT(TRANSPOSE($A$4:$A$8),MMULT(TRANSPOSE(EXP(D7:H258)-1),EXP(D7:H258)-1)/COUNTA(H7:H258)),$A$4:$A$8))*(-1/SQRT(2*PI())*EXP(-1*(NORMSINV($A$11))^2/2)/$A$11)</f>
        <v>-2.9273317920481823E-2</v>
      </c>
      <c r="M6" s="2">
        <f t="shared" ref="M6:M69" si="2">L6*SQRT(10)</f>
        <v>-9.2570359298946359E-2</v>
      </c>
      <c r="N6" s="130">
        <v>1.3780180838060664E-3</v>
      </c>
    </row>
    <row r="7" spans="1:14" x14ac:dyDescent="0.3">
      <c r="A7" s="133">
        <v>0.2</v>
      </c>
      <c r="C7" s="186">
        <v>43129</v>
      </c>
      <c r="D7" s="193">
        <v>-2.6551925925783156E-2</v>
      </c>
      <c r="E7" s="193">
        <v>5.4499860153977694E-3</v>
      </c>
      <c r="F7" s="193">
        <v>-7.1259390515563516E-3</v>
      </c>
      <c r="G7" s="193">
        <v>3.0097720268290124E-2</v>
      </c>
      <c r="H7" s="193">
        <v>-1.5602602714156668E-2</v>
      </c>
      <c r="I7" s="130" cm="1">
        <f t="array" ref="I7">SQRT(MMULT(MMULT(TRANSPOSE($A$4:$A$8),MMULT(TRANSPOSE(EXP(D8:H259)-1),EXP(D8:H259)-1)/COUNTA(H8:H259)),$A$4:$A$8))*NORMSINV($A$11)</f>
        <v>-2.5551672827536242E-2</v>
      </c>
      <c r="J7">
        <f t="shared" si="0"/>
        <v>0</v>
      </c>
      <c r="K7" s="2">
        <f t="shared" si="1"/>
        <v>-8.0801484162449269E-2</v>
      </c>
      <c r="L7" s="137" cm="1">
        <f t="array" ref="L7">SQRT(MMULT(MMULT(TRANSPOSE($A$4:$A$8),MMULT(TRANSPOSE(EXP(D8:H259)-1),EXP(D8:H259)-1)/COUNTA(H8:H259)),$A$4:$A$8))*(-1/SQRT(2*PI())*EXP(-1*(NORMSINV($A$11))^2/2)/$A$11)</f>
        <v>-2.9273644983835986E-2</v>
      </c>
      <c r="M7" s="2">
        <f t="shared" si="2"/>
        <v>-9.2571393564084684E-2</v>
      </c>
      <c r="N7" s="130">
        <v>-2.552909177644305E-3</v>
      </c>
    </row>
    <row r="8" spans="1:14" ht="15" thickBot="1" x14ac:dyDescent="0.35">
      <c r="A8" s="134">
        <v>0.2</v>
      </c>
      <c r="C8" s="186">
        <v>43126</v>
      </c>
      <c r="D8" s="193">
        <v>9.903343497352066E-3</v>
      </c>
      <c r="E8" s="193">
        <v>2.4907129784540957E-2</v>
      </c>
      <c r="F8" s="193">
        <v>2.6132263668159319E-2</v>
      </c>
      <c r="G8" s="193">
        <v>2.5573735968271491E-2</v>
      </c>
      <c r="H8" s="193">
        <v>6.3935040912072385E-4</v>
      </c>
      <c r="I8" s="130" cm="1">
        <f t="array" ref="I8">SQRT(MMULT(MMULT(TRANSPOSE($A$4:$A$8),MMULT(TRANSPOSE(EXP(D9:H260)-1),EXP(D9:H260)-1)/COUNTA(H9:H260)),$A$4:$A$8))*NORMSINV($A$11)</f>
        <v>-2.5472373521551978E-2</v>
      </c>
      <c r="J8">
        <f t="shared" si="0"/>
        <v>0</v>
      </c>
      <c r="K8" s="2">
        <f t="shared" si="1"/>
        <v>-8.055071773866837E-2</v>
      </c>
      <c r="L8" s="137" cm="1">
        <f t="array" ref="L8">SQRT(MMULT(MMULT(TRANSPOSE($A$4:$A$8),MMULT(TRANSPOSE(EXP(D9:H260)-1),EXP(D9:H260)-1)/COUNTA(H9:H260)),$A$4:$A$8))*(-1/SQRT(2*PI())*EXP(-1*(NORMSINV($A$11))^2/2)/$A$11)</f>
        <v>-2.9182794582513293E-2</v>
      </c>
      <c r="M8" s="2">
        <f t="shared" si="2"/>
        <v>-9.2284099369564596E-2</v>
      </c>
      <c r="N8" s="130">
        <v>1.7638451395066184E-2</v>
      </c>
    </row>
    <row r="9" spans="1:14" ht="15" thickBot="1" x14ac:dyDescent="0.35">
      <c r="C9" s="186">
        <v>43125</v>
      </c>
      <c r="D9" s="193">
        <v>-2.9137413535284935E-2</v>
      </c>
      <c r="E9" s="193">
        <v>3.8195818693425817E-3</v>
      </c>
      <c r="F9" s="193">
        <v>-5.5859242794205222E-3</v>
      </c>
      <c r="G9" s="193">
        <v>2.0516024651470035E-2</v>
      </c>
      <c r="H9" s="193">
        <v>-1.078533542946487E-2</v>
      </c>
      <c r="I9" s="130" cm="1">
        <f t="array" ref="I9">SQRT(MMULT(MMULT(TRANSPOSE($A$4:$A$8),MMULT(TRANSPOSE(EXP(D10:H261)-1),EXP(D10:H261)-1)/COUNTA(H10:H261)),$A$4:$A$8))*NORMSINV($A$11)</f>
        <v>-2.5620026079510676E-2</v>
      </c>
      <c r="J9">
        <f t="shared" si="0"/>
        <v>0</v>
      </c>
      <c r="K9" s="2">
        <f t="shared" si="1"/>
        <v>-8.1017636124167888E-2</v>
      </c>
      <c r="L9" s="137" cm="1">
        <f t="array" ref="L9">SQRT(MMULT(MMULT(TRANSPOSE($A$4:$A$8),MMULT(TRANSPOSE(EXP(D10:H261)-1),EXP(D10:H261)-1)/COUNTA(H10:H261)),$A$4:$A$8))*(-1/SQRT(2*PI())*EXP(-1*(NORMSINV($A$11))^2/2)/$A$11)</f>
        <v>-2.9351954879446182E-2</v>
      </c>
      <c r="M9" s="2">
        <f t="shared" si="2"/>
        <v>-9.2819031197542923E-2</v>
      </c>
      <c r="N9" s="130">
        <v>-4.0919871381754746E-3</v>
      </c>
    </row>
    <row r="10" spans="1:14" ht="15" thickBot="1" x14ac:dyDescent="0.35">
      <c r="A10" s="98" t="s">
        <v>46</v>
      </c>
      <c r="C10" s="186">
        <v>43124</v>
      </c>
      <c r="D10" s="193">
        <v>-2.4763457042918532E-3</v>
      </c>
      <c r="E10" s="193">
        <v>9.8819920393177479E-3</v>
      </c>
      <c r="F10" s="193">
        <v>1.2709371615468089E-2</v>
      </c>
      <c r="G10" s="193">
        <v>5.6629387924877587E-2</v>
      </c>
      <c r="H10" s="193">
        <v>5.2357376221169342E-3</v>
      </c>
      <c r="I10" s="130" cm="1">
        <f t="array" ref="I10">SQRT(MMULT(MMULT(TRANSPOSE($A$4:$A$8),MMULT(TRANSPOSE(EXP(D11:H262)-1),EXP(D11:H262)-1)/COUNTA(H11:H262)),$A$4:$A$8))*NORMSINV($A$11)</f>
        <v>-2.5504727954401295E-2</v>
      </c>
      <c r="J10">
        <f t="shared" si="0"/>
        <v>0</v>
      </c>
      <c r="K10" s="2">
        <f t="shared" si="1"/>
        <v>-8.0653031438875186E-2</v>
      </c>
      <c r="L10" s="137" cm="1">
        <f t="array" ref="L10">SQRT(MMULT(MMULT(TRANSPOSE($A$4:$A$8),MMULT(TRANSPOSE(EXP(D11:H262)-1),EXP(D11:H262)-1)/COUNTA(H11:H262)),$A$4:$A$8))*(-1/SQRT(2*PI())*EXP(-1*(NORMSINV($A$11))^2/2)/$A$11)</f>
        <v>-2.9219861908291803E-2</v>
      </c>
      <c r="M10" s="2">
        <f t="shared" si="2"/>
        <v>-9.2401316545796169E-2</v>
      </c>
      <c r="N10" s="130">
        <v>1.6752235500528765E-2</v>
      </c>
    </row>
    <row r="11" spans="1:14" ht="15" thickBot="1" x14ac:dyDescent="0.35">
      <c r="A11" s="99">
        <v>0.01</v>
      </c>
      <c r="C11" s="186">
        <v>43123</v>
      </c>
      <c r="D11" s="193">
        <v>-1.0152534406343277E-3</v>
      </c>
      <c r="E11" s="193">
        <v>2.4955163624006287E-2</v>
      </c>
      <c r="F11" s="193">
        <v>1.9196477097997609E-3</v>
      </c>
      <c r="G11" s="193">
        <v>9.3877296140261232E-2</v>
      </c>
      <c r="H11" s="193">
        <v>-3.2635163841027048E-2</v>
      </c>
      <c r="I11" s="130" cm="1">
        <f t="array" ref="I11">SQRT(MMULT(MMULT(TRANSPOSE($A$4:$A$8),MMULT(TRANSPOSE(EXP(D12:H263)-1),EXP(D12:H263)-1)/COUNTA(H12:H263)),$A$4:$A$8))*NORMSINV($A$11)</f>
        <v>-2.5412379660957773E-2</v>
      </c>
      <c r="J11">
        <f t="shared" si="0"/>
        <v>0</v>
      </c>
      <c r="K11" s="2">
        <f t="shared" si="1"/>
        <v>-8.0361000493564066E-2</v>
      </c>
      <c r="L11" s="137" cm="1">
        <f t="array" ref="L11">SQRT(MMULT(MMULT(TRANSPOSE($A$4:$A$8),MMULT(TRANSPOSE(EXP(D12:H263)-1),EXP(D12:H263)-1)/COUNTA(H12:H263)),$A$4:$A$8))*(-1/SQRT(2*PI())*EXP(-1*(NORMSINV($A$11))^2/2)/$A$11)</f>
        <v>-2.9114061745015785E-2</v>
      </c>
      <c r="M11" s="2">
        <f t="shared" si="2"/>
        <v>-9.2066747053026241E-2</v>
      </c>
      <c r="N11" s="130">
        <v>1.8498495403083862E-2</v>
      </c>
    </row>
    <row r="12" spans="1:14" x14ac:dyDescent="0.3">
      <c r="C12" s="186">
        <v>43122</v>
      </c>
      <c r="D12" s="193">
        <v>-2.5666869418462337E-3</v>
      </c>
      <c r="E12" s="193">
        <v>3.0616073648801888E-2</v>
      </c>
      <c r="F12" s="193">
        <v>2.3378678958591761E-2</v>
      </c>
      <c r="G12" s="193">
        <v>3.7433505149424534E-2</v>
      </c>
      <c r="H12" s="193">
        <v>1.4611722698879503E-2</v>
      </c>
      <c r="I12" s="130" cm="1">
        <f t="array" ref="I12">SQRT(MMULT(MMULT(TRANSPOSE($A$4:$A$8),MMULT(TRANSPOSE(EXP(D13:H264)-1),EXP(D13:H264)-1)/COUNTA(H13:H264)),$A$4:$A$8))*NORMSINV($A$11)</f>
        <v>-2.5250269571009756E-2</v>
      </c>
      <c r="J12">
        <f t="shared" si="0"/>
        <v>0</v>
      </c>
      <c r="K12" s="2">
        <f t="shared" si="1"/>
        <v>-7.9848363377633569E-2</v>
      </c>
      <c r="L12" s="137" cm="1">
        <f t="array" ref="L12">SQRT(MMULT(MMULT(TRANSPOSE($A$4:$A$8),MMULT(TRANSPOSE(EXP(D13:H264)-1),EXP(D13:H264)-1)/COUNTA(H13:H264)),$A$4:$A$8))*(-1/SQRT(2*PI())*EXP(-1*(NORMSINV($A$11))^2/2)/$A$11)</f>
        <v>-2.8928337966636707E-2</v>
      </c>
      <c r="M12" s="2">
        <f t="shared" si="2"/>
        <v>-9.1479436897696026E-2</v>
      </c>
      <c r="N12" s="130">
        <v>2.1008446286802471E-2</v>
      </c>
    </row>
    <row r="13" spans="1:14" x14ac:dyDescent="0.3">
      <c r="C13" s="186">
        <v>43119</v>
      </c>
      <c r="D13" s="193">
        <v>-3.4157764428425757E-3</v>
      </c>
      <c r="E13" s="193">
        <v>2.0307519407339976E-3</v>
      </c>
      <c r="F13" s="193">
        <v>-5.3613723513713185E-5</v>
      </c>
      <c r="G13" s="193">
        <v>1.6468543220650208E-3</v>
      </c>
      <c r="H13" s="193">
        <v>1.0877766374135624E-2</v>
      </c>
      <c r="I13" s="130" cm="1">
        <f t="array" ref="I13">SQRT(MMULT(MMULT(TRANSPOSE($A$4:$A$8),MMULT(TRANSPOSE(EXP(D14:H265)-1),EXP(D14:H265)-1)/COUNTA(H14:H265)),$A$4:$A$8))*NORMSINV($A$11)</f>
        <v>-2.5409339380617846E-2</v>
      </c>
      <c r="J13">
        <f t="shared" si="0"/>
        <v>0</v>
      </c>
      <c r="K13" s="2">
        <f t="shared" si="1"/>
        <v>-8.0351386282964468E-2</v>
      </c>
      <c r="L13" s="137" cm="1">
        <f t="array" ref="L13">SQRT(MMULT(MMULT(TRANSPOSE($A$4:$A$8),MMULT(TRANSPOSE(EXP(D14:H265)-1),EXP(D14:H265)-1)/COUNTA(H14:H265)),$A$4:$A$8))*(-1/SQRT(2*PI())*EXP(-1*(NORMSINV($A$11))^2/2)/$A$11)</f>
        <v>-2.9110578603699633E-2</v>
      </c>
      <c r="M13" s="2">
        <f t="shared" si="2"/>
        <v>-9.2055732393054965E-2</v>
      </c>
      <c r="N13" s="130">
        <v>2.2309218446784095E-3</v>
      </c>
    </row>
    <row r="14" spans="1:14" x14ac:dyDescent="0.3">
      <c r="C14" s="186">
        <v>43118</v>
      </c>
      <c r="D14" s="193">
        <v>-7.6212102658294249E-4</v>
      </c>
      <c r="E14" s="193">
        <v>-2.9531995336225646E-3</v>
      </c>
      <c r="F14" s="193">
        <v>-2.0986310503004397E-3</v>
      </c>
      <c r="G14" s="193">
        <v>1.1272562759957975E-2</v>
      </c>
      <c r="H14" s="193">
        <v>-5.3122643653245958E-3</v>
      </c>
      <c r="I14" s="130" cm="1">
        <f t="array" ref="I14">SQRT(MMULT(MMULT(TRANSPOSE($A$4:$A$8),MMULT(TRANSPOSE(EXP(D15:H266)-1),EXP(D15:H266)-1)/COUNTA(H15:H266)),$A$4:$A$8))*NORMSINV($A$11)</f>
        <v>-2.5452389256635365E-2</v>
      </c>
      <c r="J14">
        <f t="shared" si="0"/>
        <v>0</v>
      </c>
      <c r="K14" s="2">
        <f t="shared" si="1"/>
        <v>-8.0487521944167681E-2</v>
      </c>
      <c r="L14" s="137" cm="1">
        <f t="array" ref="L14">SQRT(MMULT(MMULT(TRANSPOSE($A$4:$A$8),MMULT(TRANSPOSE(EXP(D15:H266)-1),EXP(D15:H266)-1)/COUNTA(H15:H266)),$A$4:$A$8))*(-1/SQRT(2*PI())*EXP(-1*(NORMSINV($A$11))^2/2)/$A$11)</f>
        <v>-2.9159899319241081E-2</v>
      </c>
      <c r="M14" s="2">
        <f t="shared" si="2"/>
        <v>-9.2211698189995209E-2</v>
      </c>
      <c r="N14" s="130">
        <v>4.6210796912245699E-5</v>
      </c>
    </row>
    <row r="15" spans="1:14" x14ac:dyDescent="0.3">
      <c r="C15" s="186">
        <v>43117</v>
      </c>
      <c r="D15" s="193">
        <v>2.4504467964173979E-2</v>
      </c>
      <c r="E15" s="193">
        <v>5.3801631964716528E-4</v>
      </c>
      <c r="F15" s="193">
        <v>2.8180798440916609E-2</v>
      </c>
      <c r="G15" s="193">
        <v>-1.0236100452831737E-2</v>
      </c>
      <c r="H15" s="193">
        <v>1.8926879723841668E-2</v>
      </c>
      <c r="I15" s="130" cm="1">
        <f t="array" ref="I15">SQRT(MMULT(MMULT(TRANSPOSE($A$4:$A$8),MMULT(TRANSPOSE(EXP(D16:H267)-1),EXP(D16:H267)-1)/COUNTA(H16:H267)),$A$4:$A$8))*NORMSINV($A$11)</f>
        <v>-2.5506068261378207E-2</v>
      </c>
      <c r="J15">
        <f t="shared" si="0"/>
        <v>0</v>
      </c>
      <c r="K15" s="2">
        <f t="shared" si="1"/>
        <v>-8.0657269861686046E-2</v>
      </c>
      <c r="L15" s="137" cm="1">
        <f t="array" ref="L15">SQRT(MMULT(MMULT(TRANSPOSE($A$4:$A$8),MMULT(TRANSPOSE(EXP(D16:H267)-1),EXP(D16:H267)-1)/COUNTA(H16:H267)),$A$4:$A$8))*(-1/SQRT(2*PI())*EXP(-1*(NORMSINV($A$11))^2/2)/$A$11)</f>
        <v>-2.922139745044109E-2</v>
      </c>
      <c r="M15" s="2">
        <f t="shared" si="2"/>
        <v>-9.2406172356431102E-2</v>
      </c>
      <c r="N15" s="130">
        <v>1.2570040633530503E-2</v>
      </c>
    </row>
    <row r="16" spans="1:14" x14ac:dyDescent="0.3">
      <c r="C16" s="186">
        <v>43116</v>
      </c>
      <c r="D16" s="193">
        <v>-2.4370626655208132E-3</v>
      </c>
      <c r="E16" s="193">
        <v>2.3976202066308188E-3</v>
      </c>
      <c r="F16" s="193">
        <v>-1.1391002208604929E-2</v>
      </c>
      <c r="G16" s="193">
        <v>4.0132743100718543E-3</v>
      </c>
      <c r="H16" s="193">
        <v>9.4423875746176156E-3</v>
      </c>
      <c r="I16" s="130" cm="1">
        <f t="array" ref="I16">SQRT(MMULT(MMULT(TRANSPOSE($A$4:$A$8),MMULT(TRANSPOSE(EXP(D17:H268)-1),EXP(D17:H268)-1)/COUNTA(H17:H268)),$A$4:$A$8))*NORMSINV($A$11)</f>
        <v>-2.5583609586248713E-2</v>
      </c>
      <c r="J16">
        <f t="shared" si="0"/>
        <v>0</v>
      </c>
      <c r="K16" s="2">
        <f t="shared" si="1"/>
        <v>-8.0902477061063904E-2</v>
      </c>
      <c r="L16" s="137" cm="1">
        <f t="array" ref="L16">SQRT(MMULT(MMULT(TRANSPOSE($A$4:$A$8),MMULT(TRANSPOSE(EXP(D17:H268)-1),EXP(D17:H268)-1)/COUNTA(H17:H268)),$A$4:$A$8))*(-1/SQRT(2*PI())*EXP(-1*(NORMSINV($A$11))^2/2)/$A$11)</f>
        <v>-2.9310233795175018E-2</v>
      </c>
      <c r="M16" s="2">
        <f t="shared" si="2"/>
        <v>-9.268709754479422E-2</v>
      </c>
      <c r="N16" s="130">
        <v>4.2969536274361782E-4</v>
      </c>
    </row>
    <row r="17" spans="3:14" x14ac:dyDescent="0.3">
      <c r="C17" s="186">
        <v>43112</v>
      </c>
      <c r="D17" s="193">
        <v>2.7562120077164663E-2</v>
      </c>
      <c r="E17" s="193">
        <v>3.9381903898524355E-2</v>
      </c>
      <c r="F17" s="193">
        <v>3.4398490124047686E-2</v>
      </c>
      <c r="G17" s="193">
        <v>3.5488766393482273E-2</v>
      </c>
      <c r="H17" s="193">
        <v>1.1280460480855311E-2</v>
      </c>
      <c r="I17" s="130" cm="1">
        <f t="array" ref="I17">SQRT(MMULT(MMULT(TRANSPOSE($A$4:$A$8),MMULT(TRANSPOSE(EXP(D18:H269)-1),EXP(D18:H269)-1)/COUNTA(H18:H269)),$A$4:$A$8))*NORMSINV($A$11)</f>
        <v>-2.5252674673610448E-2</v>
      </c>
      <c r="J17">
        <f t="shared" si="0"/>
        <v>0</v>
      </c>
      <c r="K17" s="2">
        <f t="shared" si="1"/>
        <v>-7.9855968979858138E-2</v>
      </c>
      <c r="L17" s="137" cm="1">
        <f t="array" ref="L17">SQRT(MMULT(MMULT(TRANSPOSE($A$4:$A$8),MMULT(TRANSPOSE(EXP(D18:H269)-1),EXP(D18:H269)-1)/COUNTA(H18:H269)),$A$4:$A$8))*(-1/SQRT(2*PI())*EXP(-1*(NORMSINV($A$11))^2/2)/$A$11)</f>
        <v>-2.893109340735316E-2</v>
      </c>
      <c r="M17" s="2">
        <f t="shared" si="2"/>
        <v>-9.1488150366317578E-2</v>
      </c>
      <c r="N17" s="130">
        <v>3.0116083022507602E-2</v>
      </c>
    </row>
    <row r="18" spans="3:14" x14ac:dyDescent="0.3">
      <c r="C18" s="186">
        <v>43111</v>
      </c>
      <c r="D18" s="193">
        <v>-2.4531251564435335E-3</v>
      </c>
      <c r="E18" s="193">
        <v>9.5441089273073706E-3</v>
      </c>
      <c r="F18" s="193">
        <v>-5.1612132709213544E-3</v>
      </c>
      <c r="G18" s="193">
        <v>1.3849274481136748E-2</v>
      </c>
      <c r="H18" s="193">
        <v>-1.1660620028439608E-2</v>
      </c>
      <c r="I18" s="130" cm="1">
        <f t="array" ref="I18">SQRT(MMULT(MMULT(TRANSPOSE($A$4:$A$8),MMULT(TRANSPOSE(EXP(D19:H270)-1),EXP(D19:H270)-1)/COUNTA(H19:H270)),$A$4:$A$8))*NORMSINV($A$11)</f>
        <v>-2.5253268235164498E-2</v>
      </c>
      <c r="J18">
        <f t="shared" si="0"/>
        <v>0</v>
      </c>
      <c r="K18" s="2">
        <f t="shared" si="1"/>
        <v>-7.9857845986300455E-2</v>
      </c>
      <c r="L18" s="137" cm="1">
        <f t="array" ref="L18">SQRT(MMULT(MMULT(TRANSPOSE($A$4:$A$8),MMULT(TRANSPOSE(EXP(D19:H270)-1),EXP(D19:H270)-1)/COUNTA(H19:H270)),$A$4:$A$8))*(-1/SQRT(2*PI())*EXP(-1*(NORMSINV($A$11))^2/2)/$A$11)</f>
        <v>-2.893177342976604E-2</v>
      </c>
      <c r="M18" s="2">
        <f t="shared" si="2"/>
        <v>-9.1490300786002246E-2</v>
      </c>
      <c r="N18" s="130">
        <v>8.6889696799968266E-4</v>
      </c>
    </row>
    <row r="19" spans="3:14" x14ac:dyDescent="0.3">
      <c r="C19" s="186">
        <v>43110</v>
      </c>
      <c r="D19" s="193">
        <v>2.7669162318445762E-4</v>
      </c>
      <c r="E19" s="193">
        <v>1.8065683385977383E-3</v>
      </c>
      <c r="F19" s="193">
        <v>-4.038257716487496E-3</v>
      </c>
      <c r="G19" s="193">
        <v>1.5725944024534408E-2</v>
      </c>
      <c r="H19" s="193">
        <v>-5.8842905868916268E-3</v>
      </c>
      <c r="I19" s="130" cm="1">
        <f t="array" ref="I19">SQRT(MMULT(MMULT(TRANSPOSE($A$4:$A$8),MMULT(TRANSPOSE(EXP(D20:H271)-1),EXP(D20:H271)-1)/COUNTA(H20:H271)),$A$4:$A$8))*NORMSINV($A$11)</f>
        <v>-2.5254953169075039E-2</v>
      </c>
      <c r="J19">
        <f t="shared" si="0"/>
        <v>0</v>
      </c>
      <c r="K19" s="2">
        <f t="shared" si="1"/>
        <v>-7.9863174215164617E-2</v>
      </c>
      <c r="L19" s="137" cm="1">
        <f t="array" ref="L19">SQRT(MMULT(MMULT(TRANSPOSE($A$4:$A$8),MMULT(TRANSPOSE(EXP(D20:H271)-1),EXP(D20:H271)-1)/COUNTA(H20:H271)),$A$4:$A$8))*(-1/SQRT(2*PI())*EXP(-1*(NORMSINV($A$11))^2/2)/$A$11)</f>
        <v>-2.8933703798765802E-2</v>
      </c>
      <c r="M19" s="2">
        <f t="shared" si="2"/>
        <v>-9.1496405148766072E-2</v>
      </c>
      <c r="N19" s="130">
        <v>1.6076103042066063E-3</v>
      </c>
    </row>
    <row r="20" spans="3:14" x14ac:dyDescent="0.3">
      <c r="C20" s="186">
        <v>43109</v>
      </c>
      <c r="D20" s="193">
        <v>-6.3531559145485932E-3</v>
      </c>
      <c r="E20" s="193">
        <v>-1.5736769002318456E-3</v>
      </c>
      <c r="F20" s="193">
        <v>-6.918241654064323E-3</v>
      </c>
      <c r="G20" s="193">
        <v>-1.924416560393918E-2</v>
      </c>
      <c r="H20" s="193">
        <v>-1.3570226325743511E-2</v>
      </c>
      <c r="I20" s="130" cm="1">
        <f t="array" ref="I20">SQRT(MMULT(MMULT(TRANSPOSE($A$4:$A$8),MMULT(TRANSPOSE(EXP(D21:H272)-1),EXP(D21:H272)-1)/COUNTA(H21:H272)),$A$4:$A$8))*NORMSINV($A$11)</f>
        <v>-2.5219219122383063E-2</v>
      </c>
      <c r="J20">
        <f t="shared" si="0"/>
        <v>0</v>
      </c>
      <c r="K20" s="2">
        <f t="shared" si="1"/>
        <v>-7.9750173237603167E-2</v>
      </c>
      <c r="L20" s="137" cm="1">
        <f t="array" ref="L20">SQRT(MMULT(MMULT(TRANSPOSE($A$4:$A$8),MMULT(TRANSPOSE(EXP(D21:H272)-1),EXP(D21:H272)-1)/COUNTA(H21:H272)),$A$4:$A$8))*(-1/SQRT(2*PI())*EXP(-1*(NORMSINV($A$11))^2/2)/$A$11)</f>
        <v>-2.889276456931663E-2</v>
      </c>
      <c r="M20" s="2">
        <f t="shared" si="2"/>
        <v>-9.1366943938054446E-2</v>
      </c>
      <c r="N20" s="130">
        <v>-9.4677133952276345E-3</v>
      </c>
    </row>
    <row r="21" spans="3:14" x14ac:dyDescent="0.3">
      <c r="C21" s="186">
        <v>43108</v>
      </c>
      <c r="D21" s="193">
        <v>-8.3967301710336189E-4</v>
      </c>
      <c r="E21" s="193">
        <v>1.7203075153549557E-2</v>
      </c>
      <c r="F21" s="193">
        <v>3.9012692349287021E-3</v>
      </c>
      <c r="G21" s="193">
        <v>1.2643593873015068E-2</v>
      </c>
      <c r="H21" s="193">
        <v>8.1285592259798117E-3</v>
      </c>
      <c r="I21" s="130" cm="1">
        <f t="array" ref="I21">SQRT(MMULT(MMULT(TRANSPOSE($A$4:$A$8),MMULT(TRANSPOSE(EXP(D22:H273)-1),EXP(D22:H273)-1)/COUNTA(H22:H273)),$A$4:$A$8))*NORMSINV($A$11)</f>
        <v>-2.5190762661930162E-2</v>
      </c>
      <c r="J21">
        <f t="shared" si="0"/>
        <v>0</v>
      </c>
      <c r="K21" s="2">
        <f t="shared" si="1"/>
        <v>-7.966018600842549E-2</v>
      </c>
      <c r="L21" s="137" cm="1">
        <f t="array" ref="L21">SQRT(MMULT(MMULT(TRANSPOSE($A$4:$A$8),MMULT(TRANSPOSE(EXP(D22:H273)-1),EXP(D22:H273)-1)/COUNTA(H22:H273)),$A$4:$A$8))*(-1/SQRT(2*PI())*EXP(-1*(NORMSINV($A$11))^2/2)/$A$11)</f>
        <v>-2.886016301221243E-2</v>
      </c>
      <c r="M21" s="2">
        <f t="shared" si="2"/>
        <v>-9.1263848762337133E-2</v>
      </c>
      <c r="N21" s="130">
        <v>8.2614032890173193E-3</v>
      </c>
    </row>
    <row r="22" spans="3:14" x14ac:dyDescent="0.3">
      <c r="C22" s="186">
        <v>43105</v>
      </c>
      <c r="D22" s="193">
        <v>1.2563904184774304E-2</v>
      </c>
      <c r="E22" s="193">
        <v>1.7276311091727874E-2</v>
      </c>
      <c r="F22" s="193">
        <v>1.3564894502379419E-2</v>
      </c>
      <c r="G22" s="193">
        <v>2.2224464843068784E-2</v>
      </c>
      <c r="H22" s="193">
        <v>1.900898289333918E-3</v>
      </c>
      <c r="I22" s="130" cm="1">
        <f t="array" ref="I22">SQRT(MMULT(MMULT(TRANSPOSE($A$4:$A$8),MMULT(TRANSPOSE(EXP(D23:H274)-1),EXP(D23:H274)-1)/COUNTA(H23:H274)),$A$4:$A$8))*NORMSINV($A$11)</f>
        <v>-2.5114773280394385E-2</v>
      </c>
      <c r="J22">
        <f t="shared" si="0"/>
        <v>0</v>
      </c>
      <c r="K22" s="2">
        <f t="shared" si="1"/>
        <v>-7.9419886484784888E-2</v>
      </c>
      <c r="L22" s="137" cm="1">
        <f t="array" ref="L22">SQRT(MMULT(MMULT(TRANSPOSE($A$4:$A$8),MMULT(TRANSPOSE(EXP(D23:H274)-1),EXP(D23:H274)-1)/COUNTA(H23:H274)),$A$4:$A$8))*(-1/SQRT(2*PI())*EXP(-1*(NORMSINV($A$11))^2/2)/$A$11)</f>
        <v>-2.877310467389407E-2</v>
      </c>
      <c r="M22" s="2">
        <f t="shared" si="2"/>
        <v>-9.098854612394161E-2</v>
      </c>
      <c r="N22" s="130">
        <v>1.3620572112145998E-2</v>
      </c>
    </row>
    <row r="23" spans="3:14" x14ac:dyDescent="0.3">
      <c r="C23" s="186">
        <v>43104</v>
      </c>
      <c r="D23" s="193">
        <v>4.2326295892250307E-3</v>
      </c>
      <c r="E23" s="193">
        <v>4.0644739383814436E-3</v>
      </c>
      <c r="F23" s="193">
        <v>8.3615968947904074E-3</v>
      </c>
      <c r="G23" s="193">
        <v>2.4230433714823134E-3</v>
      </c>
      <c r="H23" s="193">
        <v>6.6422799207343525E-3</v>
      </c>
      <c r="I23" s="130" cm="1">
        <f t="array" ref="I23">SQRT(MMULT(MMULT(TRANSPOSE($A$4:$A$8),MMULT(TRANSPOSE(EXP(D24:H275)-1),EXP(D24:H275)-1)/COUNTA(H24:H275)),$A$4:$A$8))*NORMSINV($A$11)</f>
        <v>-2.5103855524642553E-2</v>
      </c>
      <c r="J23">
        <f t="shared" si="0"/>
        <v>0</v>
      </c>
      <c r="K23" s="2">
        <f t="shared" si="1"/>
        <v>-7.9385361509671695E-2</v>
      </c>
      <c r="L23" s="137" cm="1">
        <f t="array" ref="L23">SQRT(MMULT(MMULT(TRANSPOSE($A$4:$A$8),MMULT(TRANSPOSE(EXP(D24:H275)-1),EXP(D24:H275)-1)/COUNTA(H24:H275)),$A$4:$A$8))*(-1/SQRT(2*PI())*EXP(-1*(NORMSINV($A$11))^2/2)/$A$11)</f>
        <v>-2.8760596588491734E-2</v>
      </c>
      <c r="M23" s="2">
        <f t="shared" si="2"/>
        <v>-9.0948992084902314E-2</v>
      </c>
      <c r="N23" s="130">
        <v>5.1602735433985015E-3</v>
      </c>
    </row>
    <row r="24" spans="3:14" x14ac:dyDescent="0.3">
      <c r="C24" s="186">
        <v>43103</v>
      </c>
      <c r="D24" s="193">
        <v>-1.2312713575545597E-2</v>
      </c>
      <c r="E24" s="193">
        <v>5.5584490283607456E-4</v>
      </c>
      <c r="F24" s="193">
        <v>-7.4955688344734263E-3</v>
      </c>
      <c r="G24" s="193">
        <v>7.462201575453499E-3</v>
      </c>
      <c r="H24" s="193">
        <v>-1.3352814181555607E-2</v>
      </c>
      <c r="I24" s="130" cm="1">
        <f t="array" ref="I24">SQRT(MMULT(MMULT(TRANSPOSE($A$4:$A$8),MMULT(TRANSPOSE(EXP(D25:H276)-1),EXP(D25:H276)-1)/COUNTA(H25:H276)),$A$4:$A$8))*NORMSINV($A$11)</f>
        <v>-2.5101105487427389E-2</v>
      </c>
      <c r="J24">
        <f t="shared" si="0"/>
        <v>0</v>
      </c>
      <c r="K24" s="2">
        <f t="shared" si="1"/>
        <v>-7.937666512842155E-2</v>
      </c>
      <c r="L24" s="137" cm="1">
        <f t="array" ref="L24">SQRT(MMULT(MMULT(TRANSPOSE($A$4:$A$8),MMULT(TRANSPOSE(EXP(D25:H276)-1),EXP(D25:H276)-1)/COUNTA(H25:H276)),$A$4:$A$8))*(-1/SQRT(2*PI())*EXP(-1*(NORMSINV($A$11))^2/2)/$A$11)</f>
        <v>-2.8757445968425784E-2</v>
      </c>
      <c r="M24" s="2">
        <f t="shared" si="2"/>
        <v>-9.0939028949452091E-2</v>
      </c>
      <c r="N24" s="130">
        <v>-4.9845435237530194E-3</v>
      </c>
    </row>
    <row r="25" spans="3:14" x14ac:dyDescent="0.3">
      <c r="C25" s="186">
        <v>43102</v>
      </c>
      <c r="D25" s="193">
        <v>2.0718888683541617E-2</v>
      </c>
      <c r="E25" s="193">
        <v>1.9543128941343031E-2</v>
      </c>
      <c r="F25" s="193">
        <v>7.7541089328882979E-3</v>
      </c>
      <c r="G25" s="193">
        <v>4.9338809851594299E-2</v>
      </c>
      <c r="H25" s="193">
        <v>-1.0504610843315446E-2</v>
      </c>
      <c r="I25" s="130" cm="1">
        <f t="array" ref="I25">SQRT(MMULT(MMULT(TRANSPOSE($A$4:$A$8),MMULT(TRANSPOSE(EXP(D26:H277)-1),EXP(D26:H277)-1)/COUNTA(H26:H277)),$A$4:$A$8))*NORMSINV($A$11)</f>
        <v>-2.500879264120202E-2</v>
      </c>
      <c r="J25">
        <f t="shared" si="0"/>
        <v>0</v>
      </c>
      <c r="K25" s="2">
        <f t="shared" si="1"/>
        <v>-7.9084746277056514E-2</v>
      </c>
      <c r="L25" s="137" cm="1">
        <f t="array" ref="L25">SQRT(MMULT(MMULT(TRANSPOSE($A$4:$A$8),MMULT(TRANSPOSE(EXP(D26:H277)-1),EXP(D26:H277)-1)/COUNTA(H26:H277)),$A$4:$A$8))*(-1/SQRT(2*PI())*EXP(-1*(NORMSINV($A$11))^2/2)/$A$11)</f>
        <v>-2.8651686415769935E-2</v>
      </c>
      <c r="M25" s="2">
        <f t="shared" si="2"/>
        <v>-9.0604587878739096E-2</v>
      </c>
      <c r="N25" s="130">
        <v>1.7716243347943913E-2</v>
      </c>
    </row>
    <row r="26" spans="3:14" x14ac:dyDescent="0.3">
      <c r="C26" s="186">
        <v>43098</v>
      </c>
      <c r="D26" s="193">
        <v>-3.7250553990446438E-3</v>
      </c>
      <c r="E26" s="193">
        <v>-6.9724309028258453E-3</v>
      </c>
      <c r="F26" s="193">
        <v>5.0456826580753573E-3</v>
      </c>
      <c r="G26" s="193">
        <v>3.2480819105294486E-3</v>
      </c>
      <c r="H26" s="193">
        <v>5.0818053959387531E-3</v>
      </c>
      <c r="I26" s="130" cm="1">
        <f t="array" ref="I26">SQRT(MMULT(MMULT(TRANSPOSE($A$4:$A$8),MMULT(TRANSPOSE(EXP(D27:H278)-1),EXP(D27:H278)-1)/COUNTA(H27:H278)),$A$4:$A$8))*NORMSINV($A$11)</f>
        <v>-2.5009996348901289E-2</v>
      </c>
      <c r="J26">
        <f t="shared" si="0"/>
        <v>0</v>
      </c>
      <c r="K26" s="2">
        <f t="shared" si="1"/>
        <v>-7.9088552735023285E-2</v>
      </c>
      <c r="L26" s="137" cm="1">
        <f t="array" ref="L26">SQRT(MMULT(MMULT(TRANSPOSE($A$4:$A$8),MMULT(TRANSPOSE(EXP(D27:H278)-1),EXP(D27:H278)-1)/COUNTA(H27:H278)),$A$4:$A$8))*(-1/SQRT(2*PI())*EXP(-1*(NORMSINV($A$11))^2/2)/$A$11)</f>
        <v>-2.8653065460973372E-2</v>
      </c>
      <c r="M26" s="2">
        <f t="shared" si="2"/>
        <v>-9.060894880257829E-2</v>
      </c>
      <c r="N26" s="130">
        <v>5.4804599527969692E-4</v>
      </c>
    </row>
    <row r="27" spans="3:14" x14ac:dyDescent="0.3">
      <c r="C27" s="186">
        <v>43097</v>
      </c>
      <c r="D27" s="193">
        <v>2.9258852530743853E-3</v>
      </c>
      <c r="E27" s="193">
        <v>3.3590523219839937E-3</v>
      </c>
      <c r="F27" s="193">
        <v>2.3306341157630398E-4</v>
      </c>
      <c r="G27" s="193">
        <v>3.4266641059286722E-2</v>
      </c>
      <c r="H27" s="193">
        <v>-2.0958080986766458E-4</v>
      </c>
      <c r="I27" s="130" cm="1">
        <f t="array" ref="I27">SQRT(MMULT(MMULT(TRANSPOSE($A$4:$A$8),MMULT(TRANSPOSE(EXP(D28:H279)-1),EXP(D28:H279)-1)/COUNTA(H28:H279)),$A$4:$A$8))*NORMSINV($A$11)</f>
        <v>-2.503714879758483E-2</v>
      </c>
      <c r="J27">
        <f t="shared" si="0"/>
        <v>0</v>
      </c>
      <c r="K27" s="2">
        <f t="shared" si="1"/>
        <v>-7.9174416316914117E-2</v>
      </c>
      <c r="L27" s="137" cm="1">
        <f t="array" ref="L27">SQRT(MMULT(MMULT(TRANSPOSE($A$4:$A$8),MMULT(TRANSPOSE(EXP(D28:H279)-1),EXP(D28:H279)-1)/COUNTA(H28:H279)),$A$4:$A$8))*(-1/SQRT(2*PI())*EXP(-1*(NORMSINV($A$11))^2/2)/$A$11)</f>
        <v>-2.8684173058059828E-2</v>
      </c>
      <c r="M27" s="2">
        <f t="shared" si="2"/>
        <v>-9.0707319661906302E-2</v>
      </c>
      <c r="N27" s="130">
        <v>8.2357816124090412E-3</v>
      </c>
    </row>
    <row r="28" spans="3:14" x14ac:dyDescent="0.3">
      <c r="C28" s="186">
        <v>43096</v>
      </c>
      <c r="D28" s="193">
        <v>3.0107095933743803E-3</v>
      </c>
      <c r="E28" s="193">
        <v>7.4977865858493094E-3</v>
      </c>
      <c r="F28" s="193">
        <v>6.4581706341571895E-3</v>
      </c>
      <c r="G28" s="193">
        <v>-5.2935086067076222E-3</v>
      </c>
      <c r="H28" s="193">
        <v>-1.2825447201467296E-3</v>
      </c>
      <c r="I28" s="130" cm="1">
        <f t="array" ref="I28">SQRT(MMULT(MMULT(TRANSPOSE($A$4:$A$8),MMULT(TRANSPOSE(EXP(D29:H280)-1),EXP(D29:H280)-1)/COUNTA(H29:H280)),$A$4:$A$8))*NORMSINV($A$11)</f>
        <v>-2.5037712359009059E-2</v>
      </c>
      <c r="J28">
        <f t="shared" si="0"/>
        <v>0</v>
      </c>
      <c r="K28" s="2">
        <f t="shared" si="1"/>
        <v>-7.9176198454616084E-2</v>
      </c>
      <c r="L28" s="137" cm="1">
        <f t="array" ref="L28">SQRT(MMULT(MMULT(TRANSPOSE($A$4:$A$8),MMULT(TRANSPOSE(EXP(D29:H280)-1),EXP(D29:H280)-1)/COUNTA(H29:H280)),$A$4:$A$8))*(-1/SQRT(2*PI())*EXP(-1*(NORMSINV($A$11))^2/2)/$A$11)</f>
        <v>-2.8684818710388374E-2</v>
      </c>
      <c r="M28" s="2">
        <f t="shared" si="2"/>
        <v>-9.0709361393841101E-2</v>
      </c>
      <c r="N28" s="130">
        <v>2.0918071988823236E-3</v>
      </c>
    </row>
    <row r="29" spans="3:14" x14ac:dyDescent="0.3">
      <c r="C29" s="186">
        <v>43095</v>
      </c>
      <c r="D29" s="193">
        <v>-3.6155125132664709E-2</v>
      </c>
      <c r="E29" s="193">
        <v>-3.2940674336216814E-3</v>
      </c>
      <c r="F29" s="193">
        <v>-1.1745069402710992E-2</v>
      </c>
      <c r="G29" s="193">
        <v>-2.2001650351851174E-2</v>
      </c>
      <c r="H29" s="193">
        <v>-6.6661091555760346E-3</v>
      </c>
      <c r="I29" s="130" cm="1">
        <f t="array" ref="I29">SQRT(MMULT(MMULT(TRANSPOSE($A$4:$A$8),MMULT(TRANSPOSE(EXP(D30:H281)-1),EXP(D30:H281)-1)/COUNTA(H30:H281)),$A$4:$A$8))*NORMSINV($A$11)</f>
        <v>-2.493208613607404E-2</v>
      </c>
      <c r="J29">
        <f t="shared" si="0"/>
        <v>0</v>
      </c>
      <c r="K29" s="2">
        <f t="shared" si="1"/>
        <v>-7.8842179009500704E-2</v>
      </c>
      <c r="L29" s="137" cm="1">
        <f t="array" ref="L29">SQRT(MMULT(MMULT(TRANSPOSE($A$4:$A$8),MMULT(TRANSPOSE(EXP(D30:H281)-1),EXP(D30:H281)-1)/COUNTA(H30:H281)),$A$4:$A$8))*(-1/SQRT(2*PI())*EXP(-1*(NORMSINV($A$11))^2/2)/$A$11)</f>
        <v>-2.8563806494395574E-2</v>
      </c>
      <c r="M29" s="2">
        <f t="shared" si="2"/>
        <v>-9.0326687166599598E-2</v>
      </c>
      <c r="N29" s="130">
        <v>-1.5775933490544704E-2</v>
      </c>
    </row>
    <row r="30" spans="3:14" x14ac:dyDescent="0.3">
      <c r="C30" s="186">
        <v>43091</v>
      </c>
      <c r="D30" s="193">
        <v>-3.7643126573730259E-3</v>
      </c>
      <c r="E30" s="193">
        <v>-9.2271493279285129E-3</v>
      </c>
      <c r="F30" s="193">
        <v>-3.6475568078617494E-3</v>
      </c>
      <c r="G30" s="193">
        <v>3.2095480796598529E-3</v>
      </c>
      <c r="H30" s="193">
        <v>1.2410753355679999E-3</v>
      </c>
      <c r="I30" s="130" cm="1">
        <f t="array" ref="I30">SQRT(MMULT(MMULT(TRANSPOSE($A$4:$A$8),MMULT(TRANSPOSE(EXP(D31:H282)-1),EXP(D31:H282)-1)/COUNTA(H31:H282)),$A$4:$A$8))*NORMSINV($A$11)</f>
        <v>-2.5001516200216574E-2</v>
      </c>
      <c r="J30">
        <f t="shared" si="0"/>
        <v>0</v>
      </c>
      <c r="K30" s="2">
        <f t="shared" si="1"/>
        <v>-7.9061736150282697E-2</v>
      </c>
      <c r="L30" s="137" cm="1">
        <f t="array" ref="L30">SQRT(MMULT(MMULT(TRANSPOSE($A$4:$A$8),MMULT(TRANSPOSE(EXP(D31:H282)-1),EXP(D31:H282)-1)/COUNTA(H31:H282)),$A$4:$A$8))*(-1/SQRT(2*PI())*EXP(-1*(NORMSINV($A$11))^2/2)/$A$11)</f>
        <v>-2.8643350055501414E-2</v>
      </c>
      <c r="M30" s="2">
        <f t="shared" si="2"/>
        <v>-9.0578225992894834E-2</v>
      </c>
      <c r="N30" s="130">
        <v>-2.4252617806498262E-3</v>
      </c>
    </row>
    <row r="31" spans="3:14" x14ac:dyDescent="0.3">
      <c r="C31" s="186">
        <v>43090</v>
      </c>
      <c r="D31" s="193">
        <v>2.1916131992245978E-4</v>
      </c>
      <c r="E31" s="193">
        <v>-5.9907676742208555E-3</v>
      </c>
      <c r="F31" s="193">
        <v>-3.7930605049554074E-3</v>
      </c>
      <c r="G31" s="193">
        <v>-4.6190340718578887E-3</v>
      </c>
      <c r="H31" s="193">
        <v>-2.0307725326383138E-3</v>
      </c>
      <c r="I31" s="130" cm="1">
        <f t="array" ref="I31">SQRT(MMULT(MMULT(TRANSPOSE($A$4:$A$8),MMULT(TRANSPOSE(EXP(D32:H283)-1),EXP(D32:H283)-1)/COUNTA(H32:H283)),$A$4:$A$8))*NORMSINV($A$11)</f>
        <v>-2.5001818474517448E-2</v>
      </c>
      <c r="J31">
        <f t="shared" si="0"/>
        <v>0</v>
      </c>
      <c r="K31" s="2">
        <f t="shared" si="1"/>
        <v>-7.9062692025551606E-2</v>
      </c>
      <c r="L31" s="137" cm="1">
        <f t="array" ref="L31">SQRT(MMULT(MMULT(TRANSPOSE($A$4:$A$8),MMULT(TRANSPOSE(EXP(D32:H283)-1),EXP(D32:H283)-1)/COUNTA(H32:H283)),$A$4:$A$8))*(-1/SQRT(2*PI())*EXP(-1*(NORMSINV($A$11))^2/2)/$A$11)</f>
        <v>-2.8643696360443217E-2</v>
      </c>
      <c r="M31" s="2">
        <f t="shared" si="2"/>
        <v>-9.0579321105275903E-2</v>
      </c>
      <c r="N31" s="130">
        <v>-3.235328811060382E-3</v>
      </c>
    </row>
    <row r="32" spans="3:14" x14ac:dyDescent="0.3">
      <c r="C32" s="186">
        <v>43089</v>
      </c>
      <c r="D32" s="193">
        <v>-1.8909776010716734E-3</v>
      </c>
      <c r="E32" s="193">
        <v>-9.0556950756751318E-3</v>
      </c>
      <c r="F32" s="193">
        <v>-4.4202948179313355E-3</v>
      </c>
      <c r="G32" s="193">
        <v>8.7766930074684706E-3</v>
      </c>
      <c r="H32" s="193">
        <v>-2.4395199822097959E-3</v>
      </c>
      <c r="I32" s="130" cm="1">
        <f t="array" ref="I32">SQRT(MMULT(MMULT(TRANSPOSE($A$4:$A$8),MMULT(TRANSPOSE(EXP(D33:H284)-1),EXP(D33:H284)-1)/COUNTA(H33:H284)),$A$4:$A$8))*NORMSINV($A$11)</f>
        <v>-2.5038847910200494E-2</v>
      </c>
      <c r="J32">
        <f t="shared" si="0"/>
        <v>0</v>
      </c>
      <c r="K32" s="2">
        <f t="shared" si="1"/>
        <v>-7.9179789382780738E-2</v>
      </c>
      <c r="L32" s="137" cm="1">
        <f t="array" ref="L32">SQRT(MMULT(MMULT(TRANSPOSE($A$4:$A$8),MMULT(TRANSPOSE(EXP(D33:H284)-1),EXP(D33:H284)-1)/COUNTA(H33:H284)),$A$4:$A$8))*(-1/SQRT(2*PI())*EXP(-1*(NORMSINV($A$11))^2/2)/$A$11)</f>
        <v>-2.8686119671098988E-2</v>
      </c>
      <c r="M32" s="2">
        <f t="shared" si="2"/>
        <v>-9.0713475392833032E-2</v>
      </c>
      <c r="N32" s="130">
        <v>-1.7871543899309714E-3</v>
      </c>
    </row>
    <row r="33" spans="3:14" x14ac:dyDescent="0.3">
      <c r="C33" s="186">
        <v>43088</v>
      </c>
      <c r="D33" s="193">
        <v>-1.0217447372133029E-2</v>
      </c>
      <c r="E33" s="193">
        <v>-2.1949797911146344E-3</v>
      </c>
      <c r="F33" s="193">
        <v>-5.8910985748819814E-3</v>
      </c>
      <c r="G33" s="193">
        <v>-1.752020076374422E-2</v>
      </c>
      <c r="H33" s="193">
        <v>-1.6826883698123313E-3</v>
      </c>
      <c r="I33" s="130" cm="1">
        <f t="array" ref="I33">SQRT(MMULT(MMULT(TRANSPOSE($A$4:$A$8),MMULT(TRANSPOSE(EXP(D34:H285)-1),EXP(D34:H285)-1)/COUNTA(H34:H285)),$A$4:$A$8))*NORMSINV($A$11)</f>
        <v>-2.5015382244833437E-2</v>
      </c>
      <c r="J33">
        <f t="shared" si="0"/>
        <v>0</v>
      </c>
      <c r="K33" s="2">
        <f t="shared" si="1"/>
        <v>-7.9105584433409509E-2</v>
      </c>
      <c r="L33" s="137" cm="1">
        <f t="array" ref="L33">SQRT(MMULT(MMULT(TRANSPOSE($A$4:$A$8),MMULT(TRANSPOSE(EXP(D34:H285)-1),EXP(D34:H285)-1)/COUNTA(H34:H285)),$A$4:$A$8))*(-1/SQRT(2*PI())*EXP(-1*(NORMSINV($A$11))^2/2)/$A$11)</f>
        <v>-2.8659235890850975E-2</v>
      </c>
      <c r="M33" s="2">
        <f t="shared" si="2"/>
        <v>-9.0628461415133865E-2</v>
      </c>
      <c r="N33" s="130">
        <v>-7.4561334295031234E-3</v>
      </c>
    </row>
    <row r="34" spans="3:14" x14ac:dyDescent="0.3">
      <c r="C34" s="186">
        <v>43087</v>
      </c>
      <c r="D34" s="193">
        <v>1.6061886425970628E-2</v>
      </c>
      <c r="E34" s="193">
        <v>1.1732388937528411E-2</v>
      </c>
      <c r="F34" s="193">
        <v>-3.3491421463763041E-3</v>
      </c>
      <c r="G34" s="193">
        <v>3.6539373847188591E-3</v>
      </c>
      <c r="H34" s="193">
        <v>1.9683107043112513E-3</v>
      </c>
      <c r="I34" s="130" cm="1">
        <f t="array" ref="I34">SQRT(MMULT(MMULT(TRANSPOSE($A$4:$A$8),MMULT(TRANSPOSE(EXP(D35:H286)-1),EXP(D35:H286)-1)/COUNTA(H35:H286)),$A$4:$A$8))*NORMSINV($A$11)</f>
        <v>-2.5034379881643237E-2</v>
      </c>
      <c r="J34">
        <f t="shared" si="0"/>
        <v>0</v>
      </c>
      <c r="K34" s="2">
        <f t="shared" si="1"/>
        <v>-7.9165660235889126E-2</v>
      </c>
      <c r="L34" s="137" cm="1">
        <f t="array" ref="L34">SQRT(MMULT(MMULT(TRANSPOSE($A$4:$A$8),MMULT(TRANSPOSE(EXP(D35:H286)-1),EXP(D35:H286)-1)/COUNTA(H35:H286)),$A$4:$A$8))*(-1/SQRT(2*PI())*EXP(-1*(NORMSINV($A$11))^2/2)/$A$11)</f>
        <v>-2.8681000809306825E-2</v>
      </c>
      <c r="M34" s="2">
        <f t="shared" si="2"/>
        <v>-9.0697288130542189E-2</v>
      </c>
      <c r="N34" s="130">
        <v>6.0560771025949603E-3</v>
      </c>
    </row>
    <row r="35" spans="3:14" x14ac:dyDescent="0.3">
      <c r="C35" s="186">
        <v>43084</v>
      </c>
      <c r="D35" s="193">
        <v>1.4096750059709026E-3</v>
      </c>
      <c r="E35" s="193">
        <v>-4.5533100528428391E-3</v>
      </c>
      <c r="F35" s="193">
        <v>1.6484551990489101E-2</v>
      </c>
      <c r="G35" s="193">
        <v>-5.7506726017284354E-3</v>
      </c>
      <c r="H35" s="193">
        <v>1.0323034330201285E-3</v>
      </c>
      <c r="I35" s="130" cm="1">
        <f t="array" ref="I35">SQRT(MMULT(MMULT(TRANSPOSE($A$4:$A$8),MMULT(TRANSPOSE(EXP(D36:H287)-1),EXP(D36:H287)-1)/COUNTA(H36:H287)),$A$4:$A$8))*NORMSINV($A$11)</f>
        <v>-2.513954193497011E-2</v>
      </c>
      <c r="J35">
        <f t="shared" si="0"/>
        <v>0</v>
      </c>
      <c r="K35" s="2">
        <f t="shared" si="1"/>
        <v>-7.9498211847822131E-2</v>
      </c>
      <c r="L35" s="137" cm="1">
        <f t="array" ref="L35">SQRT(MMULT(MMULT(TRANSPOSE($A$4:$A$8),MMULT(TRANSPOSE(EXP(D36:H287)-1),EXP(D36:H287)-1)/COUNTA(H36:H287)),$A$4:$A$8))*(-1/SQRT(2*PI())*EXP(-1*(NORMSINV($A$11))^2/2)/$A$11)</f>
        <v>-2.8801481242648336E-2</v>
      </c>
      <c r="M35" s="2">
        <f t="shared" si="2"/>
        <v>-9.1078280713385446E-2</v>
      </c>
      <c r="N35" s="130">
        <v>1.7575097621382947E-3</v>
      </c>
    </row>
    <row r="36" spans="3:14" x14ac:dyDescent="0.3">
      <c r="C36" s="186">
        <v>43083</v>
      </c>
      <c r="D36" s="193">
        <v>5.70941881988831E-3</v>
      </c>
      <c r="E36" s="193">
        <v>1.4663840151145691E-2</v>
      </c>
      <c r="F36" s="193">
        <v>-1.7632962168333934E-3</v>
      </c>
      <c r="G36" s="193">
        <v>1.5008277548424268E-2</v>
      </c>
      <c r="H36" s="193">
        <v>7.3192316878191062E-3</v>
      </c>
      <c r="I36" s="130" cm="1">
        <f t="array" ref="I36">SQRT(MMULT(MMULT(TRANSPOSE($A$4:$A$8),MMULT(TRANSPOSE(EXP(D37:H288)-1),EXP(D37:H288)-1)/COUNTA(H37:H288)),$A$4:$A$8))*NORMSINV($A$11)</f>
        <v>-2.5167087796900179E-2</v>
      </c>
      <c r="J36">
        <f t="shared" si="0"/>
        <v>0</v>
      </c>
      <c r="K36" s="2">
        <f t="shared" si="1"/>
        <v>-7.9585319511633681E-2</v>
      </c>
      <c r="L36" s="137" cm="1">
        <f t="array" ref="L36">SQRT(MMULT(MMULT(TRANSPOSE($A$4:$A$8),MMULT(TRANSPOSE(EXP(D37:H288)-1),EXP(D37:H288)-1)/COUNTA(H37:H288)),$A$4:$A$8))*(-1/SQRT(2*PI())*EXP(-1*(NORMSINV($A$11))^2/2)/$A$11)</f>
        <v>-2.8833039559333008E-2</v>
      </c>
      <c r="M36" s="2">
        <f t="shared" si="2"/>
        <v>-9.1178076873229916E-2</v>
      </c>
      <c r="N36" s="130">
        <v>8.240687566715043E-3</v>
      </c>
    </row>
    <row r="37" spans="3:14" x14ac:dyDescent="0.3">
      <c r="C37" s="186">
        <v>43082</v>
      </c>
      <c r="D37" s="193">
        <v>-2.5433983965084106E-4</v>
      </c>
      <c r="E37" s="193">
        <v>-4.3843281473327535E-3</v>
      </c>
      <c r="F37" s="193">
        <v>-6.2597796323440235E-3</v>
      </c>
      <c r="G37" s="193">
        <v>7.8343822848881226E-3</v>
      </c>
      <c r="H37" s="193">
        <v>7.8296654255100191E-3</v>
      </c>
      <c r="I37" s="130" cm="1">
        <f t="array" ref="I37">SQRT(MMULT(MMULT(TRANSPOSE($A$4:$A$8),MMULT(TRANSPOSE(EXP(D38:H289)-1),EXP(D38:H289)-1)/COUNTA(H38:H289)),$A$4:$A$8))*NORMSINV($A$11)</f>
        <v>-2.5174912056787555E-2</v>
      </c>
      <c r="J37">
        <f t="shared" si="0"/>
        <v>0</v>
      </c>
      <c r="K37" s="2">
        <f t="shared" si="1"/>
        <v>-7.9610061993882875E-2</v>
      </c>
      <c r="L37" s="137" cm="1">
        <f t="array" ref="L37">SQRT(MMULT(MMULT(TRANSPOSE($A$4:$A$8),MMULT(TRANSPOSE(EXP(D38:H289)-1),EXP(D38:H289)-1)/COUNTA(H38:H289)),$A$4:$A$8))*(-1/SQRT(2*PI())*EXP(-1*(NORMSINV($A$11))^2/2)/$A$11)</f>
        <v>-2.884200353628083E-2</v>
      </c>
      <c r="M37" s="2">
        <f t="shared" si="2"/>
        <v>-9.1206423457278266E-2</v>
      </c>
      <c r="N37" s="130">
        <v>9.7125644584830748E-4</v>
      </c>
    </row>
    <row r="38" spans="3:14" x14ac:dyDescent="0.3">
      <c r="C38" s="186">
        <v>43081</v>
      </c>
      <c r="D38" s="193">
        <v>-2.1793959703719436E-3</v>
      </c>
      <c r="E38" s="193">
        <v>1.6358032881559596E-4</v>
      </c>
      <c r="F38" s="193">
        <v>7.5522285411800793E-3</v>
      </c>
      <c r="G38" s="193">
        <v>8.193559690919533E-4</v>
      </c>
      <c r="H38" s="193">
        <v>-7.662895497654753E-4</v>
      </c>
      <c r="I38" s="130" cm="1">
        <f t="array" ref="I38">SQRT(MMULT(MMULT(TRANSPOSE($A$4:$A$8),MMULT(TRANSPOSE(EXP(D39:H290)-1),EXP(D39:H290)-1)/COUNTA(H39:H290)),$A$4:$A$8))*NORMSINV($A$11)</f>
        <v>-2.5290733431183442E-2</v>
      </c>
      <c r="J38">
        <f t="shared" si="0"/>
        <v>0</v>
      </c>
      <c r="K38" s="2">
        <f t="shared" si="1"/>
        <v>-7.9976321338704984E-2</v>
      </c>
      <c r="L38" s="137" cm="1">
        <f t="array" ref="L38">SQRT(MMULT(MMULT(TRANSPOSE($A$4:$A$8),MMULT(TRANSPOSE(EXP(D39:H290)-1),EXP(D39:H290)-1)/COUNTA(H39:H290)),$A$4:$A$8))*(-1/SQRT(2*PI())*EXP(-1*(NORMSINV($A$11))^2/2)/$A$11)</f>
        <v>-2.8974695975577853E-2</v>
      </c>
      <c r="M38" s="2">
        <f t="shared" si="2"/>
        <v>-9.16260337937405E-2</v>
      </c>
      <c r="N38" s="130">
        <v>1.1242170304134062E-3</v>
      </c>
    </row>
    <row r="39" spans="3:14" x14ac:dyDescent="0.3">
      <c r="C39" s="186">
        <v>43080</v>
      </c>
      <c r="D39" s="193">
        <v>1.2059235934278854E-2</v>
      </c>
      <c r="E39" s="193">
        <v>-1.299828443859323E-3</v>
      </c>
      <c r="F39" s="193">
        <v>5.3962132407828906E-3</v>
      </c>
      <c r="G39" s="193">
        <v>-1.9618826254677712E-2</v>
      </c>
      <c r="H39" s="193">
        <v>-8.7877771058042977E-3</v>
      </c>
      <c r="I39" s="130" cm="1">
        <f t="array" ref="I39">SQRT(MMULT(MMULT(TRANSPOSE($A$4:$A$8),MMULT(TRANSPOSE(EXP(D40:H291)-1),EXP(D40:H291)-1)/COUNTA(H40:H291)),$A$4:$A$8))*NORMSINV($A$11)</f>
        <v>-2.5303792901371844E-2</v>
      </c>
      <c r="J39">
        <f t="shared" si="0"/>
        <v>0</v>
      </c>
      <c r="K39" s="2">
        <f t="shared" si="1"/>
        <v>-8.0017619009535412E-2</v>
      </c>
      <c r="L39" s="137" cm="1">
        <f t="array" ref="L39">SQRT(MMULT(MMULT(TRANSPOSE($A$4:$A$8),MMULT(TRANSPOSE(EXP(D40:H291)-1),EXP(D40:H291)-1)/COUNTA(H40:H291)),$A$4:$A$8))*(-1/SQRT(2*PI())*EXP(-1*(NORMSINV($A$11))^2/2)/$A$11)</f>
        <v>-2.8989657747222026E-2</v>
      </c>
      <c r="M39" s="2">
        <f t="shared" si="2"/>
        <v>-9.1673347069967409E-2</v>
      </c>
      <c r="N39" s="130">
        <v>-2.3865700493776489E-3</v>
      </c>
    </row>
    <row r="40" spans="3:14" x14ac:dyDescent="0.3">
      <c r="C40" s="186">
        <v>43077</v>
      </c>
      <c r="D40" s="193">
        <v>-6.6647509638398921E-3</v>
      </c>
      <c r="E40" s="193">
        <v>-5.0560529711621066E-3</v>
      </c>
      <c r="F40" s="193">
        <v>1.3083165327786668E-2</v>
      </c>
      <c r="G40" s="193">
        <v>1.091411929991867E-2</v>
      </c>
      <c r="H40" s="193">
        <v>-3.9674508145325369E-3</v>
      </c>
      <c r="I40" s="130" cm="1">
        <f t="array" ref="I40">SQRT(MMULT(MMULT(TRANSPOSE($A$4:$A$8),MMULT(TRANSPOSE(EXP(D41:H292)-1),EXP(D41:H292)-1)/COUNTA(H41:H292)),$A$4:$A$8))*NORMSINV($A$11)</f>
        <v>-2.5322989774470193E-2</v>
      </c>
      <c r="J40">
        <f t="shared" si="0"/>
        <v>0</v>
      </c>
      <c r="K40" s="2">
        <f t="shared" si="1"/>
        <v>-8.0078324852479399E-2</v>
      </c>
      <c r="L40" s="137" cm="1">
        <f t="array" ref="L40">SQRT(MMULT(MMULT(TRANSPOSE($A$4:$A$8),MMULT(TRANSPOSE(EXP(D41:H292)-1),EXP(D41:H292)-1)/COUNTA(H41:H292)),$A$4:$A$8))*(-1/SQRT(2*PI())*EXP(-1*(NORMSINV($A$11))^2/2)/$A$11)</f>
        <v>-2.9011650923624756E-2</v>
      </c>
      <c r="M40" s="2">
        <f t="shared" si="2"/>
        <v>-9.1742895600381902E-2</v>
      </c>
      <c r="N40" s="130">
        <v>1.6995091340230068E-3</v>
      </c>
    </row>
    <row r="41" spans="3:14" x14ac:dyDescent="0.3">
      <c r="C41" s="186">
        <v>43076</v>
      </c>
      <c r="D41" s="193">
        <v>7.6437742970561617E-3</v>
      </c>
      <c r="E41" s="193">
        <v>1.2246790947042263E-2</v>
      </c>
      <c r="F41" s="193">
        <v>2.3016473451603317E-3</v>
      </c>
      <c r="G41" s="193">
        <v>5.2712743529258754E-3</v>
      </c>
      <c r="H41" s="193">
        <v>-6.8717507237088908E-3</v>
      </c>
      <c r="I41" s="130" cm="1">
        <f t="array" ref="I41">SQRT(MMULT(MMULT(TRANSPOSE($A$4:$A$8),MMULT(TRANSPOSE(EXP(D42:H293)-1),EXP(D42:H293)-1)/COUNTA(H42:H293)),$A$4:$A$8))*NORMSINV($A$11)</f>
        <v>-2.5316773637617546E-2</v>
      </c>
      <c r="J41">
        <f t="shared" si="0"/>
        <v>0</v>
      </c>
      <c r="K41" s="2">
        <f t="shared" si="1"/>
        <v>-8.0058667701777733E-2</v>
      </c>
      <c r="L41" s="137" cm="1">
        <f t="array" ref="L41">SQRT(MMULT(MMULT(TRANSPOSE($A$4:$A$8),MMULT(TRANSPOSE(EXP(D42:H293)-1),EXP(D42:H293)-1)/COUNTA(H42:H293)),$A$4:$A$8))*(-1/SQRT(2*PI())*EXP(-1*(NORMSINV($A$11))^2/2)/$A$11)</f>
        <v>-2.9004529316181537E-2</v>
      </c>
      <c r="M41" s="2">
        <f t="shared" si="2"/>
        <v>-9.1720375100259724E-2</v>
      </c>
      <c r="N41" s="130">
        <v>4.147289676526323E-3</v>
      </c>
    </row>
    <row r="42" spans="3:14" x14ac:dyDescent="0.3">
      <c r="C42" s="186">
        <v>43075</v>
      </c>
      <c r="D42" s="193">
        <v>-5.5478323299591857E-5</v>
      </c>
      <c r="E42" s="193">
        <v>1.3063852474402126E-2</v>
      </c>
      <c r="F42" s="193">
        <v>1.8144777159863009E-2</v>
      </c>
      <c r="G42" s="193">
        <v>9.564698669207259E-3</v>
      </c>
      <c r="H42" s="193">
        <v>2.0224093331928238E-3</v>
      </c>
      <c r="I42" s="130" cm="1">
        <f t="array" ref="I42">SQRT(MMULT(MMULT(TRANSPOSE($A$4:$A$8),MMULT(TRANSPOSE(EXP(D43:H294)-1),EXP(D43:H294)-1)/COUNTA(H43:H294)),$A$4:$A$8))*NORMSINV($A$11)</f>
        <v>-2.5308706222693343E-2</v>
      </c>
      <c r="J42">
        <f t="shared" si="0"/>
        <v>0</v>
      </c>
      <c r="K42" s="2">
        <f t="shared" si="1"/>
        <v>-8.0033156295787611E-2</v>
      </c>
      <c r="L42" s="137" cm="1">
        <f t="array" ref="L42">SQRT(MMULT(MMULT(TRANSPOSE($A$4:$A$8),MMULT(TRANSPOSE(EXP(D43:H294)-1),EXP(D43:H294)-1)/COUNTA(H43:H294)),$A$4:$A$8))*(-1/SQRT(2*PI())*EXP(-1*(NORMSINV($A$11))^2/2)/$A$11)</f>
        <v>-2.8995286765135173E-2</v>
      </c>
      <c r="M42" s="2">
        <f t="shared" si="2"/>
        <v>-9.1691147587562832E-2</v>
      </c>
      <c r="N42" s="130">
        <v>8.6079033575248813E-3</v>
      </c>
    </row>
    <row r="43" spans="3:14" x14ac:dyDescent="0.3">
      <c r="C43" s="186">
        <v>43074</v>
      </c>
      <c r="D43" s="193">
        <v>-4.494222624470961E-3</v>
      </c>
      <c r="E43" s="193">
        <v>3.1459324590597409E-3</v>
      </c>
      <c r="F43" s="193">
        <v>2.7186925597325099E-3</v>
      </c>
      <c r="G43" s="193">
        <v>-2.6280968429323046E-3</v>
      </c>
      <c r="H43" s="193">
        <v>-3.6609344095880668E-3</v>
      </c>
      <c r="I43" s="130" cm="1">
        <f t="array" ref="I43">SQRT(MMULT(MMULT(TRANSPOSE($A$4:$A$8),MMULT(TRANSPOSE(EXP(D44:H295)-1),EXP(D44:H295)-1)/COUNTA(H44:H295)),$A$4:$A$8))*NORMSINV($A$11)</f>
        <v>-2.5316292550943524E-2</v>
      </c>
      <c r="J43">
        <f t="shared" si="0"/>
        <v>0</v>
      </c>
      <c r="K43" s="2">
        <f t="shared" si="1"/>
        <v>-8.0057146372135859E-2</v>
      </c>
      <c r="L43" s="137" cm="1">
        <f t="array" ref="L43">SQRT(MMULT(MMULT(TRANSPOSE($A$4:$A$8),MMULT(TRANSPOSE(EXP(D44:H295)-1),EXP(D44:H295)-1)/COUNTA(H44:H295)),$A$4:$A$8))*(-1/SQRT(2*PI())*EXP(-1*(NORMSINV($A$11))^2/2)/$A$11)</f>
        <v>-2.9003978152248085E-2</v>
      </c>
      <c r="M43" s="2">
        <f t="shared" si="2"/>
        <v>-9.1718632166865877E-2</v>
      </c>
      <c r="N43" s="130">
        <v>-9.7794976871819965E-4</v>
      </c>
    </row>
    <row r="44" spans="3:14" x14ac:dyDescent="0.3">
      <c r="C44" s="186">
        <v>43073</v>
      </c>
      <c r="D44" s="193">
        <v>-8.3938954677555671E-3</v>
      </c>
      <c r="E44" s="193">
        <v>-2.5795929751956565E-2</v>
      </c>
      <c r="F44" s="193">
        <v>-3.9530067639028416E-2</v>
      </c>
      <c r="G44" s="193">
        <v>-1.6051738576667845E-2</v>
      </c>
      <c r="H44" s="193">
        <v>1.0494016465308528E-2</v>
      </c>
      <c r="I44" s="130" cm="1">
        <f t="array" ref="I44">SQRT(MMULT(MMULT(TRANSPOSE($A$4:$A$8),MMULT(TRANSPOSE(EXP(D45:H296)-1),EXP(D45:H296)-1)/COUNTA(H45:H296)),$A$4:$A$8))*NORMSINV($A$11)</f>
        <v>-2.5347612246085144E-2</v>
      </c>
      <c r="J44">
        <f t="shared" si="0"/>
        <v>0</v>
      </c>
      <c r="K44" s="2">
        <f t="shared" si="1"/>
        <v>-8.0156187944405488E-2</v>
      </c>
      <c r="L44" s="137" cm="1">
        <f t="array" ref="L44">SQRT(MMULT(MMULT(TRANSPOSE($A$4:$A$8),MMULT(TRANSPOSE(EXP(D45:H296)-1),EXP(D45:H296)-1)/COUNTA(H45:H296)),$A$4:$A$8))*(-1/SQRT(2*PI())*EXP(-1*(NORMSINV($A$11))^2/2)/$A$11)</f>
        <v>-2.9039860015747439E-2</v>
      </c>
      <c r="M44" s="2">
        <f t="shared" si="2"/>
        <v>-9.1832100582215095E-2</v>
      </c>
      <c r="N44" s="130">
        <v>-1.559161905698199E-2</v>
      </c>
    </row>
    <row r="45" spans="3:14" x14ac:dyDescent="0.3">
      <c r="C45" s="186">
        <v>43070</v>
      </c>
      <c r="D45" s="193">
        <v>-1.5104745344600085E-3</v>
      </c>
      <c r="E45" s="193">
        <v>-9.1569123559437308E-3</v>
      </c>
      <c r="F45" s="193">
        <v>4.2245080930904087E-3</v>
      </c>
      <c r="G45" s="193">
        <v>-9.0411613392140093E-4</v>
      </c>
      <c r="H45" s="193">
        <v>7.259006840040683E-3</v>
      </c>
      <c r="I45" s="130" cm="1">
        <f t="array" ref="I45">SQRT(MMULT(MMULT(TRANSPOSE($A$4:$A$8),MMULT(TRANSPOSE(EXP(D46:H297)-1),EXP(D46:H297)-1)/COUNTA(H46:H297)),$A$4:$A$8))*NORMSINV($A$11)</f>
        <v>-2.5353658614092073E-2</v>
      </c>
      <c r="J45">
        <f t="shared" si="0"/>
        <v>0</v>
      </c>
      <c r="K45" s="2">
        <f t="shared" si="1"/>
        <v>-8.0175308238878959E-2</v>
      </c>
      <c r="L45" s="137" cm="1">
        <f t="array" ref="L45">SQRT(MMULT(MMULT(TRANSPOSE($A$4:$A$8),MMULT(TRANSPOSE(EXP(D46:H297)-1),EXP(D46:H297)-1)/COUNTA(H46:H297)),$A$4:$A$8))*(-1/SQRT(2*PI())*EXP(-1*(NORMSINV($A$11))^2/2)/$A$11)</f>
        <v>-2.9046787125047529E-2</v>
      </c>
      <c r="M45" s="2">
        <f t="shared" si="2"/>
        <v>-9.1854006025204313E-2</v>
      </c>
      <c r="N45" s="130">
        <v>-1.859238363237023E-6</v>
      </c>
    </row>
    <row r="46" spans="3:14" x14ac:dyDescent="0.3">
      <c r="C46" s="186">
        <v>43069</v>
      </c>
      <c r="D46" s="193">
        <v>1.988475901268336E-2</v>
      </c>
      <c r="E46" s="193">
        <v>1.9240101299264546E-2</v>
      </c>
      <c r="F46" s="193">
        <v>1.5907859921225134E-2</v>
      </c>
      <c r="G46" s="193">
        <v>2.9638976334243456E-3</v>
      </c>
      <c r="H46" s="193">
        <v>1.2799613063007533E-2</v>
      </c>
      <c r="I46" s="130" cm="1">
        <f t="array" ref="I46">SQRT(MMULT(MMULT(TRANSPOSE($A$4:$A$8),MMULT(TRANSPOSE(EXP(D47:H298)-1),EXP(D47:H298)-1)/COUNTA(H47:H298)),$A$4:$A$8))*NORMSINV($A$11)</f>
        <v>-2.5496957420211585E-2</v>
      </c>
      <c r="J46">
        <f t="shared" si="0"/>
        <v>0</v>
      </c>
      <c r="K46" s="2">
        <f t="shared" si="1"/>
        <v>-8.0628458852199492E-2</v>
      </c>
      <c r="L46" s="137" cm="1">
        <f t="array" ref="L46">SQRT(MMULT(MMULT(TRANSPOSE($A$4:$A$8),MMULT(TRANSPOSE(EXP(D47:H298)-1),EXP(D47:H298)-1)/COUNTA(H47:H298)),$A$4:$A$8))*(-1/SQRT(2*PI())*EXP(-1*(NORMSINV($A$11))^2/2)/$A$11)</f>
        <v>-2.9210959482969607E-2</v>
      </c>
      <c r="M46" s="2">
        <f t="shared" si="2"/>
        <v>-9.2373164605078467E-2</v>
      </c>
      <c r="N46" s="130">
        <v>1.427907984285034E-2</v>
      </c>
    </row>
    <row r="47" spans="3:14" x14ac:dyDescent="0.3">
      <c r="C47" s="186">
        <v>43068</v>
      </c>
      <c r="D47" s="193">
        <v>-1.2043645060041634E-2</v>
      </c>
      <c r="E47" s="193">
        <v>-1.8542341404153496E-2</v>
      </c>
      <c r="F47" s="193">
        <v>-9.3925796235728581E-3</v>
      </c>
      <c r="G47" s="193">
        <v>-4.8052080293799607E-2</v>
      </c>
      <c r="H47" s="193">
        <v>8.6934510445679479E-3</v>
      </c>
      <c r="I47" s="130" cm="1">
        <f t="array" ref="I47">SQRT(MMULT(MMULT(TRANSPOSE($A$4:$A$8),MMULT(TRANSPOSE(EXP(D48:H299)-1),EXP(D48:H299)-1)/COUNTA(H48:H299)),$A$4:$A$8))*NORMSINV($A$11)</f>
        <v>-2.5453386737671602E-2</v>
      </c>
      <c r="J47">
        <f t="shared" si="0"/>
        <v>0</v>
      </c>
      <c r="K47" s="2">
        <f t="shared" si="1"/>
        <v>-8.0490676256165017E-2</v>
      </c>
      <c r="L47" s="137" cm="1">
        <f t="array" ref="L47">SQRT(MMULT(MMULT(TRANSPOSE($A$4:$A$8),MMULT(TRANSPOSE(EXP(D48:H299)-1),EXP(D48:H299)-1)/COUNTA(H48:H299)),$A$4:$A$8))*(-1/SQRT(2*PI())*EXP(-1*(NORMSINV($A$11))^2/2)/$A$11)</f>
        <v>-2.9161042097873617E-2</v>
      </c>
      <c r="M47" s="2">
        <f t="shared" si="2"/>
        <v>-9.2215311973335393E-2</v>
      </c>
      <c r="N47" s="130">
        <v>-1.5575201975413996E-2</v>
      </c>
    </row>
    <row r="48" spans="3:14" x14ac:dyDescent="0.3">
      <c r="C48" s="186">
        <v>43067</v>
      </c>
      <c r="D48" s="193">
        <v>-5.5938653454517921E-3</v>
      </c>
      <c r="E48" s="193">
        <v>-1.5841788198331635E-3</v>
      </c>
      <c r="F48" s="193">
        <v>1.2252806594982884E-2</v>
      </c>
      <c r="G48" s="193">
        <v>2.1235311008881787E-2</v>
      </c>
      <c r="H48" s="193">
        <v>5.2162728842271161E-3</v>
      </c>
      <c r="I48" s="130" cm="1">
        <f t="array" ref="I48">SQRT(MMULT(MMULT(TRANSPOSE($A$4:$A$8),MMULT(TRANSPOSE(EXP(D49:H300)-1),EXP(D49:H300)-1)/COUNTA(H49:H300)),$A$4:$A$8))*NORMSINV($A$11)</f>
        <v>-2.5504457395877592E-2</v>
      </c>
      <c r="J48">
        <f t="shared" si="0"/>
        <v>0</v>
      </c>
      <c r="K48" s="2">
        <f t="shared" si="1"/>
        <v>-8.0652175857699918E-2</v>
      </c>
      <c r="L48" s="137" cm="1">
        <f t="array" ref="L48">SQRT(MMULT(MMULT(TRANSPOSE($A$4:$A$8),MMULT(TRANSPOSE(EXP(D49:H300)-1),EXP(D49:H300)-1)/COUNTA(H49:H300)),$A$4:$A$8))*(-1/SQRT(2*PI())*EXP(-1*(NORMSINV($A$11))^2/2)/$A$11)</f>
        <v>-2.9219551938990628E-2</v>
      </c>
      <c r="M48" s="2">
        <f t="shared" si="2"/>
        <v>-9.2400336336799727E-2</v>
      </c>
      <c r="N48" s="130">
        <v>6.3718584602685492E-3</v>
      </c>
    </row>
    <row r="49" spans="3:14" x14ac:dyDescent="0.3">
      <c r="C49" s="186">
        <v>43066</v>
      </c>
      <c r="D49" s="193">
        <v>-4.7468400243241013E-3</v>
      </c>
      <c r="E49" s="193">
        <v>8.5494463389409053E-3</v>
      </c>
      <c r="F49" s="193">
        <v>7.5951855682469625E-3</v>
      </c>
      <c r="G49" s="193">
        <v>-3.2871047858713002E-3</v>
      </c>
      <c r="H49" s="193">
        <v>6.0447310087968732E-3</v>
      </c>
      <c r="I49" s="130" cm="1">
        <f t="array" ref="I49">SQRT(MMULT(MMULT(TRANSPOSE($A$4:$A$8),MMULT(TRANSPOSE(EXP(D50:H301)-1),EXP(D50:H301)-1)/COUNTA(H50:H301)),$A$4:$A$8))*NORMSINV($A$11)</f>
        <v>-2.5594641755295189E-2</v>
      </c>
      <c r="J49">
        <f t="shared" si="0"/>
        <v>0</v>
      </c>
      <c r="K49" s="2">
        <f t="shared" si="1"/>
        <v>-8.0937363842782772E-2</v>
      </c>
      <c r="L49" s="137" cm="1">
        <f t="array" ref="L49">SQRT(MMULT(MMULT(TRANSPOSE($A$4:$A$8),MMULT(TRANSPOSE(EXP(D50:H301)-1),EXP(D50:H301)-1)/COUNTA(H50:H301)),$A$4:$A$8))*(-1/SQRT(2*PI())*EXP(-1*(NORMSINV($A$11))^2/2)/$A$11)</f>
        <v>-2.9322872959829636E-2</v>
      </c>
      <c r="M49" s="2">
        <f t="shared" si="2"/>
        <v>-9.2727066092824703E-2</v>
      </c>
      <c r="N49" s="130">
        <v>2.8511873775858721E-3</v>
      </c>
    </row>
    <row r="50" spans="3:14" x14ac:dyDescent="0.3">
      <c r="C50" s="186">
        <v>43063</v>
      </c>
      <c r="D50" s="193">
        <v>4.9384690053899942E-4</v>
      </c>
      <c r="E50" s="193">
        <v>2.5918760987324173E-2</v>
      </c>
      <c r="F50" s="193">
        <v>2.2396036910157552E-3</v>
      </c>
      <c r="G50" s="193">
        <v>-2.471022951137181E-3</v>
      </c>
      <c r="H50" s="193">
        <v>1.7941603392075927E-3</v>
      </c>
      <c r="I50" s="130" cm="1">
        <f t="array" ref="I50">SQRT(MMULT(MMULT(TRANSPOSE($A$4:$A$8),MMULT(TRANSPOSE(EXP(D51:H302)-1),EXP(D51:H302)-1)/COUNTA(H51:H302)),$A$4:$A$8))*NORMSINV($A$11)</f>
        <v>-2.5593865511541528E-2</v>
      </c>
      <c r="J50">
        <f t="shared" si="0"/>
        <v>0</v>
      </c>
      <c r="K50" s="2">
        <f t="shared" si="1"/>
        <v>-8.0934909144501729E-2</v>
      </c>
      <c r="L50" s="137" cm="1">
        <f t="array" ref="L50">SQRT(MMULT(MMULT(TRANSPOSE($A$4:$A$8),MMULT(TRANSPOSE(EXP(D51:H302)-1),EXP(D51:H302)-1)/COUNTA(H51:H302)),$A$4:$A$8))*(-1/SQRT(2*PI())*EXP(-1*(NORMSINV($A$11))^2/2)/$A$11)</f>
        <v>-2.9321983644902235E-2</v>
      </c>
      <c r="M50" s="2">
        <f t="shared" si="2"/>
        <v>-9.2724253832096939E-2</v>
      </c>
      <c r="N50" s="130">
        <v>5.6642907190657061E-3</v>
      </c>
    </row>
    <row r="51" spans="3:14" x14ac:dyDescent="0.3">
      <c r="C51" s="186">
        <v>43061</v>
      </c>
      <c r="D51" s="193">
        <v>4.5013133453751736E-3</v>
      </c>
      <c r="E51" s="193">
        <v>8.5679272073329385E-3</v>
      </c>
      <c r="F51" s="193">
        <v>-1.3268134728400128E-2</v>
      </c>
      <c r="G51" s="193">
        <v>-5.4968897054264087E-3</v>
      </c>
      <c r="H51" s="193">
        <v>-1.0360995003245705E-2</v>
      </c>
      <c r="I51" s="130" cm="1">
        <f t="array" ref="I51">SQRT(MMULT(MMULT(TRANSPOSE($A$4:$A$8),MMULT(TRANSPOSE(EXP(D52:H303)-1),EXP(D52:H303)-1)/COUNTA(H52:H303)),$A$4:$A$8))*NORMSINV($A$11)</f>
        <v>-2.5613339752885853E-2</v>
      </c>
      <c r="J51">
        <f t="shared" si="0"/>
        <v>0</v>
      </c>
      <c r="K51" s="2">
        <f t="shared" si="1"/>
        <v>-8.0996492102853618E-2</v>
      </c>
      <c r="L51" s="137" cm="1">
        <f t="array" ref="L51">SQRT(MMULT(MMULT(TRANSPOSE($A$4:$A$8),MMULT(TRANSPOSE(EXP(D52:H303)-1),EXP(D52:H303)-1)/COUNTA(H52:H303)),$A$4:$A$8))*(-1/SQRT(2*PI())*EXP(-1*(NORMSINV($A$11))^2/2)/$A$11)</f>
        <v>-2.9344294592263339E-2</v>
      </c>
      <c r="M51" s="2">
        <f t="shared" si="2"/>
        <v>-9.2794807242514141E-2</v>
      </c>
      <c r="N51" s="130">
        <v>-3.1707237711158607E-3</v>
      </c>
    </row>
    <row r="52" spans="3:14" x14ac:dyDescent="0.3">
      <c r="C52" s="186">
        <v>43060</v>
      </c>
      <c r="D52" s="193">
        <v>1.4112904346567237E-2</v>
      </c>
      <c r="E52" s="193">
        <v>7.3271485205465984E-3</v>
      </c>
      <c r="F52" s="193">
        <v>1.0009249428637259E-2</v>
      </c>
      <c r="G52" s="193">
        <v>6.6071176249648863E-3</v>
      </c>
      <c r="H52" s="193">
        <v>7.7831539809356854E-4</v>
      </c>
      <c r="I52" s="130" cm="1">
        <f t="array" ref="I52">SQRT(MMULT(MMULT(TRANSPOSE($A$4:$A$8),MMULT(TRANSPOSE(EXP(D53:H304)-1),EXP(D53:H304)-1)/COUNTA(H53:H304)),$A$4:$A$8))*NORMSINV($A$11)</f>
        <v>-2.5720104708881291E-2</v>
      </c>
      <c r="J52">
        <f t="shared" si="0"/>
        <v>0</v>
      </c>
      <c r="K52" s="2">
        <f t="shared" si="1"/>
        <v>-8.1334112538086853E-2</v>
      </c>
      <c r="L52" s="137" cm="1">
        <f t="array" ref="L52">SQRT(MMULT(MMULT(TRANSPOSE($A$4:$A$8),MMULT(TRANSPOSE(EXP(D53:H304)-1),EXP(D53:H304)-1)/COUNTA(H53:H304)),$A$4:$A$8))*(-1/SQRT(2*PI())*EXP(-1*(NORMSINV($A$11))^2/2)/$A$11)</f>
        <v>-2.9466611414321157E-2</v>
      </c>
      <c r="M52" s="2">
        <f t="shared" si="2"/>
        <v>-9.3181606996370375E-2</v>
      </c>
      <c r="N52" s="130">
        <v>7.8068279875350205E-3</v>
      </c>
    </row>
    <row r="53" spans="3:14" x14ac:dyDescent="0.3">
      <c r="C53" s="186">
        <v>43059</v>
      </c>
      <c r="D53" s="193">
        <v>6.3638381847456104E-3</v>
      </c>
      <c r="E53" s="193">
        <v>4.1987612822497267E-3</v>
      </c>
      <c r="F53" s="193">
        <v>8.9396457920254101E-3</v>
      </c>
      <c r="G53" s="193">
        <v>1.2010957894140596E-2</v>
      </c>
      <c r="H53" s="193">
        <v>5.5522668613692868E-3</v>
      </c>
      <c r="I53" s="130" cm="1">
        <f t="array" ref="I53">SQRT(MMULT(MMULT(TRANSPOSE($A$4:$A$8),MMULT(TRANSPOSE(EXP(D54:H305)-1),EXP(D54:H305)-1)/COUNTA(H54:H305)),$A$4:$A$8))*NORMSINV($A$11)</f>
        <v>-2.5742519769504039E-2</v>
      </c>
      <c r="J53">
        <f t="shared" si="0"/>
        <v>0</v>
      </c>
      <c r="K53" s="2">
        <f t="shared" si="1"/>
        <v>-8.1404995183545478E-2</v>
      </c>
      <c r="L53" s="137" cm="1">
        <f t="array" ref="L53">SQRT(MMULT(MMULT(TRANSPOSE($A$4:$A$8),MMULT(TRANSPOSE(EXP(D54:H305)-1),EXP(D54:H305)-1)/COUNTA(H54:H305)),$A$4:$A$8))*(-1/SQRT(2*PI())*EXP(-1*(NORMSINV($A$11))^2/2)/$A$11)</f>
        <v>-2.9492291553989129E-2</v>
      </c>
      <c r="M53" s="2">
        <f t="shared" si="2"/>
        <v>-9.3262814728352406E-2</v>
      </c>
      <c r="N53" s="130">
        <v>7.4445061979795451E-3</v>
      </c>
    </row>
    <row r="54" spans="3:14" x14ac:dyDescent="0.3">
      <c r="C54" s="186">
        <v>43056</v>
      </c>
      <c r="D54" s="193">
        <v>-1.4557331741018737E-2</v>
      </c>
      <c r="E54" s="193">
        <v>-1.5526320506559126E-2</v>
      </c>
      <c r="F54" s="193">
        <v>-1.865123604730106E-2</v>
      </c>
      <c r="G54" s="193">
        <v>-2.0875080807648126E-2</v>
      </c>
      <c r="H54" s="193">
        <v>-1.8219580195447262E-2</v>
      </c>
      <c r="I54" s="130" cm="1">
        <f t="array" ref="I54">SQRT(MMULT(MMULT(TRANSPOSE($A$4:$A$8),MMULT(TRANSPOSE(EXP(D55:H306)-1),EXP(D55:H306)-1)/COUNTA(H55:H306)),$A$4:$A$8))*NORMSINV($A$11)</f>
        <v>-2.5628962654742456E-2</v>
      </c>
      <c r="J54">
        <f t="shared" si="0"/>
        <v>0</v>
      </c>
      <c r="K54" s="2">
        <f t="shared" si="1"/>
        <v>-8.1045896056381753E-2</v>
      </c>
      <c r="L54" s="137" cm="1">
        <f t="array" ref="L54">SQRT(MMULT(MMULT(TRANSPOSE($A$4:$A$8),MMULT(TRANSPOSE(EXP(D55:H306)-1),EXP(D55:H306)-1)/COUNTA(H55:H306)),$A$4:$A$8))*(-1/SQRT(2*PI())*EXP(-1*(NORMSINV($A$11))^2/2)/$A$11)</f>
        <v>-2.9362193196619087E-2</v>
      </c>
      <c r="M54" s="2">
        <f t="shared" si="2"/>
        <v>-9.2851407599216521E-2</v>
      </c>
      <c r="N54" s="130">
        <v>-1.74099968754057E-2</v>
      </c>
    </row>
    <row r="55" spans="3:14" x14ac:dyDescent="0.3">
      <c r="C55" s="186">
        <v>43055</v>
      </c>
      <c r="D55" s="193">
        <v>4.7551652156576788E-3</v>
      </c>
      <c r="E55" s="193">
        <v>2.2429464779091831E-3</v>
      </c>
      <c r="F55" s="193">
        <v>-4.473701182102361E-3</v>
      </c>
      <c r="G55" s="193">
        <v>1.0370103743824124E-2</v>
      </c>
      <c r="H55" s="193">
        <v>4.3731057467975643E-3</v>
      </c>
      <c r="I55" s="130" cm="1">
        <f t="array" ref="I55">SQRT(MMULT(MMULT(TRANSPOSE($A$4:$A$8),MMULT(TRANSPOSE(EXP(D56:H307)-1),EXP(D56:H307)-1)/COUNTA(H56:H307)),$A$4:$A$8))*NORMSINV($A$11)</f>
        <v>-2.5749874365163072E-2</v>
      </c>
      <c r="J55">
        <f t="shared" si="0"/>
        <v>0</v>
      </c>
      <c r="K55" s="2">
        <f t="shared" si="1"/>
        <v>-8.1428252457097616E-2</v>
      </c>
      <c r="L55" s="137" cm="1">
        <f t="array" ref="L55">SQRT(MMULT(MMULT(TRANSPOSE($A$4:$A$8),MMULT(TRANSPOSE(EXP(D56:H307)-1),EXP(D56:H307)-1)/COUNTA(H56:H307)),$A$4:$A$8))*(-1/SQRT(2*PI())*EXP(-1*(NORMSINV($A$11))^2/2)/$A$11)</f>
        <v>-2.9500717453294249E-2</v>
      </c>
      <c r="M55" s="2">
        <f t="shared" si="2"/>
        <v>-9.3289459761491819E-2</v>
      </c>
      <c r="N55" s="130">
        <v>3.4709969955327696E-3</v>
      </c>
    </row>
    <row r="56" spans="3:14" x14ac:dyDescent="0.3">
      <c r="C56" s="186">
        <v>43054</v>
      </c>
      <c r="D56" s="193">
        <v>-1.6411331523366157E-2</v>
      </c>
      <c r="E56" s="193">
        <v>-1.210181328503584E-2</v>
      </c>
      <c r="F56" s="193">
        <v>-1.0936038363371323E-2</v>
      </c>
      <c r="G56" s="193">
        <v>-2.164729454100631E-2</v>
      </c>
      <c r="H56" s="193">
        <v>-1.0360926536793496E-2</v>
      </c>
      <c r="I56" s="130" cm="1">
        <f t="array" ref="I56">SQRT(MMULT(MMULT(TRANSPOSE($A$4:$A$8),MMULT(TRANSPOSE(EXP(D57:H308)-1),EXP(D57:H308)-1)/COUNTA(H57:H308)),$A$4:$A$8))*NORMSINV($A$11)</f>
        <v>-2.5752860014734012E-2</v>
      </c>
      <c r="J56">
        <f t="shared" si="0"/>
        <v>0</v>
      </c>
      <c r="K56" s="2">
        <f t="shared" si="1"/>
        <v>-8.1437693910036885E-2</v>
      </c>
      <c r="L56" s="137" cm="1">
        <f t="array" ref="L56">SQRT(MMULT(MMULT(TRANSPOSE($A$4:$A$8),MMULT(TRANSPOSE(EXP(D57:H308)-1),EXP(D57:H308)-1)/COUNTA(H57:H308)),$A$4:$A$8))*(-1/SQRT(2*PI())*EXP(-1*(NORMSINV($A$11))^2/2)/$A$11)</f>
        <v>-2.9504138006076673E-2</v>
      </c>
      <c r="M56" s="2">
        <f t="shared" si="2"/>
        <v>-9.3300276499141105E-2</v>
      </c>
      <c r="N56" s="130">
        <v>-1.418096957540245E-2</v>
      </c>
    </row>
    <row r="57" spans="3:14" x14ac:dyDescent="0.3">
      <c r="C57" s="186">
        <v>43053</v>
      </c>
      <c r="D57" s="193">
        <v>6.2421359215443497E-3</v>
      </c>
      <c r="E57" s="193">
        <v>2.8244906227027577E-2</v>
      </c>
      <c r="F57" s="193">
        <v>2.2904152360028966E-2</v>
      </c>
      <c r="G57" s="193">
        <v>2.4699607383952677E-2</v>
      </c>
      <c r="H57" s="193">
        <v>2.0013642015935515E-2</v>
      </c>
      <c r="I57" s="130" cm="1">
        <f t="array" ref="I57">SQRT(MMULT(MMULT(TRANSPOSE($A$4:$A$8),MMULT(TRANSPOSE(EXP(D58:H309)-1),EXP(D58:H309)-1)/COUNTA(H58:H309)),$A$4:$A$8))*NORMSINV($A$11)</f>
        <v>-2.5766219694599718E-2</v>
      </c>
      <c r="J57">
        <f t="shared" si="0"/>
        <v>0</v>
      </c>
      <c r="K57" s="2">
        <f t="shared" si="1"/>
        <v>-8.1479940927223216E-2</v>
      </c>
      <c r="L57" s="137" cm="1">
        <f t="array" ref="L57">SQRT(MMULT(MMULT(TRANSPOSE($A$4:$A$8),MMULT(TRANSPOSE(EXP(D58:H309)-1),EXP(D58:H309)-1)/COUNTA(H58:H309)),$A$4:$A$8))*(-1/SQRT(2*PI())*EXP(-1*(NORMSINV($A$11))^2/2)/$A$11)</f>
        <v>-2.9519443717296683E-2</v>
      </c>
      <c r="M57" s="2">
        <f t="shared" si="2"/>
        <v>-9.3348677407805128E-2</v>
      </c>
      <c r="N57" s="130">
        <v>2.0660025680319039E-2</v>
      </c>
    </row>
    <row r="58" spans="3:14" x14ac:dyDescent="0.3">
      <c r="C58" s="186">
        <v>43052</v>
      </c>
      <c r="D58" s="193">
        <v>-6.2210558017291931E-3</v>
      </c>
      <c r="E58" s="193">
        <v>1.183258229896986E-3</v>
      </c>
      <c r="F58" s="193">
        <v>-1.4905239202851449E-3</v>
      </c>
      <c r="G58" s="193">
        <v>1.3604633749534986E-2</v>
      </c>
      <c r="H58" s="193">
        <v>7.2772974758537317E-3</v>
      </c>
      <c r="I58" s="130" cm="1">
        <f t="array" ref="I58">SQRT(MMULT(MMULT(TRANSPOSE($A$4:$A$8),MMULT(TRANSPOSE(EXP(D59:H310)-1),EXP(D59:H310)-1)/COUNTA(H59:H310)),$A$4:$A$8))*NORMSINV($A$11)</f>
        <v>-2.5775530635867214E-2</v>
      </c>
      <c r="J58">
        <f t="shared" si="0"/>
        <v>0</v>
      </c>
      <c r="K58" s="2">
        <f t="shared" si="1"/>
        <v>-8.150938470878856E-2</v>
      </c>
      <c r="L58" s="137" cm="1">
        <f t="array" ref="L58">SQRT(MMULT(MMULT(TRANSPOSE($A$4:$A$8),MMULT(TRANSPOSE(EXP(D59:H310)-1),EXP(D59:H310)-1)/COUNTA(H59:H310)),$A$4:$A$8))*(-1/SQRT(2*PI())*EXP(-1*(NORMSINV($A$11))^2/2)/$A$11)</f>
        <v>-2.9530110932354178E-2</v>
      </c>
      <c r="M58" s="2">
        <f t="shared" si="2"/>
        <v>-9.3382410103677649E-2</v>
      </c>
      <c r="N58" s="130">
        <v>2.8988478105827116E-3</v>
      </c>
    </row>
    <row r="59" spans="3:14" x14ac:dyDescent="0.3">
      <c r="C59" s="186">
        <v>43049</v>
      </c>
      <c r="D59" s="193">
        <v>-1.3793097552211614E-3</v>
      </c>
      <c r="E59" s="193">
        <v>-1.4173423247342656E-3</v>
      </c>
      <c r="F59" s="193">
        <v>-6.8340478594338945E-4</v>
      </c>
      <c r="G59" s="193">
        <v>-7.806967470745752E-3</v>
      </c>
      <c r="H59" s="193">
        <v>6.2556592063296411E-3</v>
      </c>
      <c r="I59" s="130" cm="1">
        <f t="array" ref="I59">SQRT(MMULT(MMULT(TRANSPOSE($A$4:$A$8),MMULT(TRANSPOSE(EXP(D60:H311)-1),EXP(D60:H311)-1)/COUNTA(H60:H311)),$A$4:$A$8))*NORMSINV($A$11)</f>
        <v>-2.577966959200375E-2</v>
      </c>
      <c r="J59">
        <f t="shared" si="0"/>
        <v>0</v>
      </c>
      <c r="K59" s="2">
        <f t="shared" si="1"/>
        <v>-8.152247323731554E-2</v>
      </c>
      <c r="L59" s="137" cm="1">
        <f t="array" ref="L59">SQRT(MMULT(MMULT(TRANSPOSE($A$4:$A$8),MMULT(TRANSPOSE(EXP(D60:H311)-1),EXP(D60:H311)-1)/COUNTA(H60:H311)),$A$4:$A$8))*(-1/SQRT(2*PI())*EXP(-1*(NORMSINV($A$11))^2/2)/$A$11)</f>
        <v>-2.9534852787549425E-2</v>
      </c>
      <c r="M59" s="2">
        <f t="shared" si="2"/>
        <v>-9.3397405166429331E-2</v>
      </c>
      <c r="N59" s="130">
        <v>-9.9583483501460793E-4</v>
      </c>
    </row>
    <row r="60" spans="3:14" x14ac:dyDescent="0.3">
      <c r="C60" s="186">
        <v>43048</v>
      </c>
      <c r="D60" s="193">
        <v>9.8866250985972927E-4</v>
      </c>
      <c r="E60" s="193">
        <v>-2.8229486118444493E-4</v>
      </c>
      <c r="F60" s="193">
        <v>-2.5403998289931892E-3</v>
      </c>
      <c r="G60" s="193">
        <v>-9.981176676374659E-3</v>
      </c>
      <c r="H60" s="193">
        <v>5.3143870984483236E-3</v>
      </c>
      <c r="I60" s="130" cm="1">
        <f t="array" ref="I60">SQRT(MMULT(MMULT(TRANSPOSE($A$4:$A$8),MMULT(TRANSPOSE(EXP(D61:H312)-1),EXP(D61:H312)-1)/COUNTA(H61:H312)),$A$4:$A$8))*NORMSINV($A$11)</f>
        <v>-2.5821994956218224E-2</v>
      </c>
      <c r="J60">
        <f t="shared" si="0"/>
        <v>0</v>
      </c>
      <c r="K60" s="2">
        <f t="shared" si="1"/>
        <v>-8.1656317791029456E-2</v>
      </c>
      <c r="L60" s="137" cm="1">
        <f t="array" ref="L60">SQRT(MMULT(MMULT(TRANSPOSE($A$4:$A$8),MMULT(TRANSPOSE(EXP(D61:H312)-1),EXP(D61:H312)-1)/COUNTA(H61:H312)),$A$4:$A$8))*(-1/SQRT(2*PI())*EXP(-1*(NORMSINV($A$11))^2/2)/$A$11)</f>
        <v>-2.9583343455623842E-2</v>
      </c>
      <c r="M60" s="2">
        <f t="shared" si="2"/>
        <v>-9.3550746122807713E-2</v>
      </c>
      <c r="N60" s="130">
        <v>-1.2866551821607362E-3</v>
      </c>
    </row>
    <row r="61" spans="3:14" x14ac:dyDescent="0.3">
      <c r="C61" s="186">
        <v>43047</v>
      </c>
      <c r="D61" s="193">
        <v>1.9234546597442755E-3</v>
      </c>
      <c r="E61" s="193">
        <v>2.3841500846004692E-3</v>
      </c>
      <c r="F61" s="193">
        <v>-2.7884151978564021E-3</v>
      </c>
      <c r="G61" s="193">
        <v>-3.4200542938969208E-3</v>
      </c>
      <c r="H61" s="193">
        <v>6.5069605421197311E-4</v>
      </c>
      <c r="I61" s="130" cm="1">
        <f t="array" ref="I61">SQRT(MMULT(MMULT(TRANSPOSE($A$4:$A$8),MMULT(TRANSPOSE(EXP(D62:H313)-1),EXP(D62:H313)-1)/COUNTA(H62:H313)),$A$4:$A$8))*NORMSINV($A$11)</f>
        <v>-2.5836096337693036E-2</v>
      </c>
      <c r="J61">
        <f t="shared" si="0"/>
        <v>0</v>
      </c>
      <c r="K61" s="2">
        <f t="shared" si="1"/>
        <v>-8.1700910274644767E-2</v>
      </c>
      <c r="L61" s="137" cm="1">
        <f t="array" ref="L61">SQRT(MMULT(MMULT(TRANSPOSE($A$4:$A$8),MMULT(TRANSPOSE(EXP(D62:H313)-1),EXP(D62:H313)-1)/COUNTA(H62:H313)),$A$4:$A$8))*(-1/SQRT(2*PI())*EXP(-1*(NORMSINV($A$11))^2/2)/$A$11)</f>
        <v>-2.9599498908061791E-2</v>
      </c>
      <c r="M61" s="2">
        <f t="shared" si="2"/>
        <v>-9.3601834149142138E-2</v>
      </c>
      <c r="N61" s="130">
        <v>-2.4710716608356546E-4</v>
      </c>
    </row>
    <row r="62" spans="3:14" x14ac:dyDescent="0.3">
      <c r="C62" s="186">
        <v>43046</v>
      </c>
      <c r="D62" s="193">
        <v>2.1332833419317975E-2</v>
      </c>
      <c r="E62" s="193">
        <v>2.0361598314030983E-2</v>
      </c>
      <c r="F62" s="193">
        <v>1.575355877019009E-2</v>
      </c>
      <c r="G62" s="193">
        <v>-3.2895658747848847E-3</v>
      </c>
      <c r="H62" s="193">
        <v>2.8873881472754492E-2</v>
      </c>
      <c r="I62" s="130" cm="1">
        <f t="array" ref="I62">SQRT(MMULT(MMULT(TRANSPOSE($A$4:$A$8),MMULT(TRANSPOSE(EXP(D63:H314)-1),EXP(D63:H314)-1)/COUNTA(H63:H314)),$A$4:$A$8))*NORMSINV($A$11)</f>
        <v>-2.5719499722185235E-2</v>
      </c>
      <c r="J62">
        <f t="shared" si="0"/>
        <v>0</v>
      </c>
      <c r="K62" s="2">
        <f t="shared" si="1"/>
        <v>-8.1332199402173219E-2</v>
      </c>
      <c r="L62" s="137" cm="1">
        <f t="array" ref="L62">SQRT(MMULT(MMULT(TRANSPOSE($A$4:$A$8),MMULT(TRANSPOSE(EXP(D63:H314)-1),EXP(D63:H314)-1)/COUNTA(H63:H314)),$A$4:$A$8))*(-1/SQRT(2*PI())*EXP(-1*(NORMSINV($A$11))^2/2)/$A$11)</f>
        <v>-2.9465918302528444E-2</v>
      </c>
      <c r="M62" s="2">
        <f t="shared" si="2"/>
        <v>-9.3179415184432277E-2</v>
      </c>
      <c r="N62" s="130">
        <v>1.6804245415290759E-2</v>
      </c>
    </row>
    <row r="63" spans="3:14" x14ac:dyDescent="0.3">
      <c r="C63" s="186">
        <v>43045</v>
      </c>
      <c r="D63" s="193">
        <v>4.1841567267440431E-3</v>
      </c>
      <c r="E63" s="193">
        <v>2.2077467789684648E-3</v>
      </c>
      <c r="F63" s="193">
        <v>-1.9951512410779615E-3</v>
      </c>
      <c r="G63" s="193">
        <v>-5.3098436512618976E-3</v>
      </c>
      <c r="H63" s="193">
        <v>-1.2050000523438924E-2</v>
      </c>
      <c r="I63" s="130" cm="1">
        <f t="array" ref="I63">SQRT(MMULT(MMULT(TRANSPOSE($A$4:$A$8),MMULT(TRANSPOSE(EXP(D64:H315)-1),EXP(D64:H315)-1)/COUNTA(H64:H315)),$A$4:$A$8))*NORMSINV($A$11)</f>
        <v>-2.574166049263911E-2</v>
      </c>
      <c r="J63">
        <f t="shared" si="0"/>
        <v>0</v>
      </c>
      <c r="K63" s="2">
        <f t="shared" si="1"/>
        <v>-8.1402277911511625E-2</v>
      </c>
      <c r="L63" s="137" cm="1">
        <f t="array" ref="L63">SQRT(MMULT(MMULT(TRANSPOSE($A$4:$A$8),MMULT(TRANSPOSE(EXP(D64:H315)-1),EXP(D64:H315)-1)/COUNTA(H64:H315)),$A$4:$A$8))*(-1/SQRT(2*PI())*EXP(-1*(NORMSINV($A$11))^2/2)/$A$11)</f>
        <v>-2.9491307110972167E-2</v>
      </c>
      <c r="M63" s="2">
        <f t="shared" si="2"/>
        <v>-9.3259701646192156E-2</v>
      </c>
      <c r="N63" s="130">
        <v>-2.5727030853883578E-3</v>
      </c>
    </row>
    <row r="64" spans="3:14" x14ac:dyDescent="0.3">
      <c r="C64" s="186">
        <v>43042</v>
      </c>
      <c r="D64" s="193">
        <v>4.1453823956663104E-2</v>
      </c>
      <c r="E64" s="193">
        <v>3.1433824918501656E-2</v>
      </c>
      <c r="F64" s="193">
        <v>1.6745331620156387E-2</v>
      </c>
      <c r="G64" s="193">
        <v>1.9130913561270602E-2</v>
      </c>
      <c r="H64" s="193">
        <v>1.648434741351764E-2</v>
      </c>
      <c r="I64" s="130" cm="1">
        <f t="array" ref="I64">SQRT(MMULT(MMULT(TRANSPOSE($A$4:$A$8),MMULT(TRANSPOSE(EXP(D65:H316)-1),EXP(D65:H316)-1)/COUNTA(H65:H316)),$A$4:$A$8))*NORMSINV($A$11)</f>
        <v>-2.5520527897745695E-2</v>
      </c>
      <c r="J64">
        <f t="shared" si="0"/>
        <v>0</v>
      </c>
      <c r="K64" s="2">
        <f t="shared" si="1"/>
        <v>-8.070299524674511E-2</v>
      </c>
      <c r="L64" s="137" cm="1">
        <f t="array" ref="L64">SQRT(MMULT(MMULT(TRANSPOSE($A$4:$A$8),MMULT(TRANSPOSE(EXP(D65:H316)-1),EXP(D65:H316)-1)/COUNTA(H65:H316)),$A$4:$A$8))*(-1/SQRT(2*PI())*EXP(-1*(NORMSINV($A$11))^2/2)/$A$11)</f>
        <v>-2.9237963342798677E-2</v>
      </c>
      <c r="M64" s="2">
        <f t="shared" si="2"/>
        <v>-9.2458558307754249E-2</v>
      </c>
      <c r="N64" s="130">
        <v>2.5416096378834113E-2</v>
      </c>
    </row>
    <row r="65" spans="3:14" x14ac:dyDescent="0.3">
      <c r="C65" s="186">
        <v>43041</v>
      </c>
      <c r="D65" s="193">
        <v>-7.8345834340095826E-3</v>
      </c>
      <c r="E65" s="193">
        <v>-2.3726521660651114E-2</v>
      </c>
      <c r="F65" s="193">
        <v>-4.7132198146790328E-3</v>
      </c>
      <c r="G65" s="193">
        <v>-8.4735983007755318E-3</v>
      </c>
      <c r="H65" s="193">
        <v>-1.9501373319530186E-2</v>
      </c>
      <c r="I65" s="130" cm="1">
        <f t="array" ref="I65">SQRT(MMULT(MMULT(TRANSPOSE($A$4:$A$8),MMULT(TRANSPOSE(EXP(D66:H317)-1),EXP(D66:H317)-1)/COUNTA(H66:H317)),$A$4:$A$8))*NORMSINV($A$11)</f>
        <v>-2.5452143577540356E-2</v>
      </c>
      <c r="J65">
        <f t="shared" si="0"/>
        <v>0</v>
      </c>
      <c r="K65" s="2">
        <f t="shared" si="1"/>
        <v>-8.0486745038653967E-2</v>
      </c>
      <c r="L65" s="137" cm="1">
        <f t="array" ref="L65">SQRT(MMULT(MMULT(TRANSPOSE($A$4:$A$8),MMULT(TRANSPOSE(EXP(D66:H317)-1),EXP(D66:H317)-1)/COUNTA(H66:H317)),$A$4:$A$8))*(-1/SQRT(2*PI())*EXP(-1*(NORMSINV($A$11))^2/2)/$A$11)</f>
        <v>-2.9159617853418633E-2</v>
      </c>
      <c r="M65" s="2">
        <f t="shared" si="2"/>
        <v>-9.2210808116912776E-2</v>
      </c>
      <c r="N65" s="130">
        <v>-1.2740722800404261E-2</v>
      </c>
    </row>
    <row r="66" spans="3:14" x14ac:dyDescent="0.3">
      <c r="C66" s="186">
        <v>43040</v>
      </c>
      <c r="D66" s="193">
        <v>-1.69251196537086E-2</v>
      </c>
      <c r="E66" s="193">
        <v>-5.5734600239498756E-3</v>
      </c>
      <c r="F66" s="193">
        <v>-4.124836943695755E-3</v>
      </c>
      <c r="G66" s="193">
        <v>3.8360956407596635E-3</v>
      </c>
      <c r="H66" s="193">
        <v>2.2252751158151223E-3</v>
      </c>
      <c r="I66" s="130" cm="1">
        <f t="array" ref="I66">SQRT(MMULT(MMULT(TRANSPOSE($A$4:$A$8),MMULT(TRANSPOSE(EXP(D67:H318)-1),EXP(D67:H318)-1)/COUNTA(H67:H318)),$A$4:$A$8))*NORMSINV($A$11)</f>
        <v>-2.5469933892846328E-2</v>
      </c>
      <c r="J66">
        <f t="shared" si="0"/>
        <v>0</v>
      </c>
      <c r="K66" s="2">
        <f t="shared" si="1"/>
        <v>-8.0543002955313386E-2</v>
      </c>
      <c r="L66" s="137" cm="1">
        <f t="array" ref="L66">SQRT(MMULT(MMULT(TRANSPOSE($A$4:$A$8),MMULT(TRANSPOSE(EXP(D67:H318)-1),EXP(D67:H318)-1)/COUNTA(H67:H318)),$A$4:$A$8))*(-1/SQRT(2*PI())*EXP(-1*(NORMSINV($A$11))^2/2)/$A$11)</f>
        <v>-2.9179999586463379E-2</v>
      </c>
      <c r="M66" s="2">
        <f t="shared" si="2"/>
        <v>-9.2275260815995699E-2</v>
      </c>
      <c r="N66" s="130">
        <v>-4.0771554634518514E-3</v>
      </c>
    </row>
    <row r="67" spans="3:14" x14ac:dyDescent="0.3">
      <c r="C67" s="186">
        <v>43039</v>
      </c>
      <c r="D67" s="193">
        <v>2.5683634899744276E-2</v>
      </c>
      <c r="E67" s="193">
        <v>6.8375162743609585E-3</v>
      </c>
      <c r="F67" s="193">
        <v>3.3647691854169774E-3</v>
      </c>
      <c r="G67" s="193">
        <v>2.0364095119531815E-3</v>
      </c>
      <c r="H67" s="193">
        <v>1.2675303572060967E-2</v>
      </c>
      <c r="I67" s="130" cm="1">
        <f t="array" ref="I67">SQRT(MMULT(MMULT(TRANSPOSE($A$4:$A$8),MMULT(TRANSPOSE(EXP(D68:H319)-1),EXP(D68:H319)-1)/COUNTA(H68:H319)),$A$4:$A$8))*NORMSINV($A$11)</f>
        <v>-2.5483778710735955E-2</v>
      </c>
      <c r="J67">
        <f t="shared" si="0"/>
        <v>0</v>
      </c>
      <c r="K67" s="2">
        <f t="shared" si="1"/>
        <v>-8.058678411363486E-2</v>
      </c>
      <c r="L67" s="137" cm="1">
        <f t="array" ref="L67">SQRT(MMULT(MMULT(TRANSPOSE($A$4:$A$8),MMULT(TRANSPOSE(EXP(D68:H319)-1),EXP(D68:H319)-1)/COUNTA(H68:H319)),$A$4:$A$8))*(-1/SQRT(2*PI())*EXP(-1*(NORMSINV($A$11))^2/2)/$A$11)</f>
        <v>-2.9195861103104674E-2</v>
      </c>
      <c r="M67" s="2">
        <f t="shared" si="2"/>
        <v>-9.2325419335726855E-2</v>
      </c>
      <c r="N67" s="130">
        <v>1.0208428665566961E-2</v>
      </c>
    </row>
    <row r="68" spans="3:14" x14ac:dyDescent="0.3">
      <c r="C68" s="186">
        <v>43038</v>
      </c>
      <c r="D68" s="193">
        <v>2.642020376096051E-2</v>
      </c>
      <c r="E68" s="193">
        <v>1.3113124490623129E-2</v>
      </c>
      <c r="F68" s="193">
        <v>5.1152461653334045E-3</v>
      </c>
      <c r="G68" s="193">
        <v>-1.7196768737416485E-3</v>
      </c>
      <c r="H68" s="193">
        <v>-4.7248544774266387E-3</v>
      </c>
      <c r="I68" s="130" cm="1">
        <f t="array" ref="I68">SQRT(MMULT(MMULT(TRANSPOSE($A$4:$A$8),MMULT(TRANSPOSE(EXP(D69:H320)-1),EXP(D69:H320)-1)/COUNTA(H69:H320)),$A$4:$A$8))*NORMSINV($A$11)</f>
        <v>-2.5476397643267375E-2</v>
      </c>
      <c r="J68">
        <f t="shared" si="0"/>
        <v>0</v>
      </c>
      <c r="K68" s="2">
        <f t="shared" si="1"/>
        <v>-8.0563443128870774E-2</v>
      </c>
      <c r="L68" s="137" cm="1">
        <f t="array" ref="L68">SQRT(MMULT(MMULT(TRANSPOSE($A$4:$A$8),MMULT(TRANSPOSE(EXP(D69:H320)-1),EXP(D69:H320)-1)/COUNTA(H69:H320)),$A$4:$A$8))*(-1/SQRT(2*PI())*EXP(-1*(NORMSINV($A$11))^2/2)/$A$11)</f>
        <v>-2.9187404875986575E-2</v>
      </c>
      <c r="M68" s="2">
        <f t="shared" si="2"/>
        <v>-9.2298678397621972E-2</v>
      </c>
      <c r="N68" s="130">
        <v>7.7336464720852115E-3</v>
      </c>
    </row>
    <row r="69" spans="3:14" x14ac:dyDescent="0.3">
      <c r="C69" s="186">
        <v>43035</v>
      </c>
      <c r="D69" s="193">
        <v>3.7014190002698046E-2</v>
      </c>
      <c r="E69" s="193">
        <v>0.12594173461322611</v>
      </c>
      <c r="F69" s="193">
        <v>6.3958241275606786E-2</v>
      </c>
      <c r="G69" s="193">
        <v>2.3749887329352282E-2</v>
      </c>
      <c r="H69" s="193">
        <v>-3.4599965978463535E-3</v>
      </c>
      <c r="I69" s="130" cm="1">
        <f t="array" ref="I69">SQRT(MMULT(MMULT(TRANSPOSE($A$4:$A$8),MMULT(TRANSPOSE(EXP(D70:H321)-1),EXP(D70:H321)-1)/COUNTA(H70:H321)),$A$4:$A$8))*NORMSINV($A$11)</f>
        <v>-2.4443572229957137E-2</v>
      </c>
      <c r="J69">
        <f t="shared" si="0"/>
        <v>0</v>
      </c>
      <c r="K69" s="2">
        <f t="shared" si="1"/>
        <v>-7.7297362397505634E-2</v>
      </c>
      <c r="L69" s="137" cm="1">
        <f t="array" ref="L69">SQRT(MMULT(MMULT(TRANSPOSE($A$4:$A$8),MMULT(TRANSPOSE(EXP(D70:H321)-1),EXP(D70:H321)-1)/COUNTA(H70:H321)),$A$4:$A$8))*(-1/SQRT(2*PI())*EXP(-1*(NORMSINV($A$11))^2/2)/$A$11)</f>
        <v>-2.8004133444656069E-2</v>
      </c>
      <c r="M69" s="2">
        <f t="shared" si="2"/>
        <v>-8.8556845584410057E-2</v>
      </c>
      <c r="N69" s="130">
        <v>5.1710370378511644E-2</v>
      </c>
    </row>
    <row r="70" spans="3:14" x14ac:dyDescent="0.3">
      <c r="C70" s="186">
        <v>43034</v>
      </c>
      <c r="D70" s="193">
        <v>-4.0058832943691766E-6</v>
      </c>
      <c r="E70" s="193">
        <v>-6.8703793642951204E-3</v>
      </c>
      <c r="F70" s="193">
        <v>-4.7251810080694246E-3</v>
      </c>
      <c r="G70" s="193">
        <v>1.0271157703861803E-3</v>
      </c>
      <c r="H70" s="193">
        <v>9.642513992701888E-4</v>
      </c>
      <c r="I70" s="130" cm="1">
        <f t="array" ref="I70">SQRT(MMULT(MMULT(TRANSPOSE($A$4:$A$8),MMULT(TRANSPOSE(EXP(D71:H322)-1),EXP(D71:H322)-1)/COUNTA(H71:H322)),$A$4:$A$8))*NORMSINV($A$11)</f>
        <v>-2.4488801589427473E-2</v>
      </c>
      <c r="J70">
        <f t="shared" ref="J70:J133" si="3">IF(N70&lt;I70,1,0)</f>
        <v>0</v>
      </c>
      <c r="K70" s="2">
        <f t="shared" ref="K70:K133" si="4">I70*SQRT(10)</f>
        <v>-7.7440390190542399E-2</v>
      </c>
      <c r="L70" s="137" cm="1">
        <f t="array" ref="L70">SQRT(MMULT(MMULT(TRANSPOSE($A$4:$A$8),MMULT(TRANSPOSE(EXP(D71:H322)-1),EXP(D71:H322)-1)/COUNTA(H71:H322)),$A$4:$A$8))*(-1/SQRT(2*PI())*EXP(-1*(NORMSINV($A$11))^2/2)/$A$11)</f>
        <v>-2.8055951117061224E-2</v>
      </c>
      <c r="M70" s="2">
        <f t="shared" ref="M70:M133" si="5">L70*SQRT(10)</f>
        <v>-8.8720707452258796E-2</v>
      </c>
      <c r="N70" s="130">
        <v>-1.914502633880853E-3</v>
      </c>
    </row>
    <row r="71" spans="3:14" x14ac:dyDescent="0.3">
      <c r="C71" s="186">
        <v>43033</v>
      </c>
      <c r="D71" s="193">
        <v>7.3491569426148429E-3</v>
      </c>
      <c r="E71" s="193">
        <v>8.6822682346319579E-3</v>
      </c>
      <c r="F71" s="193">
        <v>8.8302091415379726E-3</v>
      </c>
      <c r="G71" s="193">
        <v>2.0605635770692691E-4</v>
      </c>
      <c r="H71" s="193">
        <v>1.0370402572399996E-2</v>
      </c>
      <c r="I71" s="130" cm="1">
        <f t="array" ref="I71">SQRT(MMULT(MMULT(TRANSPOSE($A$4:$A$8),MMULT(TRANSPOSE(EXP(D72:H323)-1),EXP(D72:H323)-1)/COUNTA(H72:H323)),$A$4:$A$8))*NORMSINV($A$11)</f>
        <v>-2.4466670588448227E-2</v>
      </c>
      <c r="J71">
        <f t="shared" si="3"/>
        <v>0</v>
      </c>
      <c r="K71" s="2">
        <f t="shared" si="4"/>
        <v>-7.7370405820548563E-2</v>
      </c>
      <c r="L71" s="137" cm="1">
        <f t="array" ref="L71">SQRT(MMULT(MMULT(TRANSPOSE($A$4:$A$8),MMULT(TRANSPOSE(EXP(D72:H323)-1),EXP(D72:H323)-1)/COUNTA(H72:H323)),$A$4:$A$8))*(-1/SQRT(2*PI())*EXP(-1*(NORMSINV($A$11))^2/2)/$A$11)</f>
        <v>-2.8030596414448359E-2</v>
      </c>
      <c r="M71" s="2">
        <f t="shared" si="5"/>
        <v>-8.8640528842605926E-2</v>
      </c>
      <c r="N71" s="130">
        <v>7.1192092622048044E-3</v>
      </c>
    </row>
    <row r="72" spans="3:14" x14ac:dyDescent="0.3">
      <c r="C72" s="186">
        <v>43032</v>
      </c>
      <c r="D72" s="193">
        <v>3.8658827264486644E-3</v>
      </c>
      <c r="E72" s="193">
        <v>7.8144776650692603E-3</v>
      </c>
      <c r="F72" s="193">
        <v>-1.690893832746068E-3</v>
      </c>
      <c r="G72" s="193">
        <v>1.6205076136196785E-2</v>
      </c>
      <c r="H72" s="193">
        <v>-5.7435916285234392E-3</v>
      </c>
      <c r="I72" s="130" cm="1">
        <f t="array" ref="I72">SQRT(MMULT(MMULT(TRANSPOSE($A$4:$A$8),MMULT(TRANSPOSE(EXP(D73:H324)-1),EXP(D73:H324)-1)/COUNTA(H73:H324)),$A$4:$A$8))*NORMSINV($A$11)</f>
        <v>-2.4485545742602935E-2</v>
      </c>
      <c r="J72">
        <f t="shared" si="3"/>
        <v>0</v>
      </c>
      <c r="K72" s="2">
        <f t="shared" si="4"/>
        <v>-7.743009429886423E-2</v>
      </c>
      <c r="L72" s="137" cm="1">
        <f t="array" ref="L72">SQRT(MMULT(MMULT(TRANSPOSE($A$4:$A$8),MMULT(TRANSPOSE(EXP(D73:H324)-1),EXP(D73:H324)-1)/COUNTA(H73:H324)),$A$4:$A$8))*(-1/SQRT(2*PI())*EXP(-1*(NORMSINV($A$11))^2/2)/$A$11)</f>
        <v>-2.8052221008871964E-2</v>
      </c>
      <c r="M72" s="2">
        <f t="shared" si="5"/>
        <v>-8.8708911814461888E-2</v>
      </c>
      <c r="N72" s="130">
        <v>4.1277903953238822E-3</v>
      </c>
    </row>
    <row r="73" spans="3:14" x14ac:dyDescent="0.3">
      <c r="C73" s="186">
        <v>43031</v>
      </c>
      <c r="D73" s="193">
        <v>2.9230988552752266E-4</v>
      </c>
      <c r="E73" s="193">
        <v>-1.6238922223861408E-2</v>
      </c>
      <c r="F73" s="193">
        <v>1.0579420824010841E-3</v>
      </c>
      <c r="G73" s="193">
        <v>-7.9380021815368459E-3</v>
      </c>
      <c r="H73" s="193">
        <v>-1.001897617431678E-2</v>
      </c>
      <c r="I73" s="130" cm="1">
        <f t="array" ref="I73">SQRT(MMULT(MMULT(TRANSPOSE($A$4:$A$8),MMULT(TRANSPOSE(EXP(D74:H325)-1),EXP(D74:H325)-1)/COUNTA(H74:H325)),$A$4:$A$8))*NORMSINV($A$11)</f>
        <v>-2.454082836812246E-2</v>
      </c>
      <c r="J73">
        <f t="shared" si="3"/>
        <v>0</v>
      </c>
      <c r="K73" s="2">
        <f t="shared" si="4"/>
        <v>-7.7604913310540091E-2</v>
      </c>
      <c r="L73" s="137" cm="1">
        <f t="array" ref="L73">SQRT(MMULT(MMULT(TRANSPOSE($A$4:$A$8),MMULT(TRANSPOSE(EXP(D74:H325)-1),EXP(D74:H325)-1)/COUNTA(H74:H325)),$A$4:$A$8))*(-1/SQRT(2*PI())*EXP(-1*(NORMSINV($A$11))^2/2)/$A$11)</f>
        <v>-2.8115556351499274E-2</v>
      </c>
      <c r="M73" s="2">
        <f t="shared" si="5"/>
        <v>-8.8909195753551343E-2</v>
      </c>
      <c r="N73" s="130">
        <v>-6.5264920211559555E-3</v>
      </c>
    </row>
    <row r="74" spans="3:14" x14ac:dyDescent="0.3">
      <c r="C74" s="186">
        <v>43028</v>
      </c>
      <c r="D74" s="193">
        <v>7.6164250030944739E-3</v>
      </c>
      <c r="E74" s="193">
        <v>2.1296449367070513E-3</v>
      </c>
      <c r="F74" s="193">
        <v>1.7372481479910787E-2</v>
      </c>
      <c r="G74" s="193">
        <v>9.03475564103243E-4</v>
      </c>
      <c r="H74" s="193">
        <v>-3.1261490266889895E-2</v>
      </c>
      <c r="I74" s="130" cm="1">
        <f t="array" ref="I74">SQRT(MMULT(MMULT(TRANSPOSE($A$4:$A$8),MMULT(TRANSPOSE(EXP(D75:H326)-1),EXP(D75:H326)-1)/COUNTA(H75:H326)),$A$4:$A$8))*NORMSINV($A$11)</f>
        <v>-2.4543988745991684E-2</v>
      </c>
      <c r="J74">
        <f t="shared" si="3"/>
        <v>0</v>
      </c>
      <c r="K74" s="2">
        <f t="shared" si="4"/>
        <v>-7.7614907302873626E-2</v>
      </c>
      <c r="L74" s="137" cm="1">
        <f t="array" ref="L74">SQRT(MMULT(MMULT(TRANSPOSE($A$4:$A$8),MMULT(TRANSPOSE(EXP(D75:H326)-1),EXP(D75:H326)-1)/COUNTA(H75:H326)),$A$4:$A$8))*(-1/SQRT(2*PI())*EXP(-1*(NORMSINV($A$11))^2/2)/$A$11)</f>
        <v>-2.8119177084293671E-2</v>
      </c>
      <c r="M74" s="2">
        <f t="shared" si="5"/>
        <v>-8.8920645515980501E-2</v>
      </c>
      <c r="N74" s="130">
        <v>-5.1446794198798523E-4</v>
      </c>
    </row>
    <row r="75" spans="3:14" x14ac:dyDescent="0.3">
      <c r="C75" s="186">
        <v>43027</v>
      </c>
      <c r="D75" s="193">
        <v>-3.0662589170906248E-2</v>
      </c>
      <c r="E75" s="193">
        <v>-1.7193518883856337E-2</v>
      </c>
      <c r="F75" s="193">
        <v>-2.8594011283563387E-3</v>
      </c>
      <c r="G75" s="193">
        <v>-8.8164558350732024E-3</v>
      </c>
      <c r="H75" s="193">
        <v>-1.205755403437336E-2</v>
      </c>
      <c r="I75" s="130" cm="1">
        <f t="array" ref="I75">SQRT(MMULT(MMULT(TRANSPOSE($A$4:$A$8),MMULT(TRANSPOSE(EXP(D76:H327)-1),EXP(D76:H327)-1)/COUNTA(H76:H327)),$A$4:$A$8))*NORMSINV($A$11)</f>
        <v>-2.4460680860547007E-2</v>
      </c>
      <c r="J75">
        <f t="shared" si="3"/>
        <v>0</v>
      </c>
      <c r="K75" s="2">
        <f t="shared" si="4"/>
        <v>-7.7351464637816059E-2</v>
      </c>
      <c r="L75" s="137" cm="1">
        <f t="array" ref="L75">SQRT(MMULT(MMULT(TRANSPOSE($A$4:$A$8),MMULT(TRANSPOSE(EXP(D76:H327)-1),EXP(D76:H327)-1)/COUNTA(H76:H327)),$A$4:$A$8))*(-1/SQRT(2*PI())*EXP(-1*(NORMSINV($A$11))^2/2)/$A$11)</f>
        <v>-2.8023734195707788E-2</v>
      </c>
      <c r="M75" s="2">
        <f t="shared" si="5"/>
        <v>-8.8618828601583433E-2</v>
      </c>
      <c r="N75" s="130">
        <v>-1.4172397760937934E-2</v>
      </c>
    </row>
    <row r="76" spans="3:14" x14ac:dyDescent="0.3">
      <c r="C76" s="186">
        <v>43026</v>
      </c>
      <c r="D76" s="193">
        <v>-1.2001432251350266E-3</v>
      </c>
      <c r="E76" s="193">
        <v>-8.8589533586795038E-3</v>
      </c>
      <c r="F76" s="193">
        <v>3.491800437968469E-3</v>
      </c>
      <c r="G76" s="193">
        <v>-1.67149002218503E-2</v>
      </c>
      <c r="H76" s="193">
        <v>2.9109241118273088E-3</v>
      </c>
      <c r="I76" s="130" cm="1">
        <f t="array" ref="I76">SQRT(MMULT(MMULT(TRANSPOSE($A$4:$A$8),MMULT(TRANSPOSE(EXP(D77:H328)-1),EXP(D77:H328)-1)/COUNTA(H77:H328)),$A$4:$A$8))*NORMSINV($A$11)</f>
        <v>-2.5132704140726384E-2</v>
      </c>
      <c r="J76">
        <f t="shared" si="3"/>
        <v>0</v>
      </c>
      <c r="K76" s="2">
        <f t="shared" si="4"/>
        <v>-7.9476588843840373E-2</v>
      </c>
      <c r="L76" s="137" cm="1">
        <f t="array" ref="L76">SQRT(MMULT(MMULT(TRANSPOSE($A$4:$A$8),MMULT(TRANSPOSE(EXP(D77:H328)-1),EXP(D77:H328)-1)/COUNTA(H77:H328)),$A$4:$A$8))*(-1/SQRT(2*PI())*EXP(-1*(NORMSINV($A$11))^2/2)/$A$11)</f>
        <v>-2.8793647424388592E-2</v>
      </c>
      <c r="M76" s="2">
        <f t="shared" si="5"/>
        <v>-9.1053508004908842E-2</v>
      </c>
      <c r="N76" s="130">
        <v>-4.0364328623516662E-3</v>
      </c>
    </row>
    <row r="77" spans="3:14" x14ac:dyDescent="0.3">
      <c r="C77" s="186">
        <v>43025</v>
      </c>
      <c r="D77" s="193">
        <v>8.0342020351830827E-5</v>
      </c>
      <c r="E77" s="193">
        <v>-8.3451944541945375E-4</v>
      </c>
      <c r="F77" s="193">
        <v>-4.3760717583686912E-3</v>
      </c>
      <c r="G77" s="193">
        <v>-1.9517469778518724E-2</v>
      </c>
      <c r="H77" s="193">
        <v>-7.2603659676274811E-3</v>
      </c>
      <c r="I77" s="130" cm="1">
        <f t="array" ref="I77">SQRT(MMULT(MMULT(TRANSPOSE($A$4:$A$8),MMULT(TRANSPOSE(EXP(D78:H329)-1),EXP(D78:H329)-1)/COUNTA(H78:H329)),$A$4:$A$8))*NORMSINV($A$11)</f>
        <v>-2.5125642497697068E-2</v>
      </c>
      <c r="J77">
        <f t="shared" si="3"/>
        <v>0</v>
      </c>
      <c r="K77" s="2">
        <f t="shared" si="4"/>
        <v>-7.945425796784468E-2</v>
      </c>
      <c r="L77" s="137" cm="1">
        <f t="array" ref="L77">SQRT(MMULT(MMULT(TRANSPOSE($A$4:$A$8),MMULT(TRANSPOSE(EXP(D78:H329)-1),EXP(D78:H329)-1)/COUNTA(H78:H329)),$A$4:$A$8))*(-1/SQRT(2*PI())*EXP(-1*(NORMSINV($A$11))^2/2)/$A$11)</f>
        <v>-2.8785557150517362E-2</v>
      </c>
      <c r="M77" s="2">
        <f t="shared" si="5"/>
        <v>-9.1027924312581207E-2</v>
      </c>
      <c r="N77" s="130">
        <v>-6.3365294102897306E-3</v>
      </c>
    </row>
    <row r="78" spans="3:14" x14ac:dyDescent="0.3">
      <c r="C78" s="186">
        <v>43024</v>
      </c>
      <c r="D78" s="193">
        <v>1.7438082183878177E-2</v>
      </c>
      <c r="E78" s="193">
        <v>2.5810115469918869E-3</v>
      </c>
      <c r="F78" s="193">
        <v>1.259472336077415E-3</v>
      </c>
      <c r="G78" s="193">
        <v>1.5060897864782303E-2</v>
      </c>
      <c r="H78" s="193">
        <v>2.7102173464971929E-4</v>
      </c>
      <c r="I78" s="130" cm="1">
        <f t="array" ref="I78">SQRT(MMULT(MMULT(TRANSPOSE($A$4:$A$8),MMULT(TRANSPOSE(EXP(D79:H330)-1),EXP(D79:H330)-1)/COUNTA(H79:H330)),$A$4:$A$8))*NORMSINV($A$11)</f>
        <v>-2.5106277447764409E-2</v>
      </c>
      <c r="J78">
        <f t="shared" si="3"/>
        <v>0</v>
      </c>
      <c r="K78" s="2">
        <f t="shared" si="4"/>
        <v>-7.939302030305459E-2</v>
      </c>
      <c r="L78" s="137" cm="1">
        <f t="array" ref="L78">SQRT(MMULT(MMULT(TRANSPOSE($A$4:$A$8),MMULT(TRANSPOSE(EXP(D79:H330)-1),EXP(D79:H330)-1)/COUNTA(H79:H330)),$A$4:$A$8))*(-1/SQRT(2*PI())*EXP(-1*(NORMSINV($A$11))^2/2)/$A$11)</f>
        <v>-2.8763371299882486E-2</v>
      </c>
      <c r="M78" s="2">
        <f t="shared" si="5"/>
        <v>-9.0957766492746714E-2</v>
      </c>
      <c r="N78" s="130">
        <v>7.3763134793241002E-3</v>
      </c>
    </row>
    <row r="79" spans="3:14" x14ac:dyDescent="0.3">
      <c r="C79" s="186">
        <v>43021</v>
      </c>
      <c r="D79" s="193">
        <v>-1.4759020231393217E-3</v>
      </c>
      <c r="E79" s="193">
        <v>-5.7958091224226353E-3</v>
      </c>
      <c r="F79" s="193">
        <v>-3.0156651254808564E-3</v>
      </c>
      <c r="G79" s="193">
        <v>1.05620744816781E-2</v>
      </c>
      <c r="H79" s="193">
        <v>1.809812025414629E-3</v>
      </c>
      <c r="I79" s="130" cm="1">
        <f t="array" ref="I79">SQRT(MMULT(MMULT(TRANSPOSE($A$4:$A$8),MMULT(TRANSPOSE(EXP(D80:H331)-1),EXP(D80:H331)-1)/COUNTA(H80:H331)),$A$4:$A$8))*NORMSINV($A$11)</f>
        <v>-2.5106220388459808E-2</v>
      </c>
      <c r="J79">
        <f t="shared" si="3"/>
        <v>0</v>
      </c>
      <c r="K79" s="2">
        <f t="shared" si="4"/>
        <v>-7.9392839865690346E-2</v>
      </c>
      <c r="L79" s="137" cm="1">
        <f t="array" ref="L79">SQRT(MMULT(MMULT(TRANSPOSE($A$4:$A$8),MMULT(TRANSPOSE(EXP(D80:H331)-1),EXP(D80:H331)-1)/COUNTA(H80:H331)),$A$4:$A$8))*(-1/SQRT(2*PI())*EXP(-1*(NORMSINV($A$11))^2/2)/$A$11)</f>
        <v>-2.8763305929061674E-2</v>
      </c>
      <c r="M79" s="2">
        <f t="shared" si="5"/>
        <v>-9.0957559772060423E-2</v>
      </c>
      <c r="N79" s="130">
        <v>4.3290380021123983E-4</v>
      </c>
    </row>
    <row r="80" spans="3:14" x14ac:dyDescent="0.3">
      <c r="C80" s="186">
        <v>43020</v>
      </c>
      <c r="D80" s="193">
        <v>-1.9638006554550539E-3</v>
      </c>
      <c r="E80" s="193">
        <v>7.4976280166980406E-3</v>
      </c>
      <c r="F80" s="193">
        <v>1.0673634439768995E-2</v>
      </c>
      <c r="G80" s="193">
        <v>6.2125487270090155E-3</v>
      </c>
      <c r="H80" s="193">
        <v>9.0715651879890238E-3</v>
      </c>
      <c r="I80" s="130" cm="1">
        <f t="array" ref="I80">SQRT(MMULT(MMULT(TRANSPOSE($A$4:$A$8),MMULT(TRANSPOSE(EXP(D81:H332)-1),EXP(D81:H332)-1)/COUNTA(H81:H332)),$A$4:$A$8))*NORMSINV($A$11)</f>
        <v>-2.5179871880860186E-2</v>
      </c>
      <c r="J80">
        <f t="shared" si="3"/>
        <v>0</v>
      </c>
      <c r="K80" s="2">
        <f t="shared" si="4"/>
        <v>-7.9625746334746117E-2</v>
      </c>
      <c r="L80" s="137" cm="1">
        <f t="array" ref="L80">SQRT(MMULT(MMULT(TRANSPOSE($A$4:$A$8),MMULT(TRANSPOSE(EXP(D81:H332)-1),EXP(D81:H332)-1)/COUNTA(H81:H332)),$A$4:$A$8))*(-1/SQRT(2*PI())*EXP(-1*(NORMSINV($A$11))^2/2)/$A$11)</f>
        <v>-2.8847685830746032E-2</v>
      </c>
      <c r="M80" s="2">
        <f t="shared" si="5"/>
        <v>-9.1224392450124078E-2</v>
      </c>
      <c r="N80" s="130">
        <v>6.3278912010927193E-3</v>
      </c>
    </row>
    <row r="81" spans="3:14" x14ac:dyDescent="0.3">
      <c r="C81" s="186">
        <v>43019</v>
      </c>
      <c r="D81" s="193">
        <v>3.0887034983133471E-3</v>
      </c>
      <c r="E81" s="193">
        <v>6.7979380724142915E-3</v>
      </c>
      <c r="F81" s="193">
        <v>6.3032663650253477E-4</v>
      </c>
      <c r="G81" s="193">
        <v>-1.7387748334746866E-3</v>
      </c>
      <c r="H81" s="193">
        <v>-2.8201430831700717E-3</v>
      </c>
      <c r="I81" s="130" cm="1">
        <f t="array" ref="I81">SQRT(MMULT(MMULT(TRANSPOSE($A$4:$A$8),MMULT(TRANSPOSE(EXP(D82:H333)-1),EXP(D82:H333)-1)/COUNTA(H82:H333)),$A$4:$A$8))*NORMSINV($A$11)</f>
        <v>-2.5320025899110619E-2</v>
      </c>
      <c r="J81">
        <f t="shared" si="3"/>
        <v>0</v>
      </c>
      <c r="K81" s="2">
        <f t="shared" si="4"/>
        <v>-8.0068952255642298E-2</v>
      </c>
      <c r="L81" s="137" cm="1">
        <f t="array" ref="L81">SQRT(MMULT(MMULT(TRANSPOSE($A$4:$A$8),MMULT(TRANSPOSE(EXP(D82:H333)-1),EXP(D82:H333)-1)/COUNTA(H82:H333)),$A$4:$A$8))*(-1/SQRT(2*PI())*EXP(-1*(NORMSINV($A$11))^2/2)/$A$11)</f>
        <v>-2.9008255316783742E-2</v>
      </c>
      <c r="M81" s="2">
        <f t="shared" si="5"/>
        <v>-9.173215774872584E-2</v>
      </c>
      <c r="N81" s="130">
        <v>1.1983332073247897E-3</v>
      </c>
    </row>
    <row r="82" spans="3:14" x14ac:dyDescent="0.3">
      <c r="C82" s="186">
        <v>43018</v>
      </c>
      <c r="D82" s="193">
        <v>-4.9022645134064267E-4</v>
      </c>
      <c r="E82" s="193">
        <v>-4.7069273140122811E-3</v>
      </c>
      <c r="F82" s="193">
        <v>-8.7515924992704231E-4</v>
      </c>
      <c r="G82" s="193">
        <v>-1.0009005190396134E-2</v>
      </c>
      <c r="H82" s="193">
        <v>-6.3176059214133558E-3</v>
      </c>
      <c r="I82" s="130" cm="1">
        <f t="array" ref="I82">SQRT(MMULT(MMULT(TRANSPOSE($A$4:$A$8),MMULT(TRANSPOSE(EXP(D83:H334)-1),EXP(D83:H334)-1)/COUNTA(H83:H334)),$A$4:$A$8))*NORMSINV($A$11)</f>
        <v>-2.5365304632688511E-2</v>
      </c>
      <c r="J82">
        <f t="shared" si="3"/>
        <v>0</v>
      </c>
      <c r="K82" s="2">
        <f t="shared" si="4"/>
        <v>-8.0212136183316379E-2</v>
      </c>
      <c r="L82" s="137" cm="1">
        <f t="array" ref="L82">SQRT(MMULT(MMULT(TRANSPOSE($A$4:$A$8),MMULT(TRANSPOSE(EXP(D83:H334)-1),EXP(D83:H334)-1)/COUNTA(H83:H334)),$A$4:$A$8))*(-1/SQRT(2*PI())*EXP(-1*(NORMSINV($A$11))^2/2)/$A$11)</f>
        <v>-2.9060129555352126E-2</v>
      </c>
      <c r="M82" s="2">
        <f t="shared" si="5"/>
        <v>-9.1896198494488893E-2</v>
      </c>
      <c r="N82" s="130">
        <v>-4.4635046834119209E-3</v>
      </c>
    </row>
    <row r="83" spans="3:14" x14ac:dyDescent="0.3">
      <c r="C83" s="186">
        <v>43017</v>
      </c>
      <c r="D83" s="193">
        <v>1.1362116075707527E-2</v>
      </c>
      <c r="E83" s="193">
        <v>9.3147889059025293E-3</v>
      </c>
      <c r="F83" s="193">
        <v>1.1699517770999387E-2</v>
      </c>
      <c r="G83" s="193">
        <v>2.0665145424004897E-3</v>
      </c>
      <c r="H83" s="193">
        <v>5.6139208462939998E-3</v>
      </c>
      <c r="I83" s="130" cm="1">
        <f t="array" ref="I83">SQRT(MMULT(MMULT(TRANSPOSE($A$4:$A$8),MMULT(TRANSPOSE(EXP(D84:H335)-1),EXP(D84:H335)-1)/COUNTA(H84:H335)),$A$4:$A$8))*NORMSINV($A$11)</f>
        <v>-2.5390341830182298E-2</v>
      </c>
      <c r="J83">
        <f t="shared" si="3"/>
        <v>0</v>
      </c>
      <c r="K83" s="2">
        <f t="shared" si="4"/>
        <v>-8.0291310753624209E-2</v>
      </c>
      <c r="L83" s="137" cm="1">
        <f t="array" ref="L83">SQRT(MMULT(MMULT(TRANSPOSE($A$4:$A$8),MMULT(TRANSPOSE(EXP(D84:H335)-1),EXP(D84:H335)-1)/COUNTA(H84:H335)),$A$4:$A$8))*(-1/SQRT(2*PI())*EXP(-1*(NORMSINV($A$11))^2/2)/$A$11)</f>
        <v>-2.90888137841997E-2</v>
      </c>
      <c r="M83" s="2">
        <f t="shared" si="5"/>
        <v>-9.1986905990572729E-2</v>
      </c>
      <c r="N83" s="130">
        <v>8.0503602296327602E-3</v>
      </c>
    </row>
    <row r="84" spans="3:14" x14ac:dyDescent="0.3">
      <c r="C84" s="186">
        <v>43014</v>
      </c>
      <c r="D84" s="193">
        <v>2.847954100702895E-3</v>
      </c>
      <c r="E84" s="193">
        <v>1.2288524397140671E-2</v>
      </c>
      <c r="F84" s="193">
        <v>3.8223822450580082E-3</v>
      </c>
      <c r="G84" s="193">
        <v>2.1929025401465064E-2</v>
      </c>
      <c r="H84" s="193">
        <v>6.6818653376415913E-3</v>
      </c>
      <c r="I84" s="130" cm="1">
        <f t="array" ref="I84">SQRT(MMULT(MMULT(TRANSPOSE($A$4:$A$8),MMULT(TRANSPOSE(EXP(D85:H336)-1),EXP(D85:H336)-1)/COUNTA(H85:H336)),$A$4:$A$8))*NORMSINV($A$11)</f>
        <v>-2.5438728434914626E-2</v>
      </c>
      <c r="J84">
        <f t="shared" si="3"/>
        <v>0</v>
      </c>
      <c r="K84" s="2">
        <f t="shared" si="4"/>
        <v>-8.0444322632820642E-2</v>
      </c>
      <c r="L84" s="137" cm="1">
        <f t="array" ref="L84">SQRT(MMULT(MMULT(TRANSPOSE($A$4:$A$8),MMULT(TRANSPOSE(EXP(D85:H336)-1),EXP(D85:H336)-1)/COUNTA(H85:H336)),$A$4:$A$8))*(-1/SQRT(2*PI())*EXP(-1*(NORMSINV($A$11))^2/2)/$A$11)</f>
        <v>-2.914424860048229E-2</v>
      </c>
      <c r="M84" s="2">
        <f t="shared" si="5"/>
        <v>-9.2162206271698702E-2</v>
      </c>
      <c r="N84" s="130">
        <v>9.5843042578780246E-3</v>
      </c>
    </row>
    <row r="85" spans="3:14" x14ac:dyDescent="0.3">
      <c r="C85" s="186">
        <v>43013</v>
      </c>
      <c r="D85" s="193">
        <v>3.4284084787628696E-3</v>
      </c>
      <c r="E85" s="193">
        <v>6.8858798392370992E-3</v>
      </c>
      <c r="F85" s="193">
        <v>8.0529255873494944E-3</v>
      </c>
      <c r="G85" s="193">
        <v>4.3548725402010234E-2</v>
      </c>
      <c r="H85" s="193">
        <v>-1.3167801474585494E-2</v>
      </c>
      <c r="I85" s="130" cm="1">
        <f t="array" ref="I85">SQRT(MMULT(MMULT(TRANSPOSE($A$4:$A$8),MMULT(TRANSPOSE(EXP(D86:H337)-1),EXP(D86:H337)-1)/COUNTA(H86:H337)),$A$4:$A$8))*NORMSINV($A$11)</f>
        <v>-2.5417677874899611E-2</v>
      </c>
      <c r="J85">
        <f t="shared" si="3"/>
        <v>0</v>
      </c>
      <c r="K85" s="2">
        <f t="shared" si="4"/>
        <v>-8.0377754917151129E-2</v>
      </c>
      <c r="L85" s="137" cm="1">
        <f t="array" ref="L85">SQRT(MMULT(MMULT(TRANSPOSE($A$4:$A$8),MMULT(TRANSPOSE(EXP(D86:H337)-1),EXP(D86:H337)-1)/COUNTA(H86:H337)),$A$4:$A$8))*(-1/SQRT(2*PI())*EXP(-1*(NORMSINV($A$11))^2/2)/$A$11)</f>
        <v>-2.9120131720748045E-2</v>
      </c>
      <c r="M85" s="2">
        <f t="shared" si="5"/>
        <v>-9.2085942001682131E-2</v>
      </c>
      <c r="N85" s="130">
        <v>9.9717547694099448E-3</v>
      </c>
    </row>
    <row r="86" spans="3:14" x14ac:dyDescent="0.3">
      <c r="C86" s="186">
        <v>43012</v>
      </c>
      <c r="D86" s="193">
        <v>-1.0295593338759871E-2</v>
      </c>
      <c r="E86" s="193">
        <v>4.8852541002600992E-3</v>
      </c>
      <c r="F86" s="193">
        <v>1.9724526538230269E-3</v>
      </c>
      <c r="G86" s="193">
        <v>2.5130483112839098E-2</v>
      </c>
      <c r="H86" s="193">
        <v>-5.5011671149850249E-4</v>
      </c>
      <c r="I86" s="130" cm="1">
        <f t="array" ref="I86">SQRT(MMULT(MMULT(TRANSPOSE($A$4:$A$8),MMULT(TRANSPOSE(EXP(D87:H338)-1),EXP(D87:H338)-1)/COUNTA(H87:H338)),$A$4:$A$8))*NORMSINV($A$11)</f>
        <v>-2.5414260519448565E-2</v>
      </c>
      <c r="J86">
        <f t="shared" si="3"/>
        <v>0</v>
      </c>
      <c r="K86" s="2">
        <f t="shared" si="4"/>
        <v>-8.0366948290351431E-2</v>
      </c>
      <c r="L86" s="137" cm="1">
        <f t="array" ref="L86">SQRT(MMULT(MMULT(TRANSPOSE($A$4:$A$8),MMULT(TRANSPOSE(EXP(D87:H338)-1),EXP(D87:H338)-1)/COUNTA(H87:H338)),$A$4:$A$8))*(-1/SQRT(2*PI())*EXP(-1*(NORMSINV($A$11))^2/2)/$A$11)</f>
        <v>-2.9116216577855729E-2</v>
      </c>
      <c r="M86" s="2">
        <f t="shared" si="5"/>
        <v>-9.2073561232777393E-2</v>
      </c>
      <c r="N86" s="130">
        <v>4.3055561252931416E-3</v>
      </c>
    </row>
    <row r="87" spans="3:14" x14ac:dyDescent="0.3">
      <c r="C87" s="186">
        <v>43011</v>
      </c>
      <c r="D87" s="193">
        <v>2.4449452871139689E-3</v>
      </c>
      <c r="E87" s="193">
        <v>-4.0830370732801964E-3</v>
      </c>
      <c r="F87" s="193">
        <v>-6.6035963365788158E-3</v>
      </c>
      <c r="G87" s="193">
        <v>1.0338795857788186E-2</v>
      </c>
      <c r="H87" s="193">
        <v>1.9049929205826584E-3</v>
      </c>
      <c r="I87" s="130" cm="1">
        <f t="array" ref="I87">SQRT(MMULT(MMULT(TRANSPOSE($A$4:$A$8),MMULT(TRANSPOSE(EXP(D88:H339)-1),EXP(D88:H339)-1)/COUNTA(H88:H339)),$A$4:$A$8))*NORMSINV($A$11)</f>
        <v>-2.5506984861544912E-2</v>
      </c>
      <c r="J87">
        <f t="shared" si="3"/>
        <v>0</v>
      </c>
      <c r="K87" s="2">
        <f t="shared" si="4"/>
        <v>-8.0660168405916527E-2</v>
      </c>
      <c r="L87" s="137" cm="1">
        <f t="array" ref="L87">SQRT(MMULT(MMULT(TRANSPOSE($A$4:$A$8),MMULT(TRANSPOSE(EXP(D88:H339)-1),EXP(D88:H339)-1)/COUNTA(H88:H339)),$A$4:$A$8))*(-1/SQRT(2*PI())*EXP(-1*(NORMSINV($A$11))^2/2)/$A$11)</f>
        <v>-2.9222447566731063E-2</v>
      </c>
      <c r="M87" s="2">
        <f t="shared" si="5"/>
        <v>-9.240949311571546E-2</v>
      </c>
      <c r="N87" s="130">
        <v>8.1812354538650096E-4</v>
      </c>
    </row>
    <row r="88" spans="3:14" x14ac:dyDescent="0.3">
      <c r="C88" s="186">
        <v>43010</v>
      </c>
      <c r="D88" s="193">
        <v>-5.3909959029475683E-3</v>
      </c>
      <c r="E88" s="193">
        <v>-5.6270206339096131E-3</v>
      </c>
      <c r="F88" s="193">
        <v>-1.7681518677585622E-3</v>
      </c>
      <c r="G88" s="193">
        <v>-2.7600378278080605E-2</v>
      </c>
      <c r="H88" s="193">
        <v>5.26797558073803E-3</v>
      </c>
      <c r="I88" s="130" cm="1">
        <f t="array" ref="I88">SQRT(MMULT(MMULT(TRANSPOSE($A$4:$A$8),MMULT(TRANSPOSE(EXP(D89:H340)-1),EXP(D89:H340)-1)/COUNTA(H89:H340)),$A$4:$A$8))*NORMSINV($A$11)</f>
        <v>-2.5536207461320248E-2</v>
      </c>
      <c r="J88">
        <f t="shared" si="3"/>
        <v>0</v>
      </c>
      <c r="K88" s="2">
        <f t="shared" si="4"/>
        <v>-8.0752578380358112E-2</v>
      </c>
      <c r="L88" s="137" cm="1">
        <f t="array" ref="L88">SQRT(MMULT(MMULT(TRANSPOSE($A$4:$A$8),MMULT(TRANSPOSE(EXP(D89:H340)-1),EXP(D89:H340)-1)/COUNTA(H89:H340)),$A$4:$A$8))*(-1/SQRT(2*PI())*EXP(-1*(NORMSINV($A$11))^2/2)/$A$11)</f>
        <v>-2.9255926862474316E-2</v>
      </c>
      <c r="M88" s="2">
        <f t="shared" si="5"/>
        <v>-9.2515363944722526E-2</v>
      </c>
      <c r="N88" s="130">
        <v>-6.9390782092027745E-3</v>
      </c>
    </row>
    <row r="89" spans="3:14" x14ac:dyDescent="0.3">
      <c r="C89" s="186">
        <v>43007</v>
      </c>
      <c r="D89" s="193">
        <v>-4.2148387816185219E-3</v>
      </c>
      <c r="E89" s="193">
        <v>-4.5176070728730495E-3</v>
      </c>
      <c r="F89" s="193">
        <v>-1.3218952753540076E-3</v>
      </c>
      <c r="G89" s="193">
        <v>-6.0891502300273624E-3</v>
      </c>
      <c r="H89" s="193">
        <v>-8.6900371699633119E-3</v>
      </c>
      <c r="I89" s="130" cm="1">
        <f t="array" ref="I89">SQRT(MMULT(MMULT(TRANSPOSE($A$4:$A$8),MMULT(TRANSPOSE(EXP(D90:H341)-1),EXP(D90:H341)-1)/COUNTA(H90:H341)),$A$4:$A$8))*NORMSINV($A$11)</f>
        <v>-2.5629505389579001E-2</v>
      </c>
      <c r="J89">
        <f t="shared" si="3"/>
        <v>0</v>
      </c>
      <c r="K89" s="2">
        <f t="shared" si="4"/>
        <v>-8.1047612334630759E-2</v>
      </c>
      <c r="L89" s="137" cm="1">
        <f t="array" ref="L89">SQRT(MMULT(MMULT(TRANSPOSE($A$4:$A$8),MMULT(TRANSPOSE(EXP(D90:H341)-1),EXP(D90:H341)-1)/COUNTA(H90:H341)),$A$4:$A$8))*(-1/SQRT(2*PI())*EXP(-1*(NORMSINV($A$11))^2/2)/$A$11)</f>
        <v>-2.9362814988665054E-2</v>
      </c>
      <c r="M89" s="2">
        <f t="shared" si="5"/>
        <v>-9.2853373878312745E-2</v>
      </c>
      <c r="N89" s="130">
        <v>-4.9514891333046641E-3</v>
      </c>
    </row>
    <row r="90" spans="3:14" x14ac:dyDescent="0.3">
      <c r="C90" s="186">
        <v>43006</v>
      </c>
      <c r="D90" s="193">
        <v>-6.8205535554842055E-3</v>
      </c>
      <c r="E90" s="193">
        <v>5.1569058152723867E-3</v>
      </c>
      <c r="F90" s="193">
        <v>-3.710943577670698E-4</v>
      </c>
      <c r="G90" s="193">
        <v>-7.6456679568949878E-3</v>
      </c>
      <c r="H90" s="193">
        <v>-4.2194389064086941E-4</v>
      </c>
      <c r="I90" s="130" cm="1">
        <f t="array" ref="I90">SQRT(MMULT(MMULT(TRANSPOSE($A$4:$A$8),MMULT(TRANSPOSE(EXP(D91:H342)-1),EXP(D91:H342)-1)/COUNTA(H91:H342)),$A$4:$A$8))*NORMSINV($A$11)</f>
        <v>-2.5628807480907193E-2</v>
      </c>
      <c r="J90">
        <f t="shared" si="3"/>
        <v>0</v>
      </c>
      <c r="K90" s="2">
        <f t="shared" si="4"/>
        <v>-8.1045405353629058E-2</v>
      </c>
      <c r="L90" s="137" cm="1">
        <f t="array" ref="L90">SQRT(MMULT(MMULT(TRANSPOSE($A$4:$A$8),MMULT(TRANSPOSE(EXP(D91:H342)-1),EXP(D91:H342)-1)/COUNTA(H91:H342)),$A$4:$A$8))*(-1/SQRT(2*PI())*EXP(-1*(NORMSINV($A$11))^2/2)/$A$11)</f>
        <v>-2.9362015419461599E-2</v>
      </c>
      <c r="M90" s="2">
        <f t="shared" si="5"/>
        <v>-9.2850845418482902E-2</v>
      </c>
      <c r="N90" s="130">
        <v>-2.0073030824352919E-3</v>
      </c>
    </row>
    <row r="91" spans="3:14" x14ac:dyDescent="0.3">
      <c r="C91" s="186">
        <v>43005</v>
      </c>
      <c r="D91" s="193">
        <v>7.5418280286018045E-3</v>
      </c>
      <c r="E91" s="193">
        <v>1.3437332251340988E-2</v>
      </c>
      <c r="F91" s="193">
        <v>8.4706552775571948E-3</v>
      </c>
      <c r="G91" s="193">
        <v>1.4784715567990686E-2</v>
      </c>
      <c r="H91" s="193">
        <v>-1.8949796848757194E-2</v>
      </c>
      <c r="I91" s="130" cm="1">
        <f t="array" ref="I91">SQRT(MMULT(MMULT(TRANSPOSE($A$4:$A$8),MMULT(TRANSPOSE(EXP(D92:H343)-1),EXP(D92:H343)-1)/COUNTA(H92:H343)),$A$4:$A$8))*NORMSINV($A$11)</f>
        <v>-2.5721050300590076E-2</v>
      </c>
      <c r="J91">
        <f t="shared" si="3"/>
        <v>0</v>
      </c>
      <c r="K91" s="2">
        <f t="shared" si="4"/>
        <v>-8.1337102761623176E-2</v>
      </c>
      <c r="L91" s="137" cm="1">
        <f t="array" ref="L91">SQRT(MMULT(MMULT(TRANSPOSE($A$4:$A$8),MMULT(TRANSPOSE(EXP(D92:H343)-1),EXP(D92:H343)-1)/COUNTA(H92:H343)),$A$4:$A$8))*(-1/SQRT(2*PI())*EXP(-1*(NORMSINV($A$11))^2/2)/$A$11)</f>
        <v>-2.9467694745192268E-2</v>
      </c>
      <c r="M91" s="2">
        <f t="shared" si="5"/>
        <v>-9.3185032789382657E-2</v>
      </c>
      <c r="N91" s="130">
        <v>5.1456325698275695E-3</v>
      </c>
    </row>
    <row r="92" spans="3:14" x14ac:dyDescent="0.3">
      <c r="C92" s="186">
        <v>43004</v>
      </c>
      <c r="D92" s="193">
        <v>2.2232895507020907E-2</v>
      </c>
      <c r="E92" s="193">
        <v>3.9087102340122784E-3</v>
      </c>
      <c r="F92" s="193">
        <v>5.1757550844902384E-3</v>
      </c>
      <c r="G92" s="193">
        <v>9.8135528056609196E-3</v>
      </c>
      <c r="H92" s="193">
        <v>4.4205636430514009E-3</v>
      </c>
      <c r="I92" s="130" cm="1">
        <f t="array" ref="I92">SQRT(MMULT(MMULT(TRANSPOSE($A$4:$A$8),MMULT(TRANSPOSE(EXP(D93:H344)-1),EXP(D93:H344)-1)/COUNTA(H93:H344)),$A$4:$A$8))*NORMSINV($A$11)</f>
        <v>-2.5715438885462429E-2</v>
      </c>
      <c r="J92">
        <f t="shared" si="3"/>
        <v>0</v>
      </c>
      <c r="K92" s="2">
        <f t="shared" si="4"/>
        <v>-8.1319357908923098E-2</v>
      </c>
      <c r="L92" s="137" cm="1">
        <f t="array" ref="L92">SQRT(MMULT(MMULT(TRANSPOSE($A$4:$A$8),MMULT(TRANSPOSE(EXP(D93:H344)-1),EXP(D93:H344)-1)/COUNTA(H93:H344)),$A$4:$A$8))*(-1/SQRT(2*PI())*EXP(-1*(NORMSINV($A$11))^2/2)/$A$11)</f>
        <v>-2.9461265945973824E-2</v>
      </c>
      <c r="M92" s="2">
        <f t="shared" si="5"/>
        <v>-9.3164703141232458E-2</v>
      </c>
      <c r="N92" s="130">
        <v>9.1759264390288732E-3</v>
      </c>
    </row>
    <row r="93" spans="3:14" x14ac:dyDescent="0.3">
      <c r="C93" s="186">
        <v>43003</v>
      </c>
      <c r="D93" s="193">
        <v>-1.0086745965022204E-2</v>
      </c>
      <c r="E93" s="193">
        <v>-1.7385144954045535E-2</v>
      </c>
      <c r="F93" s="193">
        <v>-1.68011716361301E-2</v>
      </c>
      <c r="G93" s="193">
        <v>-4.9335412105252781E-2</v>
      </c>
      <c r="H93" s="193">
        <v>3.9647470369885305E-3</v>
      </c>
      <c r="I93" s="130" cm="1">
        <f t="array" ref="I93">SQRT(MMULT(MMULT(TRANSPOSE($A$4:$A$8),MMULT(TRANSPOSE(EXP(D94:H345)-1),EXP(D94:H345)-1)/COUNTA(H94:H345)),$A$4:$A$8))*NORMSINV($A$11)</f>
        <v>-2.5619773550975476E-2</v>
      </c>
      <c r="J93">
        <f t="shared" si="3"/>
        <v>0</v>
      </c>
      <c r="K93" s="2">
        <f t="shared" si="4"/>
        <v>-8.1016837558822469E-2</v>
      </c>
      <c r="L93" s="137" cm="1">
        <f t="array" ref="L93">SQRT(MMULT(MMULT(TRANSPOSE($A$4:$A$8),MMULT(TRANSPOSE(EXP(D94:H345)-1),EXP(D94:H345)-1)/COUNTA(H94:H345)),$A$4:$A$8))*(-1/SQRT(2*PI())*EXP(-1*(NORMSINV($A$11))^2/2)/$A$11)</f>
        <v>-2.9351665566463129E-2</v>
      </c>
      <c r="M93" s="2">
        <f t="shared" si="5"/>
        <v>-9.2818116309559814E-2</v>
      </c>
      <c r="N93" s="130">
        <v>-1.7619466500033668E-2</v>
      </c>
    </row>
    <row r="94" spans="3:14" x14ac:dyDescent="0.3">
      <c r="C94" s="186">
        <v>43000</v>
      </c>
      <c r="D94" s="193">
        <v>-2.4671841598895072E-2</v>
      </c>
      <c r="E94" s="193">
        <v>-2.4794006656858342E-2</v>
      </c>
      <c r="F94" s="193">
        <v>-1.2153134390656989E-2</v>
      </c>
      <c r="G94" s="193">
        <v>-2.244841577513014E-2</v>
      </c>
      <c r="H94" s="193">
        <v>-1.9171654668393757E-2</v>
      </c>
      <c r="I94" s="130" cm="1">
        <f t="array" ref="I94">SQRT(MMULT(MMULT(TRANSPOSE($A$4:$A$8),MMULT(TRANSPOSE(EXP(D95:H346)-1),EXP(D95:H346)-1)/COUNTA(H95:H346)),$A$4:$A$8))*NORMSINV($A$11)</f>
        <v>-2.5486791292896778E-2</v>
      </c>
      <c r="J94">
        <f t="shared" si="3"/>
        <v>0</v>
      </c>
      <c r="K94" s="2">
        <f t="shared" si="4"/>
        <v>-8.059631073490145E-2</v>
      </c>
      <c r="L94" s="137" cm="1">
        <f t="array" ref="L94">SQRT(MMULT(MMULT(TRANSPOSE($A$4:$A$8),MMULT(TRANSPOSE(EXP(D95:H346)-1),EXP(D95:H346)-1)/COUNTA(H95:H346)),$A$4:$A$8))*(-1/SQRT(2*PI())*EXP(-1*(NORMSINV($A$11))^2/2)/$A$11)</f>
        <v>-2.9199312511599757E-2</v>
      </c>
      <c r="M94" s="2">
        <f t="shared" si="5"/>
        <v>-9.2336333647706964E-2</v>
      </c>
      <c r="N94" s="130">
        <v>-2.0425218967609161E-2</v>
      </c>
    </row>
    <row r="95" spans="3:14" x14ac:dyDescent="0.3">
      <c r="C95" s="186">
        <v>42999</v>
      </c>
      <c r="D95" s="193">
        <v>-1.5986330277132595E-2</v>
      </c>
      <c r="E95" s="193">
        <v>-7.4998787557091209E-3</v>
      </c>
      <c r="F95" s="193">
        <v>-8.4543680008380313E-3</v>
      </c>
      <c r="G95" s="193">
        <v>1.8808212560259011E-2</v>
      </c>
      <c r="H95" s="193">
        <v>-1.7485612539737537E-2</v>
      </c>
      <c r="I95" s="130" cm="1">
        <f t="array" ref="I95">SQRT(MMULT(MMULT(TRANSPOSE($A$4:$A$8),MMULT(TRANSPOSE(EXP(D96:H347)-1),EXP(D96:H347)-1)/COUNTA(H96:H347)),$A$4:$A$8))*NORMSINV($A$11)</f>
        <v>-2.553277470130827E-2</v>
      </c>
      <c r="J95">
        <f t="shared" si="3"/>
        <v>0</v>
      </c>
      <c r="K95" s="2">
        <f t="shared" si="4"/>
        <v>-8.0741723040059513E-2</v>
      </c>
      <c r="L95" s="137" cm="1">
        <f t="array" ref="L95">SQRT(MMULT(MMULT(TRANSPOSE($A$4:$A$8),MMULT(TRANSPOSE(EXP(D96:H347)-1),EXP(D96:H347)-1)/COUNTA(H96:H347)),$A$4:$A$8))*(-1/SQRT(2*PI())*EXP(-1*(NORMSINV($A$11))^2/2)/$A$11)</f>
        <v>-2.9251994071123093E-2</v>
      </c>
      <c r="M95" s="2">
        <f t="shared" si="5"/>
        <v>-9.2502927366490448E-2</v>
      </c>
      <c r="N95" s="130">
        <v>-6.0194415046619888E-3</v>
      </c>
    </row>
    <row r="96" spans="3:14" x14ac:dyDescent="0.3">
      <c r="C96" s="186">
        <v>42998</v>
      </c>
      <c r="D96" s="193">
        <v>-1.5385076548115646E-2</v>
      </c>
      <c r="E96" s="193">
        <v>4.9629688391992881E-3</v>
      </c>
      <c r="F96" s="193">
        <v>-5.1351873218250218E-3</v>
      </c>
      <c r="G96" s="193">
        <v>5.9881344528288111E-4</v>
      </c>
      <c r="H96" s="193">
        <v>3.9543619459524778E-3</v>
      </c>
      <c r="I96" s="130" cm="1">
        <f t="array" ref="I96">SQRT(MMULT(MMULT(TRANSPOSE($A$4:$A$8),MMULT(TRANSPOSE(EXP(D97:H348)-1),EXP(D97:H348)-1)/COUNTA(H97:H348)),$A$4:$A$8))*NORMSINV($A$11)</f>
        <v>-2.5531049586745888E-2</v>
      </c>
      <c r="J96">
        <f t="shared" si="3"/>
        <v>0</v>
      </c>
      <c r="K96" s="2">
        <f t="shared" si="4"/>
        <v>-8.0736267748817661E-2</v>
      </c>
      <c r="L96" s="137" cm="1">
        <f t="array" ref="L96">SQRT(MMULT(MMULT(TRANSPOSE($A$4:$A$8),MMULT(TRANSPOSE(EXP(D97:H348)-1),EXP(D97:H348)-1)/COUNTA(H97:H348)),$A$4:$A$8))*(-1/SQRT(2*PI())*EXP(-1*(NORMSINV($A$11))^2/2)/$A$11)</f>
        <v>-2.9250017668576128E-2</v>
      </c>
      <c r="M96" s="2">
        <f t="shared" si="5"/>
        <v>-9.2496677432868685E-2</v>
      </c>
      <c r="N96" s="130">
        <v>-2.1705734743991175E-3</v>
      </c>
    </row>
    <row r="97" spans="3:14" x14ac:dyDescent="0.3">
      <c r="C97" s="186">
        <v>42997</v>
      </c>
      <c r="D97" s="193">
        <v>1.6908425800474869E-3</v>
      </c>
      <c r="E97" s="193">
        <v>-3.1416793519947941E-3</v>
      </c>
      <c r="F97" s="193">
        <v>5.0315297227825628E-3</v>
      </c>
      <c r="G97" s="193">
        <v>7.0380562578231465E-3</v>
      </c>
      <c r="H97" s="193">
        <v>1.2203347049704098E-2</v>
      </c>
      <c r="I97" s="130" cm="1">
        <f t="array" ref="I97">SQRT(MMULT(MMULT(TRANSPOSE($A$4:$A$8),MMULT(TRANSPOSE(EXP(D98:H349)-1),EXP(D98:H349)-1)/COUNTA(H98:H349)),$A$4:$A$8))*NORMSINV($A$11)</f>
        <v>-2.5594470559518349E-2</v>
      </c>
      <c r="J97">
        <f t="shared" si="3"/>
        <v>0</v>
      </c>
      <c r="K97" s="2">
        <f t="shared" si="4"/>
        <v>-8.0936822474202155E-2</v>
      </c>
      <c r="L97" s="137" cm="1">
        <f t="array" ref="L97">SQRT(MMULT(MMULT(TRANSPOSE($A$4:$A$8),MMULT(TRANSPOSE(EXP(D98:H349)-1),EXP(D98:H349)-1)/COUNTA(H98:H349)),$A$4:$A$8))*(-1/SQRT(2*PI())*EXP(-1*(NORMSINV($A$11))^2/2)/$A$11)</f>
        <v>-2.9322676826902146E-2</v>
      </c>
      <c r="M97" s="2">
        <f t="shared" si="5"/>
        <v>-9.2726445866049681E-2</v>
      </c>
      <c r="N97" s="130">
        <v>4.5881451664813687E-3</v>
      </c>
    </row>
    <row r="98" spans="3:14" x14ac:dyDescent="0.3">
      <c r="C98" s="186">
        <v>42996</v>
      </c>
      <c r="D98" s="193">
        <v>-6.7419836367068695E-3</v>
      </c>
      <c r="E98" s="193">
        <v>-1.199588006461662E-2</v>
      </c>
      <c r="F98" s="193">
        <v>-1.1385669981402362E-3</v>
      </c>
      <c r="G98" s="193">
        <v>1.3226671259860708E-2</v>
      </c>
      <c r="H98" s="193">
        <v>-4.3216367050334203E-4</v>
      </c>
      <c r="I98" s="130" cm="1">
        <f t="array" ref="I98">SQRT(MMULT(MMULT(TRANSPOSE($A$4:$A$8),MMULT(TRANSPOSE(EXP(D99:H350)-1),EXP(D99:H350)-1)/COUNTA(H99:H350)),$A$4:$A$8))*NORMSINV($A$11)</f>
        <v>-2.5607569908669661E-2</v>
      </c>
      <c r="J98">
        <f t="shared" si="3"/>
        <v>0</v>
      </c>
      <c r="K98" s="2">
        <f t="shared" si="4"/>
        <v>-8.0978246253386094E-2</v>
      </c>
      <c r="L98" s="137" cm="1">
        <f t="array" ref="L98">SQRT(MMULT(MMULT(TRANSPOSE($A$4:$A$8),MMULT(TRANSPOSE(EXP(D99:H350)-1),EXP(D99:H350)-1)/COUNTA(H99:H350)),$A$4:$A$8))*(-1/SQRT(2*PI())*EXP(-1*(NORMSINV($A$11))^2/2)/$A$11)</f>
        <v>-2.9337684286459217E-2</v>
      </c>
      <c r="M98" s="2">
        <f t="shared" si="5"/>
        <v>-9.2773903620142886E-2</v>
      </c>
      <c r="N98" s="130">
        <v>-1.3797965118690148E-3</v>
      </c>
    </row>
    <row r="99" spans="3:14" x14ac:dyDescent="0.3">
      <c r="C99" s="186">
        <v>42993</v>
      </c>
      <c r="D99" s="193">
        <v>2.6650966749208391E-2</v>
      </c>
      <c r="E99" s="193">
        <v>1.1115351645099305E-2</v>
      </c>
      <c r="F99" s="193">
        <v>2.3788864413222716E-2</v>
      </c>
      <c r="G99" s="193">
        <v>1.505859828026739E-2</v>
      </c>
      <c r="H99" s="193">
        <v>1.3595162415964066E-2</v>
      </c>
      <c r="I99" s="130" cm="1">
        <f t="array" ref="I99">SQRT(MMULT(MMULT(TRANSPOSE($A$4:$A$8),MMULT(TRANSPOSE(EXP(D100:H351)-1),EXP(D100:H351)-1)/COUNTA(H100:H351)),$A$4:$A$8))*NORMSINV($A$11)</f>
        <v>-2.5502208032067791E-2</v>
      </c>
      <c r="J99">
        <f t="shared" si="3"/>
        <v>0</v>
      </c>
      <c r="K99" s="2">
        <f t="shared" si="4"/>
        <v>-8.0645062744774593E-2</v>
      </c>
      <c r="L99" s="137" cm="1">
        <f t="array" ref="L99">SQRT(MMULT(MMULT(TRANSPOSE($A$4:$A$8),MMULT(TRANSPOSE(EXP(D100:H351)-1),EXP(D100:H351)-1)/COUNTA(H100:H351)),$A$4:$A$8))*(-1/SQRT(2*PI())*EXP(-1*(NORMSINV($A$11))^2/2)/$A$11)</f>
        <v>-2.9216974922681285E-2</v>
      </c>
      <c r="M99" s="2">
        <f t="shared" si="5"/>
        <v>-9.23921870956948E-2</v>
      </c>
      <c r="N99" s="130">
        <v>1.8224252036103193E-2</v>
      </c>
    </row>
    <row r="100" spans="3:14" x14ac:dyDescent="0.3">
      <c r="C100" s="186">
        <v>42992</v>
      </c>
      <c r="D100" s="193">
        <v>-2.5121130598534632E-3</v>
      </c>
      <c r="E100" s="193">
        <v>-1.3141013477188258E-3</v>
      </c>
      <c r="F100" s="193">
        <v>2.387902376299311E-4</v>
      </c>
      <c r="G100" s="193">
        <v>5.9123464753048046E-4</v>
      </c>
      <c r="H100" s="193">
        <v>6.1062730014066618E-3</v>
      </c>
      <c r="I100" s="130" cm="1">
        <f t="array" ref="I100">SQRT(MMULT(MMULT(TRANSPOSE($A$4:$A$8),MMULT(TRANSPOSE(EXP(D101:H352)-1),EXP(D101:H352)-1)/COUNTA(H101:H352)),$A$4:$A$8))*NORMSINV($A$11)</f>
        <v>-2.5524979226973703E-2</v>
      </c>
      <c r="J100">
        <f t="shared" si="3"/>
        <v>0</v>
      </c>
      <c r="K100" s="2">
        <f t="shared" si="4"/>
        <v>-8.071707158572089E-2</v>
      </c>
      <c r="L100" s="137" cm="1">
        <f t="array" ref="L100">SQRT(MMULT(MMULT(TRANSPOSE($A$4:$A$8),MMULT(TRANSPOSE(EXP(D101:H352)-1),EXP(D101:H352)-1)/COUNTA(H101:H352)),$A$4:$A$8))*(-1/SQRT(2*PI())*EXP(-1*(NORMSINV($A$11))^2/2)/$A$11)</f>
        <v>-2.9243063072761814E-2</v>
      </c>
      <c r="M100" s="2">
        <f t="shared" si="5"/>
        <v>-9.2474685069889567E-2</v>
      </c>
      <c r="N100" s="130">
        <v>6.2659677276850434E-4</v>
      </c>
    </row>
    <row r="101" spans="3:14" x14ac:dyDescent="0.3">
      <c r="C101" s="186">
        <v>42991</v>
      </c>
      <c r="D101" s="193">
        <v>-7.8901046442928328E-3</v>
      </c>
      <c r="E101" s="193">
        <v>1.6833900213932312E-2</v>
      </c>
      <c r="F101" s="193">
        <v>6.7324412318724774E-3</v>
      </c>
      <c r="G101" s="193">
        <v>-8.5284530887774178E-3</v>
      </c>
      <c r="H101" s="193">
        <v>8.832179699233256E-5</v>
      </c>
      <c r="I101" s="130" cm="1">
        <f t="array" ref="I101">SQRT(MMULT(MMULT(TRANSPOSE($A$4:$A$8),MMULT(TRANSPOSE(EXP(D102:H353)-1),EXP(D102:H353)-1)/COUNTA(H102:H353)),$A$4:$A$8))*NORMSINV($A$11)</f>
        <v>-2.5545761145459495E-2</v>
      </c>
      <c r="J101">
        <f t="shared" si="3"/>
        <v>0</v>
      </c>
      <c r="K101" s="2">
        <f t="shared" si="4"/>
        <v>-8.0782789782283954E-2</v>
      </c>
      <c r="L101" s="137" cm="1">
        <f t="array" ref="L101">SQRT(MMULT(MMULT(TRANSPOSE($A$4:$A$8),MMULT(TRANSPOSE(EXP(D102:H353)-1),EXP(D102:H353)-1)/COUNTA(H102:H353)),$A$4:$A$8))*(-1/SQRT(2*PI())*EXP(-1*(NORMSINV($A$11))^2/2)/$A$11)</f>
        <v>-2.9266872179427444E-2</v>
      </c>
      <c r="M101" s="2">
        <f t="shared" si="5"/>
        <v>-9.254997607600686E-2</v>
      </c>
      <c r="N101" s="130">
        <v>1.4937242042280291E-3</v>
      </c>
    </row>
    <row r="102" spans="3:14" x14ac:dyDescent="0.3">
      <c r="C102" s="186">
        <v>42990</v>
      </c>
      <c r="D102" s="193">
        <v>1.2854654473625455E-2</v>
      </c>
      <c r="E102" s="193">
        <v>2.1538253723815116E-2</v>
      </c>
      <c r="F102" s="193">
        <v>1.5754690790551206E-2</v>
      </c>
      <c r="G102" s="193">
        <v>3.5414416130589946E-2</v>
      </c>
      <c r="H102" s="193">
        <v>1.170509753972849E-2</v>
      </c>
      <c r="I102" s="130" cm="1">
        <f t="array" ref="I102">SQRT(MMULT(MMULT(TRANSPOSE($A$4:$A$8),MMULT(TRANSPOSE(EXP(D103:H354)-1),EXP(D103:H354)-1)/COUNTA(H103:H354)),$A$4:$A$8))*NORMSINV($A$11)</f>
        <v>-2.5611922839176682E-2</v>
      </c>
      <c r="J102">
        <f t="shared" si="3"/>
        <v>0</v>
      </c>
      <c r="K102" s="2">
        <f t="shared" si="4"/>
        <v>-8.0992011428284716E-2</v>
      </c>
      <c r="L102" s="137" cm="1">
        <f t="array" ref="L102">SQRT(MMULT(MMULT(TRANSPOSE($A$4:$A$8),MMULT(TRANSPOSE(EXP(D103:H354)-1),EXP(D103:H354)-1)/COUNTA(H103:H354)),$A$4:$A$8))*(-1/SQRT(2*PI())*EXP(-1*(NORMSINV($A$11))^2/2)/$A$11)</f>
        <v>-2.9342671284498911E-2</v>
      </c>
      <c r="M102" s="2">
        <f t="shared" si="5"/>
        <v>-9.2789673892635122E-2</v>
      </c>
      <c r="N102" s="130">
        <v>1.9682360528873996E-2</v>
      </c>
    </row>
    <row r="103" spans="3:14" x14ac:dyDescent="0.3">
      <c r="C103" s="186">
        <v>42989</v>
      </c>
      <c r="D103" s="193">
        <v>1.2726457628534615E-2</v>
      </c>
      <c r="E103" s="193">
        <v>7.2042854405155706E-3</v>
      </c>
      <c r="F103" s="193">
        <v>5.2839258477194147E-3</v>
      </c>
      <c r="G103" s="193">
        <v>2.4505444859346952E-2</v>
      </c>
      <c r="H103" s="193">
        <v>7.1068996636150534E-3</v>
      </c>
      <c r="I103" s="130" cm="1">
        <f t="array" ref="I103">SQRT(MMULT(MMULT(TRANSPOSE($A$4:$A$8),MMULT(TRANSPOSE(EXP(D104:H355)-1),EXP(D104:H355)-1)/COUNTA(H104:H355)),$A$4:$A$8))*NORMSINV($A$11)</f>
        <v>-2.5661975700709789E-2</v>
      </c>
      <c r="J103">
        <f t="shared" si="3"/>
        <v>0</v>
      </c>
      <c r="K103" s="2">
        <f t="shared" si="4"/>
        <v>-8.1150292474138366E-2</v>
      </c>
      <c r="L103" s="137" cm="1">
        <f t="array" ref="L103">SQRT(MMULT(MMULT(TRANSPOSE($A$4:$A$8),MMULT(TRANSPOSE(EXP(D104:H355)-1),EXP(D104:H355)-1)/COUNTA(H104:H355)),$A$4:$A$8))*(-1/SQRT(2*PI())*EXP(-1*(NORMSINV($A$11))^2/2)/$A$11)</f>
        <v>-2.9400015072079282E-2</v>
      </c>
      <c r="M103" s="2">
        <f t="shared" si="5"/>
        <v>-9.2971010871049961E-2</v>
      </c>
      <c r="N103" s="130">
        <v>1.1455275479564878E-2</v>
      </c>
    </row>
    <row r="104" spans="3:14" x14ac:dyDescent="0.3">
      <c r="C104" s="186">
        <v>42986</v>
      </c>
      <c r="D104" s="193">
        <v>-7.2213775552503964E-4</v>
      </c>
      <c r="E104" s="193">
        <v>1.7700674456338319E-3</v>
      </c>
      <c r="F104" s="193">
        <v>1.0867146689847069E-2</v>
      </c>
      <c r="G104" s="193">
        <v>1.20301150271395E-3</v>
      </c>
      <c r="H104" s="193">
        <v>1.4321778694573808E-2</v>
      </c>
      <c r="I104" s="130" cm="1">
        <f t="array" ref="I104">SQRT(MMULT(MMULT(TRANSPOSE($A$4:$A$8),MMULT(TRANSPOSE(EXP(D105:H356)-1),EXP(D105:H356)-1)/COUNTA(H105:H356)),$A$4:$A$8))*NORMSINV($A$11)</f>
        <v>-2.5698629476758376E-2</v>
      </c>
      <c r="J104">
        <f t="shared" si="3"/>
        <v>0</v>
      </c>
      <c r="K104" s="2">
        <f t="shared" si="4"/>
        <v>-8.1266201891297629E-2</v>
      </c>
      <c r="L104" s="137" cm="1">
        <f t="array" ref="L104">SQRT(MMULT(MMULT(TRANSPOSE($A$4:$A$8),MMULT(TRANSPOSE(EXP(D105:H356)-1),EXP(D105:H356)-1)/COUNTA(H105:H356)),$A$4:$A$8))*(-1/SQRT(2*PI())*EXP(-1*(NORMSINV($A$11))^2/2)/$A$11)</f>
        <v>-2.9442008002820281E-2</v>
      </c>
      <c r="M104" s="2">
        <f t="shared" si="5"/>
        <v>-9.3103804177817218E-2</v>
      </c>
      <c r="N104" s="130">
        <v>5.520945720099246E-3</v>
      </c>
    </row>
    <row r="105" spans="3:14" x14ac:dyDescent="0.3">
      <c r="C105" s="186">
        <v>42985</v>
      </c>
      <c r="D105" s="193">
        <v>-8.092907977536588E-3</v>
      </c>
      <c r="E105" s="193">
        <v>7.9156482183719949E-3</v>
      </c>
      <c r="F105" s="193">
        <v>8.654569467875399E-3</v>
      </c>
      <c r="G105" s="193">
        <v>-5.4661628969807025E-3</v>
      </c>
      <c r="H105" s="193">
        <v>-1.3777545515014126E-3</v>
      </c>
      <c r="I105" s="130" cm="1">
        <f t="array" ref="I105">SQRT(MMULT(MMULT(TRANSPOSE($A$4:$A$8),MMULT(TRANSPOSE(EXP(D106:H357)-1),EXP(D106:H357)-1)/COUNTA(H106:H357)),$A$4:$A$8))*NORMSINV($A$11)</f>
        <v>-2.5790245334701797E-2</v>
      </c>
      <c r="J105">
        <f t="shared" si="3"/>
        <v>0</v>
      </c>
      <c r="K105" s="2">
        <f t="shared" si="4"/>
        <v>-8.1555916672189269E-2</v>
      </c>
      <c r="L105" s="137" cm="1">
        <f t="array" ref="L105">SQRT(MMULT(MMULT(TRANSPOSE($A$4:$A$8),MMULT(TRANSPOSE(EXP(D106:H357)-1),EXP(D106:H357)-1)/COUNTA(H106:H357)),$A$4:$A$8))*(-1/SQRT(2*PI())*EXP(-1*(NORMSINV($A$11))^2/2)/$A$11)</f>
        <v>-2.9546969040730682E-2</v>
      </c>
      <c r="M105" s="2">
        <f t="shared" si="5"/>
        <v>-9.3435720123189375E-2</v>
      </c>
      <c r="N105" s="130">
        <v>3.5017665215831357E-4</v>
      </c>
    </row>
    <row r="106" spans="3:14" x14ac:dyDescent="0.3">
      <c r="C106" s="186">
        <v>42984</v>
      </c>
      <c r="D106" s="193">
        <v>-2.8252880557149071E-3</v>
      </c>
      <c r="E106" s="193">
        <v>8.4192415592496334E-4</v>
      </c>
      <c r="F106" s="193">
        <v>-4.632593654789496E-3</v>
      </c>
      <c r="G106" s="193">
        <v>2.4966466170275169E-2</v>
      </c>
      <c r="H106" s="193">
        <v>-1.7756421340368556E-3</v>
      </c>
      <c r="I106" s="130" cm="1">
        <f t="array" ref="I106">SQRT(MMULT(MMULT(TRANSPOSE($A$4:$A$8),MMULT(TRANSPOSE(EXP(D107:H358)-1),EXP(D107:H358)-1)/COUNTA(H107:H358)),$A$4:$A$8))*NORMSINV($A$11)</f>
        <v>-2.5831724497283371E-2</v>
      </c>
      <c r="J106">
        <f t="shared" si="3"/>
        <v>0</v>
      </c>
      <c r="K106" s="2">
        <f t="shared" si="4"/>
        <v>-8.1687085301383466E-2</v>
      </c>
      <c r="L106" s="137" cm="1">
        <f t="array" ref="L106">SQRT(MMULT(MMULT(TRANSPOSE($A$4:$A$8),MMULT(TRANSPOSE(EXP(D107:H358)-1),EXP(D107:H358)-1)/COUNTA(H107:H358)),$A$4:$A$8))*(-1/SQRT(2*PI())*EXP(-1*(NORMSINV($A$11))^2/2)/$A$11)</f>
        <v>-2.9594490245617562E-2</v>
      </c>
      <c r="M106" s="2">
        <f t="shared" si="5"/>
        <v>-9.3585995367787431E-2</v>
      </c>
      <c r="N106" s="130">
        <v>3.3811539977112097E-3</v>
      </c>
    </row>
    <row r="107" spans="3:14" x14ac:dyDescent="0.3">
      <c r="C107" s="186">
        <v>42983</v>
      </c>
      <c r="D107" s="193">
        <v>-4.6507253135277815E-3</v>
      </c>
      <c r="E107" s="193">
        <v>-5.926786843231422E-3</v>
      </c>
      <c r="F107" s="193">
        <v>2.9575636405034405E-3</v>
      </c>
      <c r="G107" s="193">
        <v>6.1707862688191043E-3</v>
      </c>
      <c r="H107" s="193">
        <v>9.4819004591254197E-3</v>
      </c>
      <c r="I107" s="130" cm="1">
        <f t="array" ref="I107">SQRT(MMULT(MMULT(TRANSPOSE($A$4:$A$8),MMULT(TRANSPOSE(EXP(D108:H359)-1),EXP(D108:H359)-1)/COUNTA(H108:H359)),$A$4:$A$8))*NORMSINV($A$11)</f>
        <v>-2.5857949261810332E-2</v>
      </c>
      <c r="J107">
        <f t="shared" si="3"/>
        <v>0</v>
      </c>
      <c r="K107" s="2">
        <f t="shared" si="4"/>
        <v>-8.1770015288390258E-2</v>
      </c>
      <c r="L107" s="137" cm="1">
        <f t="array" ref="L107">SQRT(MMULT(MMULT(TRANSPOSE($A$4:$A$8),MMULT(TRANSPOSE(EXP(D108:H359)-1),EXP(D108:H359)-1)/COUNTA(H108:H359)),$A$4:$A$8))*(-1/SQRT(2*PI())*EXP(-1*(NORMSINV($A$11))^2/2)/$A$11)</f>
        <v>-2.9624535027880098E-2</v>
      </c>
      <c r="M107" s="2">
        <f t="shared" si="5"/>
        <v>-9.3681005311540874E-2</v>
      </c>
      <c r="N107" s="130">
        <v>1.6259233820473504E-3</v>
      </c>
    </row>
    <row r="108" spans="3:14" x14ac:dyDescent="0.3">
      <c r="C108" s="186">
        <v>42979</v>
      </c>
      <c r="D108" s="193">
        <v>-8.0721490081186922E-3</v>
      </c>
      <c r="E108" s="193">
        <v>-1.0776552169849797E-2</v>
      </c>
      <c r="F108" s="193">
        <v>-1.9540091273562057E-2</v>
      </c>
      <c r="G108" s="193">
        <v>-8.2055215869098353E-3</v>
      </c>
      <c r="H108" s="193">
        <v>-5.5632844966464288E-3</v>
      </c>
      <c r="I108" s="130" cm="1">
        <f t="array" ref="I108">SQRT(MMULT(MMULT(TRANSPOSE($A$4:$A$8),MMULT(TRANSPOSE(EXP(D109:H360)-1),EXP(D109:H360)-1)/COUNTA(H109:H360)),$A$4:$A$8))*NORMSINV($A$11)</f>
        <v>-2.6040106667373001E-2</v>
      </c>
      <c r="J108">
        <f t="shared" si="3"/>
        <v>0</v>
      </c>
      <c r="K108" s="2">
        <f t="shared" si="4"/>
        <v>-8.2346047582635307E-2</v>
      </c>
      <c r="L108" s="137" cm="1">
        <f t="array" ref="L108">SQRT(MMULT(MMULT(TRANSPOSE($A$4:$A$8),MMULT(TRANSPOSE(EXP(D109:H360)-1),EXP(D109:H360)-1)/COUNTA(H109:H360)),$A$4:$A$8))*(-1/SQRT(2*PI())*EXP(-1*(NORMSINV($A$11))^2/2)/$A$11)</f>
        <v>-2.9833226304479085E-2</v>
      </c>
      <c r="M108" s="2">
        <f t="shared" si="5"/>
        <v>-9.4340945073401877E-2</v>
      </c>
      <c r="N108" s="130">
        <v>-1.0365711444278881E-2</v>
      </c>
    </row>
    <row r="109" spans="3:14" x14ac:dyDescent="0.3">
      <c r="C109" s="186">
        <v>42978</v>
      </c>
      <c r="D109" s="193">
        <v>-4.0457647045858986E-3</v>
      </c>
      <c r="E109" s="193">
        <v>5.3393132375273824E-3</v>
      </c>
      <c r="F109" s="193">
        <v>2.1999046746049278E-3</v>
      </c>
      <c r="G109" s="193">
        <v>-7.9023091802995736E-3</v>
      </c>
      <c r="H109" s="193">
        <v>-3.6724270579673204E-3</v>
      </c>
      <c r="I109" s="130" cm="1">
        <f t="array" ref="I109">SQRT(MMULT(MMULT(TRANSPOSE($A$4:$A$8),MMULT(TRANSPOSE(EXP(D110:H361)-1),EXP(D110:H361)-1)/COUNTA(H110:H361)),$A$4:$A$8))*NORMSINV($A$11)</f>
        <v>-2.6043178288817106E-2</v>
      </c>
      <c r="J109">
        <f t="shared" si="3"/>
        <v>0</v>
      </c>
      <c r="K109" s="2">
        <f t="shared" si="4"/>
        <v>-8.2355760902508499E-2</v>
      </c>
      <c r="L109" s="137" cm="1">
        <f t="array" ref="L109">SQRT(MMULT(MMULT(TRANSPOSE($A$4:$A$8),MMULT(TRANSPOSE(EXP(D110:H361)-1),EXP(D110:H361)-1)/COUNTA(H110:H361)),$A$4:$A$8))*(-1/SQRT(2*PI())*EXP(-1*(NORMSINV($A$11))^2/2)/$A$11)</f>
        <v>-2.9836745352186309E-2</v>
      </c>
      <c r="M109" s="2">
        <f t="shared" si="5"/>
        <v>-9.4352073279351495E-2</v>
      </c>
      <c r="N109" s="130">
        <v>-1.6037065147512073E-3</v>
      </c>
    </row>
    <row r="110" spans="3:14" x14ac:dyDescent="0.3">
      <c r="C110" s="186">
        <v>42977</v>
      </c>
      <c r="D110" s="193">
        <v>-1.8136038761436819E-3</v>
      </c>
      <c r="E110" s="193">
        <v>9.5709229555346002E-3</v>
      </c>
      <c r="F110" s="193">
        <v>8.5450506131219267E-3</v>
      </c>
      <c r="G110" s="193">
        <v>2.9728187374186619E-2</v>
      </c>
      <c r="H110" s="193">
        <v>-9.397087935221057E-3</v>
      </c>
      <c r="I110" s="130" cm="1">
        <f t="array" ref="I110">SQRT(MMULT(MMULT(TRANSPOSE($A$4:$A$8),MMULT(TRANSPOSE(EXP(D111:H362)-1),EXP(D111:H362)-1)/COUNTA(H111:H362)),$A$4:$A$8))*NORMSINV($A$11)</f>
        <v>-2.6024348453758703E-2</v>
      </c>
      <c r="J110">
        <f t="shared" si="3"/>
        <v>0</v>
      </c>
      <c r="K110" s="2">
        <f t="shared" si="4"/>
        <v>-8.2296215735758654E-2</v>
      </c>
      <c r="L110" s="137" cm="1">
        <f t="array" ref="L110">SQRT(MMULT(MMULT(TRANSPOSE($A$4:$A$8),MMULT(TRANSPOSE(EXP(D111:H362)-1),EXP(D111:H362)-1)/COUNTA(H111:H362)),$A$4:$A$8))*(-1/SQRT(2*PI())*EXP(-1*(NORMSINV($A$11))^2/2)/$A$11)</f>
        <v>-2.9815172678243421E-2</v>
      </c>
      <c r="M110" s="2">
        <f t="shared" si="5"/>
        <v>-9.4283854494471797E-2</v>
      </c>
      <c r="N110" s="130">
        <v>7.4415964741972266E-3</v>
      </c>
    </row>
    <row r="111" spans="3:14" x14ac:dyDescent="0.3">
      <c r="C111" s="186">
        <v>42976</v>
      </c>
      <c r="D111" s="193">
        <v>1.416974937685371E-2</v>
      </c>
      <c r="E111" s="193">
        <v>1.3754090827910506E-2</v>
      </c>
      <c r="F111" s="193">
        <v>8.307358353851187E-3</v>
      </c>
      <c r="G111" s="193">
        <v>1.535298492647081E-2</v>
      </c>
      <c r="H111" s="193">
        <v>3.6677364301756338E-3</v>
      </c>
      <c r="I111" s="130" cm="1">
        <f t="array" ref="I111">SQRT(MMULT(MMULT(TRANSPOSE($A$4:$A$8),MMULT(TRANSPOSE(EXP(D112:H363)-1),EXP(D112:H363)-1)/COUNTA(H112:H363)),$A$4:$A$8))*NORMSINV($A$11)</f>
        <v>-2.5973288229514821E-2</v>
      </c>
      <c r="J111">
        <f t="shared" si="3"/>
        <v>0</v>
      </c>
      <c r="K111" s="2">
        <f t="shared" si="4"/>
        <v>-8.2134749129309043E-2</v>
      </c>
      <c r="L111" s="137" cm="1">
        <f t="array" ref="L111">SQRT(MMULT(MMULT(TRANSPOSE($A$4:$A$8),MMULT(TRANSPOSE(EXP(D112:H363)-1),EXP(D112:H363)-1)/COUNTA(H112:H363)),$A$4:$A$8))*(-1/SQRT(2*PI())*EXP(-1*(NORMSINV($A$11))^2/2)/$A$11)</f>
        <v>-2.9756674790946597E-2</v>
      </c>
      <c r="M111" s="2">
        <f t="shared" si="5"/>
        <v>-9.4098867932306013E-2</v>
      </c>
      <c r="N111" s="130">
        <v>1.1121521620584543E-2</v>
      </c>
    </row>
    <row r="112" spans="3:14" x14ac:dyDescent="0.3">
      <c r="C112" s="186">
        <v>42975</v>
      </c>
      <c r="D112" s="193">
        <v>1.1053409783934756E-2</v>
      </c>
      <c r="E112" s="193">
        <v>1.8361827243112746E-3</v>
      </c>
      <c r="F112" s="193">
        <v>1.1700284182615095E-3</v>
      </c>
      <c r="G112" s="193">
        <v>8.0580508531347614E-3</v>
      </c>
      <c r="H112" s="193">
        <v>5.99859214705626E-4</v>
      </c>
      <c r="I112" s="130" cm="1">
        <f t="array" ref="I112">SQRT(MMULT(MMULT(TRANSPOSE($A$4:$A$8),MMULT(TRANSPOSE(EXP(D113:H364)-1),EXP(D113:H364)-1)/COUNTA(H113:H364)),$A$4:$A$8))*NORMSINV($A$11)</f>
        <v>-2.5970669375285461E-2</v>
      </c>
      <c r="J112">
        <f t="shared" si="3"/>
        <v>0</v>
      </c>
      <c r="K112" s="2">
        <f t="shared" si="4"/>
        <v>-8.2126467585084295E-2</v>
      </c>
      <c r="L112" s="137" cm="1">
        <f t="array" ref="L112">SQRT(MMULT(MMULT(TRANSPOSE($A$4:$A$8),MMULT(TRANSPOSE(EXP(D113:H364)-1),EXP(D113:H364)-1)/COUNTA(H113:H364)),$A$4:$A$8))*(-1/SQRT(2*PI())*EXP(-1*(NORMSINV($A$11))^2/2)/$A$11)</f>
        <v>-2.9753674462573102E-2</v>
      </c>
      <c r="M112" s="2">
        <f t="shared" si="5"/>
        <v>-9.4089380060917341E-2</v>
      </c>
      <c r="N112" s="130">
        <v>4.5627901243500508E-3</v>
      </c>
    </row>
    <row r="113" spans="3:14" x14ac:dyDescent="0.3">
      <c r="C113" s="186">
        <v>42972</v>
      </c>
      <c r="D113" s="193">
        <v>9.8631064107482453E-4</v>
      </c>
      <c r="E113" s="193">
        <v>-1.0288893444708147E-2</v>
      </c>
      <c r="F113" s="193">
        <v>-9.2471526296725149E-4</v>
      </c>
      <c r="G113" s="193">
        <v>-1.5762300508425746E-2</v>
      </c>
      <c r="H113" s="193">
        <v>-1.1344430964503863E-4</v>
      </c>
      <c r="I113" s="130" cm="1">
        <f t="array" ref="I113">SQRT(MMULT(MMULT(TRANSPOSE($A$4:$A$8),MMULT(TRANSPOSE(EXP(D114:H365)-1),EXP(D114:H365)-1)/COUNTA(H114:H365)),$A$4:$A$8))*NORMSINV($A$11)</f>
        <v>-2.5968792819386639E-2</v>
      </c>
      <c r="J113">
        <f t="shared" si="3"/>
        <v>0</v>
      </c>
      <c r="K113" s="2">
        <f t="shared" si="4"/>
        <v>-8.2120533394287404E-2</v>
      </c>
      <c r="L113" s="137" cm="1">
        <f t="array" ref="L113">SQRT(MMULT(MMULT(TRANSPOSE($A$4:$A$8),MMULT(TRANSPOSE(EXP(D114:H365)-1),EXP(D114:H365)-1)/COUNTA(H114:H365)),$A$4:$A$8))*(-1/SQRT(2*PI())*EXP(-1*(NORMSINV($A$11))^2/2)/$A$11)</f>
        <v>-2.9751524559060123E-2</v>
      </c>
      <c r="M113" s="2">
        <f t="shared" si="5"/>
        <v>-9.4082581469066728E-2</v>
      </c>
      <c r="N113" s="130">
        <v>-5.1851595878553642E-3</v>
      </c>
    </row>
    <row r="114" spans="3:14" x14ac:dyDescent="0.3">
      <c r="C114" s="186">
        <v>42971</v>
      </c>
      <c r="D114" s="193">
        <v>-2.9278276365519982E-3</v>
      </c>
      <c r="E114" s="193">
        <v>-4.2900846895772794E-3</v>
      </c>
      <c r="F114" s="193">
        <v>1.1072825504877008E-3</v>
      </c>
      <c r="G114" s="193">
        <v>-3.996081743443505E-3</v>
      </c>
      <c r="H114" s="193">
        <v>-3.207886752502951E-4</v>
      </c>
      <c r="I114" s="130" cm="1">
        <f t="array" ref="I114">SQRT(MMULT(MMULT(TRANSPOSE($A$4:$A$8),MMULT(TRANSPOSE(EXP(D115:H366)-1),EXP(D115:H366)-1)/COUNTA(H115:H366)),$A$4:$A$8))*NORMSINV($A$11)</f>
        <v>-2.5990379070925766E-2</v>
      </c>
      <c r="J114">
        <f t="shared" si="3"/>
        <v>0</v>
      </c>
      <c r="K114" s="2">
        <f t="shared" si="4"/>
        <v>-8.2188795115296351E-2</v>
      </c>
      <c r="L114" s="137" cm="1">
        <f t="array" ref="L114">SQRT(MMULT(MMULT(TRANSPOSE($A$4:$A$8),MMULT(TRANSPOSE(EXP(D115:H366)-1),EXP(D115:H366)-1)/COUNTA(H115:H366)),$A$4:$A$8))*(-1/SQRT(2*PI())*EXP(-1*(NORMSINV($A$11))^2/2)/$A$11)</f>
        <v>-2.9776255161567181E-2</v>
      </c>
      <c r="M114" s="2">
        <f t="shared" si="5"/>
        <v>-9.4160786500897306E-2</v>
      </c>
      <c r="N114" s="130">
        <v>-2.0810781196894113E-3</v>
      </c>
    </row>
    <row r="115" spans="3:14" x14ac:dyDescent="0.3">
      <c r="C115" s="186">
        <v>42970</v>
      </c>
      <c r="D115" s="193">
        <v>-8.7666488158750046E-4</v>
      </c>
      <c r="E115" s="193">
        <v>-1.1374773855935879E-2</v>
      </c>
      <c r="F115" s="193">
        <v>-8.159854316567499E-3</v>
      </c>
      <c r="G115" s="193">
        <v>-3.7822844380514635E-3</v>
      </c>
      <c r="H115" s="193">
        <v>-5.9063584273662262E-3</v>
      </c>
      <c r="I115" s="130" cm="1">
        <f t="array" ref="I115">SQRT(MMULT(MMULT(TRANSPOSE($A$4:$A$8),MMULT(TRANSPOSE(EXP(D116:H367)-1),EXP(D116:H367)-1)/COUNTA(H116:H367)),$A$4:$A$8))*NORMSINV($A$11)</f>
        <v>-2.5993271084905952E-2</v>
      </c>
      <c r="J115">
        <f t="shared" si="3"/>
        <v>0</v>
      </c>
      <c r="K115" s="2">
        <f t="shared" si="4"/>
        <v>-8.2197940466498795E-2</v>
      </c>
      <c r="L115" s="137" cm="1">
        <f t="array" ref="L115">SQRT(MMULT(MMULT(TRANSPOSE($A$4:$A$8),MMULT(TRANSPOSE(EXP(D116:H367)-1),EXP(D116:H367)-1)/COUNTA(H116:H367)),$A$4:$A$8))*(-1/SQRT(2*PI())*EXP(-1*(NORMSINV($A$11))^2/2)/$A$11)</f>
        <v>-2.9779568439375476E-2</v>
      </c>
      <c r="M115" s="2">
        <f t="shared" si="5"/>
        <v>-9.4171264005292396E-2</v>
      </c>
      <c r="N115" s="130">
        <v>-5.9954700592271364E-3</v>
      </c>
    </row>
    <row r="116" spans="3:14" x14ac:dyDescent="0.3">
      <c r="C116" s="186">
        <v>42969</v>
      </c>
      <c r="D116" s="193">
        <v>8.876833924303244E-3</v>
      </c>
      <c r="E116" s="193">
        <v>6.8374003308912792E-3</v>
      </c>
      <c r="F116" s="193">
        <v>6.5631313915951589E-3</v>
      </c>
      <c r="G116" s="193">
        <v>8.014316072694946E-3</v>
      </c>
      <c r="H116" s="193">
        <v>-8.0929665791306758E-3</v>
      </c>
      <c r="I116" s="130" cm="1">
        <f t="array" ref="I116">SQRT(MMULT(MMULT(TRANSPOSE($A$4:$A$8),MMULT(TRANSPOSE(EXP(D117:H368)-1),EXP(D117:H368)-1)/COUNTA(H117:H368)),$A$4:$A$8))*NORMSINV($A$11)</f>
        <v>-2.6091263925481702E-2</v>
      </c>
      <c r="J116">
        <f t="shared" si="3"/>
        <v>0</v>
      </c>
      <c r="K116" s="2">
        <f t="shared" si="4"/>
        <v>-8.2507821037107923E-2</v>
      </c>
      <c r="L116" s="137" cm="1">
        <f t="array" ref="L116">SQRT(MMULT(MMULT(TRANSPOSE($A$4:$A$8),MMULT(TRANSPOSE(EXP(D117:H368)-1),EXP(D117:H368)-1)/COUNTA(H117:H368)),$A$4:$A$8))*(-1/SQRT(2*PI())*EXP(-1*(NORMSINV($A$11))^2/2)/$A$11)</f>
        <v>-2.9891835360032062E-2</v>
      </c>
      <c r="M116" s="2">
        <f t="shared" si="5"/>
        <v>-9.4526283180460621E-2</v>
      </c>
      <c r="N116" s="130">
        <v>4.4696208967724468E-3</v>
      </c>
    </row>
    <row r="117" spans="3:14" x14ac:dyDescent="0.3">
      <c r="C117" s="186">
        <v>42968</v>
      </c>
      <c r="D117" s="193">
        <v>3.7546849193324399E-3</v>
      </c>
      <c r="E117" s="193">
        <v>1.7859510373071689E-4</v>
      </c>
      <c r="F117" s="193">
        <v>8.9637352351822791E-4</v>
      </c>
      <c r="G117" s="193">
        <v>6.9178357029009594E-3</v>
      </c>
      <c r="H117" s="193">
        <v>9.8066261615361739E-3</v>
      </c>
      <c r="I117" s="130" cm="1">
        <f t="array" ref="I117">SQRT(MMULT(MMULT(TRANSPOSE($A$4:$A$8),MMULT(TRANSPOSE(EXP(D118:H369)-1),EXP(D118:H369)-1)/COUNTA(H118:H369)),$A$4:$A$8))*NORMSINV($A$11)</f>
        <v>-2.6093503737315876E-2</v>
      </c>
      <c r="J117">
        <f t="shared" si="3"/>
        <v>0</v>
      </c>
      <c r="K117" s="2">
        <f t="shared" si="4"/>
        <v>-8.2514903944034115E-2</v>
      </c>
      <c r="L117" s="137" cm="1">
        <f t="array" ref="L117">SQRT(MMULT(MMULT(TRANSPOSE($A$4:$A$8),MMULT(TRANSPOSE(EXP(D118:H369)-1),EXP(D118:H369)-1)/COUNTA(H118:H369)),$A$4:$A$8))*(-1/SQRT(2*PI())*EXP(-1*(NORMSINV($A$11))^2/2)/$A$11)</f>
        <v>-2.9894401432981835E-2</v>
      </c>
      <c r="M117" s="2">
        <f t="shared" si="5"/>
        <v>-9.4534397815624047E-2</v>
      </c>
      <c r="N117" s="130">
        <v>4.3267633817941735E-3</v>
      </c>
    </row>
    <row r="118" spans="3:14" x14ac:dyDescent="0.3">
      <c r="C118" s="186">
        <v>42965</v>
      </c>
      <c r="D118" s="193">
        <v>-6.4906856564289957E-3</v>
      </c>
      <c r="E118" s="193">
        <v>-6.3963969768525532E-3</v>
      </c>
      <c r="F118" s="193">
        <v>-2.9654213523752923E-3</v>
      </c>
      <c r="G118" s="193">
        <v>-1.5020715140554076E-3</v>
      </c>
      <c r="H118" s="193">
        <v>1.273873488812487E-4</v>
      </c>
      <c r="I118" s="130" cm="1">
        <f t="array" ref="I118">SQRT(MMULT(MMULT(TRANSPOSE($A$4:$A$8),MMULT(TRANSPOSE(EXP(D119:H370)-1),EXP(D119:H370)-1)/COUNTA(H119:H370)),$A$4:$A$8))*NORMSINV($A$11)</f>
        <v>-2.6104765977087781E-2</v>
      </c>
      <c r="J118">
        <f t="shared" si="3"/>
        <v>0</v>
      </c>
      <c r="K118" s="2">
        <f t="shared" si="4"/>
        <v>-8.2550518273268272E-2</v>
      </c>
      <c r="L118" s="137" cm="1">
        <f t="array" ref="L118">SQRT(MMULT(MMULT(TRANSPOSE($A$4:$A$8),MMULT(TRANSPOSE(EXP(D119:H370)-1),EXP(D119:H370)-1)/COUNTA(H119:H370)),$A$4:$A$8))*(-1/SQRT(2*PI())*EXP(-1*(NORMSINV($A$11))^2/2)/$A$11)</f>
        <v>-2.9907304181503658E-2</v>
      </c>
      <c r="M118" s="2">
        <f t="shared" si="5"/>
        <v>-9.4575199889029377E-2</v>
      </c>
      <c r="N118" s="130">
        <v>-3.4360455146904066E-3</v>
      </c>
    </row>
    <row r="119" spans="3:14" x14ac:dyDescent="0.3">
      <c r="C119" s="186">
        <v>42964</v>
      </c>
      <c r="D119" s="193">
        <v>-2.4124091671940982E-2</v>
      </c>
      <c r="E119" s="193">
        <v>-2.2905616470222271E-2</v>
      </c>
      <c r="F119" s="193">
        <v>-2.185660823170783E-2</v>
      </c>
      <c r="G119" s="193">
        <v>-2.7889760506904837E-2</v>
      </c>
      <c r="H119" s="193">
        <v>-8.7495633196988925E-3</v>
      </c>
      <c r="I119" s="130" cm="1">
        <f t="array" ref="I119">SQRT(MMULT(MMULT(TRANSPOSE($A$4:$A$8),MMULT(TRANSPOSE(EXP(D120:H371)-1),EXP(D120:H371)-1)/COUNTA(H120:H371)),$A$4:$A$8))*NORMSINV($A$11)</f>
        <v>-2.593142263446192E-2</v>
      </c>
      <c r="J119">
        <f t="shared" si="3"/>
        <v>0</v>
      </c>
      <c r="K119" s="2">
        <f t="shared" si="4"/>
        <v>-8.2002358493343599E-2</v>
      </c>
      <c r="L119" s="137" cm="1">
        <f t="array" ref="L119">SQRT(MMULT(MMULT(TRANSPOSE($A$4:$A$8),MMULT(TRANSPOSE(EXP(D120:H371)-1),EXP(D120:H371)-1)/COUNTA(H120:H371)),$A$4:$A$8))*(-1/SQRT(2*PI())*EXP(-1*(NORMSINV($A$11))^2/2)/$A$11)</f>
        <v>-2.9708710864087964E-2</v>
      </c>
      <c r="M119" s="2">
        <f t="shared" si="5"/>
        <v>-9.3947192677907007E-2</v>
      </c>
      <c r="N119" s="130">
        <v>-2.0863203661987469E-2</v>
      </c>
    </row>
    <row r="120" spans="3:14" x14ac:dyDescent="0.3">
      <c r="C120" s="186">
        <v>42963</v>
      </c>
      <c r="D120" s="193">
        <v>-7.6282169336059158E-3</v>
      </c>
      <c r="E120" s="193">
        <v>-8.2488537714993596E-3</v>
      </c>
      <c r="F120" s="193">
        <v>2.2574686124400916E-3</v>
      </c>
      <c r="G120" s="193">
        <v>5.1470394976249135E-3</v>
      </c>
      <c r="H120" s="193">
        <v>-9.9841260094565972E-4</v>
      </c>
      <c r="I120" s="130" cm="1">
        <f t="array" ref="I120">SQRT(MMULT(MMULT(TRANSPOSE($A$4:$A$8),MMULT(TRANSPOSE(EXP(D121:H372)-1),EXP(D121:H372)-1)/COUNTA(H121:H372)),$A$4:$A$8))*NORMSINV($A$11)</f>
        <v>-2.5944190726103867E-2</v>
      </c>
      <c r="J120">
        <f t="shared" si="3"/>
        <v>0</v>
      </c>
      <c r="K120" s="2">
        <f t="shared" si="4"/>
        <v>-8.2042734744305901E-2</v>
      </c>
      <c r="L120" s="137" cm="1">
        <f t="array" ref="L120">SQRT(MMULT(MMULT(TRANSPOSE($A$4:$A$8),MMULT(TRANSPOSE(EXP(D121:H372)-1),EXP(D121:H372)-1)/COUNTA(H121:H372)),$A$4:$A$8))*(-1/SQRT(2*PI())*EXP(-1*(NORMSINV($A$11))^2/2)/$A$11)</f>
        <v>-2.9723338813669592E-2</v>
      </c>
      <c r="M120" s="2">
        <f t="shared" si="5"/>
        <v>-9.3993450316083055E-2</v>
      </c>
      <c r="N120" s="130">
        <v>-1.8783417474461991E-3</v>
      </c>
    </row>
    <row r="121" spans="3:14" x14ac:dyDescent="0.3">
      <c r="C121" s="186">
        <v>42962</v>
      </c>
      <c r="D121" s="193">
        <v>-1.118683180744897E-4</v>
      </c>
      <c r="E121" s="193">
        <v>-1.1569743129708144E-2</v>
      </c>
      <c r="F121" s="193">
        <v>-1.0726741801702305E-2</v>
      </c>
      <c r="G121" s="193">
        <v>-2.5727878804356452E-2</v>
      </c>
      <c r="H121" s="193">
        <v>-5.0167319681776327E-3</v>
      </c>
      <c r="I121" s="130" cm="1">
        <f t="array" ref="I121">SQRT(MMULT(MMULT(TRANSPOSE($A$4:$A$8),MMULT(TRANSPOSE(EXP(D122:H373)-1),EXP(D122:H373)-1)/COUNTA(H122:H373)),$A$4:$A$8))*NORMSINV($A$11)</f>
        <v>-2.5991398840538308E-2</v>
      </c>
      <c r="J121">
        <f t="shared" si="3"/>
        <v>0</v>
      </c>
      <c r="K121" s="2">
        <f t="shared" si="4"/>
        <v>-8.2192019909960612E-2</v>
      </c>
      <c r="L121" s="137" cm="1">
        <f t="array" ref="L121">SQRT(MMULT(MMULT(TRANSPOSE($A$4:$A$8),MMULT(TRANSPOSE(EXP(D122:H373)-1),EXP(D122:H373)-1)/COUNTA(H122:H373)),$A$4:$A$8))*(-1/SQRT(2*PI())*EXP(-1*(NORMSINV($A$11))^2/2)/$A$11)</f>
        <v>-2.9777423475430793E-2</v>
      </c>
      <c r="M121" s="2">
        <f t="shared" si="5"/>
        <v>-9.4164481033728265E-2</v>
      </c>
      <c r="N121" s="130">
        <v>-1.0537650964115339E-2</v>
      </c>
    </row>
    <row r="122" spans="3:14" x14ac:dyDescent="0.3">
      <c r="C122" s="186">
        <v>42961</v>
      </c>
      <c r="D122" s="193">
        <v>1.2636150990885409E-2</v>
      </c>
      <c r="E122" s="193">
        <v>1.339136132404878E-2</v>
      </c>
      <c r="F122" s="193">
        <v>1.2621372607134113E-2</v>
      </c>
      <c r="G122" s="193">
        <v>-4.6375565994242439E-3</v>
      </c>
      <c r="H122" s="193">
        <v>1.087142711880799E-3</v>
      </c>
      <c r="I122" s="130" cm="1">
        <f t="array" ref="I122">SQRT(MMULT(MMULT(TRANSPOSE($A$4:$A$8),MMULT(TRANSPOSE(EXP(D123:H374)-1),EXP(D123:H374)-1)/COUNTA(H123:H374)),$A$4:$A$8))*NORMSINV($A$11)</f>
        <v>-2.5986649964377172E-2</v>
      </c>
      <c r="J122">
        <f t="shared" si="3"/>
        <v>0</v>
      </c>
      <c r="K122" s="2">
        <f t="shared" si="4"/>
        <v>-8.2177002644965344E-2</v>
      </c>
      <c r="L122" s="137" cm="1">
        <f t="array" ref="L122">SQRT(MMULT(MMULT(TRANSPOSE($A$4:$A$8),MMULT(TRANSPOSE(EXP(D123:H374)-1),EXP(D123:H374)-1)/COUNTA(H123:H374)),$A$4:$A$8))*(-1/SQRT(2*PI())*EXP(-1*(NORMSINV($A$11))^2/2)/$A$11)</f>
        <v>-2.977198285650335E-2</v>
      </c>
      <c r="M122" s="2">
        <f t="shared" si="5"/>
        <v>-9.4147276286036516E-2</v>
      </c>
      <c r="N122" s="130">
        <v>7.0720048176679869E-3</v>
      </c>
    </row>
    <row r="123" spans="3:14" x14ac:dyDescent="0.3">
      <c r="C123" s="186">
        <v>42958</v>
      </c>
      <c r="D123" s="193">
        <v>1.2079034873646921E-2</v>
      </c>
      <c r="E123" s="193">
        <v>9.7699686374575455E-3</v>
      </c>
      <c r="F123" s="193">
        <v>1.3416791269795463E-2</v>
      </c>
      <c r="G123" s="193">
        <v>1.1541200666519563E-2</v>
      </c>
      <c r="H123" s="193">
        <v>-6.1016312922417271E-3</v>
      </c>
      <c r="I123" s="130" cm="1">
        <f t="array" ref="I123">SQRT(MMULT(MMULT(TRANSPOSE($A$4:$A$8),MMULT(TRANSPOSE(EXP(D124:H375)-1),EXP(D124:H375)-1)/COUNTA(H124:H375)),$A$4:$A$8))*NORMSINV($A$11)</f>
        <v>-2.5980093621457364E-2</v>
      </c>
      <c r="J123">
        <f t="shared" si="3"/>
        <v>0</v>
      </c>
      <c r="K123" s="2">
        <f t="shared" si="4"/>
        <v>-8.2156269668217638E-2</v>
      </c>
      <c r="L123" s="137" cm="1">
        <f t="array" ref="L123">SQRT(MMULT(MMULT(TRANSPOSE($A$4:$A$8),MMULT(TRANSPOSE(EXP(D124:H375)-1),EXP(D124:H375)-1)/COUNTA(H124:H375)),$A$4:$A$8))*(-1/SQRT(2*PI())*EXP(-1*(NORMSINV($A$11))^2/2)/$A$11)</f>
        <v>-2.976447148703951E-2</v>
      </c>
      <c r="M123" s="2">
        <f t="shared" si="5"/>
        <v>-9.4123523250183749E-2</v>
      </c>
      <c r="N123" s="130">
        <v>8.2004670100648113E-3</v>
      </c>
    </row>
    <row r="124" spans="3:14" x14ac:dyDescent="0.3">
      <c r="C124" s="186">
        <v>42957</v>
      </c>
      <c r="D124" s="193">
        <v>-3.4278196165041699E-2</v>
      </c>
      <c r="E124" s="193">
        <v>-2.7789867068668282E-2</v>
      </c>
      <c r="F124" s="193">
        <v>-1.6643113602120507E-2</v>
      </c>
      <c r="G124" s="193">
        <v>-4.0414579916272945E-2</v>
      </c>
      <c r="H124" s="193">
        <v>-3.8685089807736842E-3</v>
      </c>
      <c r="I124" s="130" cm="1">
        <f t="array" ref="I124">SQRT(MMULT(MMULT(TRANSPOSE($A$4:$A$8),MMULT(TRANSPOSE(EXP(D125:H376)-1),EXP(D125:H376)-1)/COUNTA(H125:H376)),$A$4:$A$8))*NORMSINV($A$11)</f>
        <v>-2.5737062767624105E-2</v>
      </c>
      <c r="J124">
        <f t="shared" si="3"/>
        <v>0</v>
      </c>
      <c r="K124" s="2">
        <f t="shared" si="4"/>
        <v>-8.1387738628409076E-2</v>
      </c>
      <c r="L124" s="137" cm="1">
        <f t="array" ref="L124">SQRT(MMULT(MMULT(TRANSPOSE($A$4:$A$8),MMULT(TRANSPOSE(EXP(D125:H376)-1),EXP(D125:H376)-1)/COUNTA(H125:H376)),$A$4:$A$8))*(-1/SQRT(2*PI())*EXP(-1*(NORMSINV($A$11))^2/2)/$A$11)</f>
        <v>-2.9486039660549999E-2</v>
      </c>
      <c r="M124" s="2">
        <f t="shared" si="5"/>
        <v>-9.3243044505396083E-2</v>
      </c>
      <c r="N124" s="130">
        <v>-2.421597114681389E-2</v>
      </c>
    </row>
    <row r="125" spans="3:14" x14ac:dyDescent="0.3">
      <c r="C125" s="186">
        <v>42956</v>
      </c>
      <c r="D125" s="193">
        <v>1.1208243423189124E-2</v>
      </c>
      <c r="E125" s="193">
        <v>-2.8367771317039203E-3</v>
      </c>
      <c r="F125" s="193">
        <v>6.9923841609182769E-4</v>
      </c>
      <c r="G125" s="193">
        <v>-9.4657156523939232E-3</v>
      </c>
      <c r="H125" s="193">
        <v>8.8107865118527678E-3</v>
      </c>
      <c r="I125" s="130" cm="1">
        <f t="array" ref="I125">SQRT(MMULT(MMULT(TRANSPOSE($A$4:$A$8),MMULT(TRANSPOSE(EXP(D126:H377)-1),EXP(D126:H377)-1)/COUNTA(H126:H377)),$A$4:$A$8))*NORMSINV($A$11)</f>
        <v>-2.5735844756958053E-2</v>
      </c>
      <c r="J125">
        <f t="shared" si="3"/>
        <v>0</v>
      </c>
      <c r="K125" s="2">
        <f t="shared" si="4"/>
        <v>-8.1383886940489966E-2</v>
      </c>
      <c r="L125" s="137" cm="1">
        <f t="array" ref="L125">SQRT(MMULT(MMULT(TRANSPOSE($A$4:$A$8),MMULT(TRANSPOSE(EXP(D126:H377)-1),EXP(D126:H377)-1)/COUNTA(H126:H377)),$A$4:$A$8))*(-1/SQRT(2*PI())*EXP(-1*(NORMSINV($A$11))^2/2)/$A$11)</f>
        <v>-2.9484644228944985E-2</v>
      </c>
      <c r="M125" s="2">
        <f t="shared" si="5"/>
        <v>-9.3238631763205265E-2</v>
      </c>
      <c r="N125" s="130">
        <v>1.7133351453310533E-3</v>
      </c>
    </row>
    <row r="126" spans="3:14" x14ac:dyDescent="0.3">
      <c r="C126" s="186">
        <v>42955</v>
      </c>
      <c r="D126" s="193">
        <v>1.6581125068659372E-3</v>
      </c>
      <c r="E126" s="193">
        <v>-8.7589121311890551E-3</v>
      </c>
      <c r="F126" s="193">
        <v>-9.3480774972837526E-4</v>
      </c>
      <c r="G126" s="193">
        <v>-2.2821586817201558E-2</v>
      </c>
      <c r="H126" s="193">
        <v>-4.7771145606370271E-3</v>
      </c>
      <c r="I126" s="130" cm="1">
        <f t="array" ref="I126">SQRT(MMULT(MMULT(TRANSPOSE($A$4:$A$8),MMULT(TRANSPOSE(EXP(D127:H378)-1),EXP(D127:H378)-1)/COUNTA(H127:H378)),$A$4:$A$8))*NORMSINV($A$11)</f>
        <v>-2.5834821829203283E-2</v>
      </c>
      <c r="J126">
        <f t="shared" si="3"/>
        <v>0</v>
      </c>
      <c r="K126" s="2">
        <f t="shared" si="4"/>
        <v>-8.1696879924919932E-2</v>
      </c>
      <c r="L126" s="137" cm="1">
        <f t="array" ref="L126">SQRT(MMULT(MMULT(TRANSPOSE($A$4:$A$8),MMULT(TRANSPOSE(EXP(D127:H378)-1),EXP(D127:H378)-1)/COUNTA(H127:H378)),$A$4:$A$8))*(-1/SQRT(2*PI())*EXP(-1*(NORMSINV($A$11))^2/2)/$A$11)</f>
        <v>-2.9598038748904706E-2</v>
      </c>
      <c r="M126" s="2">
        <f t="shared" si="5"/>
        <v>-9.3597216720459397E-2</v>
      </c>
      <c r="N126" s="130">
        <v>-7.0648828173900998E-3</v>
      </c>
    </row>
    <row r="127" spans="3:14" x14ac:dyDescent="0.3">
      <c r="C127" s="186">
        <v>42954</v>
      </c>
      <c r="D127" s="193">
        <v>1.7210344527629373E-2</v>
      </c>
      <c r="E127" s="193">
        <v>6.5923799807857293E-3</v>
      </c>
      <c r="F127" s="193">
        <v>-2.0053047202204639E-3</v>
      </c>
      <c r="G127" s="193">
        <v>7.717473012923662E-3</v>
      </c>
      <c r="H127" s="193">
        <v>1.0311127008834799E-2</v>
      </c>
      <c r="I127" s="130" cm="1">
        <f t="array" ref="I127">SQRT(MMULT(MMULT(TRANSPOSE($A$4:$A$8),MMULT(TRANSPOSE(EXP(D128:H379)-1),EXP(D128:H379)-1)/COUNTA(H128:H379)),$A$4:$A$8))*NORMSINV($A$11)</f>
        <v>-2.5814937044858544E-2</v>
      </c>
      <c r="J127">
        <f t="shared" si="3"/>
        <v>0</v>
      </c>
      <c r="K127" s="2">
        <f t="shared" si="4"/>
        <v>-8.1633998715609293E-2</v>
      </c>
      <c r="L127" s="137" cm="1">
        <f t="array" ref="L127">SQRT(MMULT(MMULT(TRANSPOSE($A$4:$A$8),MMULT(TRANSPOSE(EXP(D128:H379)-1),EXP(D128:H379)-1)/COUNTA(H128:H379)),$A$4:$A$8))*(-1/SQRT(2*PI())*EXP(-1*(NORMSINV($A$11))^2/2)/$A$11)</f>
        <v>-2.9575257456994117E-2</v>
      </c>
      <c r="M127" s="2">
        <f t="shared" si="5"/>
        <v>-9.3525175949980777E-2</v>
      </c>
      <c r="N127" s="130">
        <v>8.016391442866172E-3</v>
      </c>
    </row>
    <row r="128" spans="3:14" x14ac:dyDescent="0.3">
      <c r="C128" s="186">
        <v>42951</v>
      </c>
      <c r="D128" s="193">
        <v>-9.8251322720784677E-3</v>
      </c>
      <c r="E128" s="193">
        <v>-1.4413649140666777E-2</v>
      </c>
      <c r="F128" s="193">
        <v>-7.7631983876714225E-3</v>
      </c>
      <c r="G128" s="193">
        <v>-9.2963330044760536E-3</v>
      </c>
      <c r="H128" s="193">
        <v>-1.7175545382113681E-2</v>
      </c>
      <c r="I128" s="130" cm="1">
        <f t="array" ref="I128">SQRT(MMULT(MMULT(TRANSPOSE($A$4:$A$8),MMULT(TRANSPOSE(EXP(D129:H380)-1),EXP(D129:H380)-1)/COUNTA(H129:H380)),$A$4:$A$8))*NORMSINV($A$11)</f>
        <v>-2.591404088621348E-2</v>
      </c>
      <c r="J128">
        <f t="shared" si="3"/>
        <v>0</v>
      </c>
      <c r="K128" s="2">
        <f t="shared" si="4"/>
        <v>-8.1947392579162878E-2</v>
      </c>
      <c r="L128" s="137" cm="1">
        <f t="array" ref="L128">SQRT(MMULT(MMULT(TRANSPOSE($A$4:$A$8),MMULT(TRANSPOSE(EXP(D129:H380)-1),EXP(D129:H380)-1)/COUNTA(H129:H380)),$A$4:$A$8))*(-1/SQRT(2*PI())*EXP(-1*(NORMSINV($A$11))^2/2)/$A$11)</f>
        <v>-2.9688797211825053E-2</v>
      </c>
      <c r="M128" s="2">
        <f t="shared" si="5"/>
        <v>-9.3884220180223646E-2</v>
      </c>
      <c r="N128" s="130">
        <v>-1.1620515593445535E-2</v>
      </c>
    </row>
    <row r="129" spans="3:14" x14ac:dyDescent="0.3">
      <c r="C129" s="186">
        <v>42950</v>
      </c>
      <c r="D129" s="193">
        <v>-2.0016970590251492E-2</v>
      </c>
      <c r="E129" s="193">
        <v>-1.9023536581871836E-2</v>
      </c>
      <c r="F129" s="193">
        <v>-1.1499116069803585E-2</v>
      </c>
      <c r="G129" s="193">
        <v>-1.8365364238693272E-2</v>
      </c>
      <c r="H129" s="193">
        <v>-1.1954834713282058E-2</v>
      </c>
      <c r="I129" s="130" cm="1">
        <f t="array" ref="I129">SQRT(MMULT(MMULT(TRANSPOSE($A$4:$A$8),MMULT(TRANSPOSE(EXP(D130:H381)-1),EXP(D130:H381)-1)/COUNTA(H130:H381)),$A$4:$A$8))*NORMSINV($A$11)</f>
        <v>-2.5822159904327725E-2</v>
      </c>
      <c r="J129">
        <f t="shared" si="3"/>
        <v>0</v>
      </c>
      <c r="K129" s="2">
        <f t="shared" si="4"/>
        <v>-8.165683940275123E-2</v>
      </c>
      <c r="L129" s="137" cm="1">
        <f t="array" ref="L129">SQRT(MMULT(MMULT(TRANSPOSE($A$4:$A$8),MMULT(TRANSPOSE(EXP(D130:H381)-1),EXP(D130:H381)-1)/COUNTA(H130:H381)),$A$4:$A$8))*(-1/SQRT(2*PI())*EXP(-1*(NORMSINV($A$11))^2/2)/$A$11)</f>
        <v>-2.9583532430820528E-2</v>
      </c>
      <c r="M129" s="2">
        <f t="shared" si="5"/>
        <v>-9.3551343714850507E-2</v>
      </c>
      <c r="N129" s="130">
        <v>-1.6035270865039385E-2</v>
      </c>
    </row>
    <row r="130" spans="3:14" x14ac:dyDescent="0.3">
      <c r="C130" s="186">
        <v>42949</v>
      </c>
      <c r="D130" s="193">
        <v>5.1187762210051183E-2</v>
      </c>
      <c r="E130" s="193">
        <v>4.7181383023483375E-3</v>
      </c>
      <c r="F130" s="193">
        <v>6.0050201492262308E-4</v>
      </c>
      <c r="G130" s="193">
        <v>-2.0926230527962232E-3</v>
      </c>
      <c r="H130" s="193">
        <v>4.3605353458202982E-3</v>
      </c>
      <c r="I130" s="130" cm="1">
        <f t="array" ref="I130">SQRT(MMULT(MMULT(TRANSPOSE($A$4:$A$8),MMULT(TRANSPOSE(EXP(D131:H382)-1),EXP(D131:H382)-1)/COUNTA(H131:H382)),$A$4:$A$8))*NORMSINV($A$11)</f>
        <v>-2.5764482561952604E-2</v>
      </c>
      <c r="J130">
        <f t="shared" si="3"/>
        <v>0</v>
      </c>
      <c r="K130" s="2">
        <f t="shared" si="4"/>
        <v>-8.14744476314605E-2</v>
      </c>
      <c r="L130" s="137" cm="1">
        <f t="array" ref="L130">SQRT(MMULT(MMULT(TRANSPOSE($A$4:$A$8),MMULT(TRANSPOSE(EXP(D131:H382)-1),EXP(D131:H382)-1)/COUNTA(H131:H382)),$A$4:$A$8))*(-1/SQRT(2*PI())*EXP(-1*(NORMSINV($A$11))^2/2)/$A$11)</f>
        <v>-2.9517453546056439E-2</v>
      </c>
      <c r="M130" s="2">
        <f t="shared" si="5"/>
        <v>-9.3342383933752188E-2</v>
      </c>
      <c r="N130" s="130">
        <v>1.2026017634235631E-2</v>
      </c>
    </row>
    <row r="131" spans="3:14" x14ac:dyDescent="0.3">
      <c r="C131" s="186">
        <v>42948</v>
      </c>
      <c r="D131" s="193">
        <v>1.768414545429756E-2</v>
      </c>
      <c r="E131" s="193">
        <v>1.7326027895765504E-2</v>
      </c>
      <c r="F131" s="193">
        <v>7.1963029317711324E-3</v>
      </c>
      <c r="G131" s="193">
        <v>1.0882726761999325E-2</v>
      </c>
      <c r="H131" s="193">
        <v>1.1926381509798021E-2</v>
      </c>
      <c r="I131" s="130" cm="1">
        <f t="array" ref="I131">SQRT(MMULT(MMULT(TRANSPOSE($A$4:$A$8),MMULT(TRANSPOSE(EXP(D132:H383)-1),EXP(D132:H383)-1)/COUNTA(H132:H383)),$A$4:$A$8))*NORMSINV($A$11)</f>
        <v>-2.5978462298613749E-2</v>
      </c>
      <c r="J131">
        <f t="shared" si="3"/>
        <v>0</v>
      </c>
      <c r="K131" s="2">
        <f t="shared" si="4"/>
        <v>-8.2151110972432745E-2</v>
      </c>
      <c r="L131" s="137" cm="1">
        <f t="array" ref="L131">SQRT(MMULT(MMULT(TRANSPOSE($A$4:$A$8),MMULT(TRANSPOSE(EXP(D132:H383)-1),EXP(D132:H383)-1)/COUNTA(H132:H383)),$A$4:$A$8))*(-1/SQRT(2*PI())*EXP(-1*(NORMSINV($A$11))^2/2)/$A$11)</f>
        <v>-2.9762602538336999E-2</v>
      </c>
      <c r="M131" s="2">
        <f t="shared" si="5"/>
        <v>-9.4117613115453802E-2</v>
      </c>
      <c r="N131" s="130">
        <v>1.3096126371500663E-2</v>
      </c>
    </row>
    <row r="132" spans="3:14" x14ac:dyDescent="0.3">
      <c r="C132" s="186">
        <v>42947</v>
      </c>
      <c r="D132" s="193">
        <v>4.4148841476145308E-3</v>
      </c>
      <c r="E132" s="193">
        <v>-2.255836679058355E-2</v>
      </c>
      <c r="F132" s="193">
        <v>4.9129837393103457E-3</v>
      </c>
      <c r="G132" s="193">
        <v>-3.4375545682718027E-3</v>
      </c>
      <c r="H132" s="193">
        <v>1.6318090601540602E-2</v>
      </c>
      <c r="I132" s="130" cm="1">
        <f t="array" ref="I132">SQRT(MMULT(MMULT(TRANSPOSE($A$4:$A$8),MMULT(TRANSPOSE(EXP(D133:H384)-1),EXP(D133:H384)-1)/COUNTA(H133:H384)),$A$4:$A$8))*NORMSINV($A$11)</f>
        <v>-2.5979270431578057E-2</v>
      </c>
      <c r="J132">
        <f t="shared" si="3"/>
        <v>0</v>
      </c>
      <c r="K132" s="2">
        <f t="shared" si="4"/>
        <v>-8.2153666513252219E-2</v>
      </c>
      <c r="L132" s="137" cm="1">
        <f t="array" ref="L132">SQRT(MMULT(MMULT(TRANSPOSE($A$4:$A$8),MMULT(TRANSPOSE(EXP(D133:H384)-1),EXP(D133:H384)-1)/COUNTA(H133:H384)),$A$4:$A$8))*(-1/SQRT(2*PI())*EXP(-1*(NORMSINV($A$11))^2/2)/$A$11)</f>
        <v>-2.9763528387601604E-2</v>
      </c>
      <c r="M132" s="2">
        <f t="shared" si="5"/>
        <v>-9.4120540907899938E-2</v>
      </c>
      <c r="N132" s="130">
        <v>1.2838371461574433E-5</v>
      </c>
    </row>
    <row r="133" spans="3:14" x14ac:dyDescent="0.3">
      <c r="C133" s="186">
        <v>42944</v>
      </c>
      <c r="D133" s="193">
        <v>-1.2197366814765567E-3</v>
      </c>
      <c r="E133" s="193">
        <v>-1.9285974049303677E-2</v>
      </c>
      <c r="F133" s="193">
        <v>4.2037847618722627E-3</v>
      </c>
      <c r="G133" s="193">
        <v>1.3262708201300913E-2</v>
      </c>
      <c r="H133" s="193">
        <v>6.4886605748936126E-4</v>
      </c>
      <c r="I133" s="130" cm="1">
        <f t="array" ref="I133">SQRT(MMULT(MMULT(TRANSPOSE($A$4:$A$8),MMULT(TRANSPOSE(EXP(D134:H385)-1),EXP(D134:H385)-1)/COUNTA(H134:H385)),$A$4:$A$8))*NORMSINV($A$11)</f>
        <v>-2.6058781392384107E-2</v>
      </c>
      <c r="J133">
        <f t="shared" si="3"/>
        <v>0</v>
      </c>
      <c r="K133" s="2">
        <f t="shared" si="4"/>
        <v>-8.2405102248347725E-2</v>
      </c>
      <c r="L133" s="137" cm="1">
        <f t="array" ref="L133">SQRT(MMULT(MMULT(TRANSPOSE($A$4:$A$8),MMULT(TRANSPOSE(EXP(D134:H385)-1),EXP(D134:H385)-1)/COUNTA(H134:H385)),$A$4:$A$8))*(-1/SQRT(2*PI())*EXP(-1*(NORMSINV($A$11))^2/2)/$A$11)</f>
        <v>-2.9854621274344101E-2</v>
      </c>
      <c r="M133" s="2">
        <f t="shared" si="5"/>
        <v>-9.4408601908645987E-2</v>
      </c>
      <c r="N133" s="130">
        <v>-4.2148497576730535E-4</v>
      </c>
    </row>
    <row r="134" spans="3:14" x14ac:dyDescent="0.3">
      <c r="C134" s="186">
        <v>42943</v>
      </c>
      <c r="D134" s="193">
        <v>-2.1248778333822469E-2</v>
      </c>
      <c r="E134" s="193">
        <v>-8.6504004462623907E-3</v>
      </c>
      <c r="F134" s="193">
        <v>-1.4262045108932692E-2</v>
      </c>
      <c r="G134" s="193">
        <v>-3.6604704461668261E-2</v>
      </c>
      <c r="H134" s="193">
        <v>1.3164966695106228E-2</v>
      </c>
      <c r="I134" s="130" cm="1">
        <f t="array" ref="I134">SQRT(MMULT(MMULT(TRANSPOSE($A$4:$A$8),MMULT(TRANSPOSE(EXP(D135:H386)-1),EXP(D135:H386)-1)/COUNTA(H135:H386)),$A$4:$A$8))*NORMSINV($A$11)</f>
        <v>-2.6094838262563275E-2</v>
      </c>
      <c r="J134">
        <f t="shared" ref="J134:J197" si="6">IF(N134&lt;I134,1,0)</f>
        <v>0</v>
      </c>
      <c r="K134" s="2">
        <f t="shared" ref="K134:K197" si="7">I134*SQRT(10)</f>
        <v>-8.2519124083410902E-2</v>
      </c>
      <c r="L134" s="137" cm="1">
        <f t="array" ref="L134">SQRT(MMULT(MMULT(TRANSPOSE($A$4:$A$8),MMULT(TRANSPOSE(EXP(D135:H386)-1),EXP(D135:H386)-1)/COUNTA(H135:H386)),$A$4:$A$8))*(-1/SQRT(2*PI())*EXP(-1*(NORMSINV($A$11))^2/2)/$A$11)</f>
        <v>-2.9895930351208758E-2</v>
      </c>
      <c r="M134" s="2">
        <f t="shared" ref="M134:M197" si="8">L134*SQRT(10)</f>
        <v>-9.453923267957727E-2</v>
      </c>
      <c r="N134" s="130">
        <v>-1.3297875392741965E-2</v>
      </c>
    </row>
    <row r="135" spans="3:14" x14ac:dyDescent="0.3">
      <c r="C135" s="186">
        <v>42942</v>
      </c>
      <c r="D135" s="193">
        <v>4.2668672620833278E-3</v>
      </c>
      <c r="E135" s="193">
        <v>1.192154006738818E-2</v>
      </c>
      <c r="F135" s="193">
        <v>-2.3251833318914264E-3</v>
      </c>
      <c r="G135" s="193">
        <v>1.0785947444691808E-2</v>
      </c>
      <c r="H135" s="193">
        <v>1.3572910559290412E-3</v>
      </c>
      <c r="I135" s="130" cm="1">
        <f t="array" ref="I135">SQRT(MMULT(MMULT(TRANSPOSE($A$4:$A$8),MMULT(TRANSPOSE(EXP(D136:H387)-1),EXP(D136:H387)-1)/COUNTA(H136:H387)),$A$4:$A$8))*NORMSINV($A$11)</f>
        <v>-2.6146949440012609E-2</v>
      </c>
      <c r="J135">
        <f t="shared" si="6"/>
        <v>0</v>
      </c>
      <c r="K135" s="2">
        <f t="shared" si="7"/>
        <v>-8.2683914095703998E-2</v>
      </c>
      <c r="L135" s="137" cm="1">
        <f t="array" ref="L135">SQRT(MMULT(MMULT(TRANSPOSE($A$4:$A$8),MMULT(TRANSPOSE(EXP(D136:H387)-1),EXP(D136:H387)-1)/COUNTA(H136:H387)),$A$4:$A$8))*(-1/SQRT(2*PI())*EXP(-1*(NORMSINV($A$11))^2/2)/$A$11)</f>
        <v>-2.9955632278305191E-2</v>
      </c>
      <c r="M135" s="2">
        <f t="shared" si="8"/>
        <v>-9.4728026749903327E-2</v>
      </c>
      <c r="N135" s="130">
        <v>5.2297848077025406E-3</v>
      </c>
    </row>
    <row r="136" spans="3:14" x14ac:dyDescent="0.3">
      <c r="C136" s="186">
        <v>42941</v>
      </c>
      <c r="D136" s="193">
        <v>1.5496561293490568E-3</v>
      </c>
      <c r="E136" s="193">
        <v>-1.8296927397221737E-3</v>
      </c>
      <c r="F136" s="193">
        <v>5.2696394126248158E-3</v>
      </c>
      <c r="G136" s="193">
        <v>-7.7298172330219099E-3</v>
      </c>
      <c r="H136" s="193">
        <v>8.1130972445294935E-3</v>
      </c>
      <c r="I136" s="130" cm="1">
        <f t="array" ref="I136">SQRT(MMULT(MMULT(TRANSPOSE($A$4:$A$8),MMULT(TRANSPOSE(EXP(D137:H388)-1),EXP(D137:H388)-1)/COUNTA(H137:H388)),$A$4:$A$8))*NORMSINV($A$11)</f>
        <v>-2.6221311980644712E-2</v>
      </c>
      <c r="J136">
        <f t="shared" si="6"/>
        <v>0</v>
      </c>
      <c r="K136" s="2">
        <f t="shared" si="7"/>
        <v>-8.2919069096698259E-2</v>
      </c>
      <c r="L136" s="137" cm="1">
        <f t="array" ref="L136">SQRT(MMULT(MMULT(TRANSPOSE($A$4:$A$8),MMULT(TRANSPOSE(EXP(D137:H388)-1),EXP(D137:H388)-1)/COUNTA(H137:H388)),$A$4:$A$8))*(-1/SQRT(2*PI())*EXP(-1*(NORMSINV($A$11))^2/2)/$A$11)</f>
        <v>-3.0040826802720608E-2</v>
      </c>
      <c r="M136" s="2">
        <f t="shared" si="8"/>
        <v>-9.4997435491230867E-2</v>
      </c>
      <c r="N136" s="130">
        <v>1.0904929114172813E-3</v>
      </c>
    </row>
    <row r="137" spans="3:14" x14ac:dyDescent="0.3">
      <c r="C137" s="186">
        <v>42940</v>
      </c>
      <c r="D137" s="193">
        <v>2.6193313186839817E-2</v>
      </c>
      <c r="E137" s="193">
        <v>2.7018748455888985E-2</v>
      </c>
      <c r="F137" s="193">
        <v>1.1576157941376801E-2</v>
      </c>
      <c r="G137" s="193">
        <v>1.0807305586435929E-2</v>
      </c>
      <c r="H137" s="193">
        <v>9.289656065265493E-3</v>
      </c>
      <c r="I137" s="130" cm="1">
        <f t="array" ref="I137">SQRT(MMULT(MMULT(TRANSPOSE($A$4:$A$8),MMULT(TRANSPOSE(EXP(D138:H389)-1),EXP(D138:H389)-1)/COUNTA(H138:H389)),$A$4:$A$8))*NORMSINV($A$11)</f>
        <v>-2.6100581696555429E-2</v>
      </c>
      <c r="J137">
        <f t="shared" si="6"/>
        <v>0</v>
      </c>
      <c r="K137" s="2">
        <f t="shared" si="7"/>
        <v>-8.253728641641693E-2</v>
      </c>
      <c r="L137" s="137" cm="1">
        <f t="array" ref="L137">SQRT(MMULT(MMULT(TRANSPOSE($A$4:$A$8),MMULT(TRANSPOSE(EXP(D138:H389)-1),EXP(D138:H389)-1)/COUNTA(H138:H389)),$A$4:$A$8))*(-1/SQRT(2*PI())*EXP(-1*(NORMSINV($A$11))^2/2)/$A$11)</f>
        <v>-2.9902510399756235E-2</v>
      </c>
      <c r="M137" s="2">
        <f t="shared" si="8"/>
        <v>-9.4560040620101787E-2</v>
      </c>
      <c r="N137" s="130">
        <v>1.7153742531355484E-2</v>
      </c>
    </row>
    <row r="138" spans="3:14" x14ac:dyDescent="0.3">
      <c r="C138" s="186">
        <v>42937</v>
      </c>
      <c r="D138" s="193">
        <v>7.9095052006462833E-3</v>
      </c>
      <c r="E138" s="193">
        <v>5.4255045717725636E-3</v>
      </c>
      <c r="F138" s="193">
        <v>2.564768036807366E-3</v>
      </c>
      <c r="G138" s="193">
        <v>3.4925863584106022E-2</v>
      </c>
      <c r="H138" s="193">
        <v>8.4881665630163819E-3</v>
      </c>
      <c r="I138" s="130" cm="1">
        <f t="array" ref="I138">SQRT(MMULT(MMULT(TRANSPOSE($A$4:$A$8),MMULT(TRANSPOSE(EXP(D139:H390)-1),EXP(D139:H390)-1)/COUNTA(H139:H390)),$A$4:$A$8))*NORMSINV($A$11)</f>
        <v>-2.6045191087137723E-2</v>
      </c>
      <c r="J138">
        <f t="shared" si="6"/>
        <v>0</v>
      </c>
      <c r="K138" s="2">
        <f t="shared" si="7"/>
        <v>-8.2362125929672209E-2</v>
      </c>
      <c r="L138" s="137" cm="1">
        <f t="array" ref="L138">SQRT(MMULT(MMULT(TRANSPOSE($A$4:$A$8),MMULT(TRANSPOSE(EXP(D139:H390)-1),EXP(D139:H390)-1)/COUNTA(H139:H390)),$A$4:$A$8))*(-1/SQRT(2*PI())*EXP(-1*(NORMSINV($A$11))^2/2)/$A$11)</f>
        <v>-2.9839051343808053E-2</v>
      </c>
      <c r="M138" s="2">
        <f t="shared" si="8"/>
        <v>-9.4359365465141468E-2</v>
      </c>
      <c r="N138" s="130">
        <v>1.2003280963740351E-2</v>
      </c>
    </row>
    <row r="139" spans="3:14" x14ac:dyDescent="0.3">
      <c r="C139" s="186">
        <v>42936</v>
      </c>
      <c r="D139" s="193">
        <v>-8.9242429219419557E-3</v>
      </c>
      <c r="E139" s="193">
        <v>-2.6307871119294825E-3</v>
      </c>
      <c r="F139" s="193">
        <v>4.5102553925765592E-4</v>
      </c>
      <c r="G139" s="193">
        <v>-5.8263658556805915E-3</v>
      </c>
      <c r="H139" s="193">
        <v>-1.5855367490168856E-3</v>
      </c>
      <c r="I139" s="130" cm="1">
        <f t="array" ref="I139">SQRT(MMULT(MMULT(TRANSPOSE($A$4:$A$8),MMULT(TRANSPOSE(EXP(D140:H391)-1),EXP(D140:H391)-1)/COUNTA(H140:H391)),$A$4:$A$8))*NORMSINV($A$11)</f>
        <v>-2.640222279840726E-2</v>
      </c>
      <c r="J139">
        <f t="shared" si="6"/>
        <v>0</v>
      </c>
      <c r="K139" s="2">
        <f t="shared" si="7"/>
        <v>-8.3491159334191559E-2</v>
      </c>
      <c r="L139" s="137" cm="1">
        <f t="array" ref="L139">SQRT(MMULT(MMULT(TRANSPOSE($A$4:$A$8),MMULT(TRANSPOSE(EXP(D140:H391)-1),EXP(D140:H391)-1)/COUNTA(H140:H391)),$A$4:$A$8))*(-1/SQRT(2*PI())*EXP(-1*(NORMSINV($A$11))^2/2)/$A$11)</f>
        <v>-3.0248089907905996E-2</v>
      </c>
      <c r="M139" s="2">
        <f t="shared" si="8"/>
        <v>-9.5652858978535746E-2</v>
      </c>
      <c r="N139" s="130">
        <v>-3.6908896738914233E-3</v>
      </c>
    </row>
    <row r="140" spans="3:14" x14ac:dyDescent="0.3">
      <c r="C140" s="186">
        <v>42935</v>
      </c>
      <c r="D140" s="193">
        <v>1.6184955421565039E-3</v>
      </c>
      <c r="E140" s="193">
        <v>-2.2657465720484658E-3</v>
      </c>
      <c r="F140" s="193">
        <v>2.9855469543822659E-3</v>
      </c>
      <c r="G140" s="193">
        <v>-3.2101539696818967E-3</v>
      </c>
      <c r="H140" s="193">
        <v>-9.2246886902375743E-5</v>
      </c>
      <c r="I140" s="130" cm="1">
        <f t="array" ref="I140">SQRT(MMULT(MMULT(TRANSPOSE($A$4:$A$8),MMULT(TRANSPOSE(EXP(D141:H392)-1),EXP(D141:H392)-1)/COUNTA(H141:H392)),$A$4:$A$8))*NORMSINV($A$11)</f>
        <v>-2.6730685267155305E-2</v>
      </c>
      <c r="J140">
        <f t="shared" si="6"/>
        <v>0</v>
      </c>
      <c r="K140" s="2">
        <f t="shared" si="7"/>
        <v>-8.4529848861317258E-2</v>
      </c>
      <c r="L140" s="137" cm="1">
        <f t="array" ref="L140">SQRT(MMULT(MMULT(TRANSPOSE($A$4:$A$8),MMULT(TRANSPOSE(EXP(D141:H392)-1),EXP(D141:H392)-1)/COUNTA(H141:H392)),$A$4:$A$8))*(-1/SQRT(2*PI())*EXP(-1*(NORMSINV($A$11))^2/2)/$A$11)</f>
        <v>-3.0624397704485266E-2</v>
      </c>
      <c r="M140" s="2">
        <f t="shared" si="8"/>
        <v>-9.6842848717005561E-2</v>
      </c>
      <c r="N140" s="130">
        <v>-1.9012342425961154E-4</v>
      </c>
    </row>
    <row r="141" spans="3:14" x14ac:dyDescent="0.3">
      <c r="C141" s="186">
        <v>42934</v>
      </c>
      <c r="D141" s="193">
        <v>-6.0380485702372585E-4</v>
      </c>
      <c r="E141" s="193">
        <v>1.0091122365981708E-2</v>
      </c>
      <c r="F141" s="193">
        <v>-4.7567101288074082E-3</v>
      </c>
      <c r="G141" s="193">
        <v>0.12294196206942981</v>
      </c>
      <c r="H141" s="193">
        <v>8.298338407622112E-3</v>
      </c>
      <c r="I141" s="130" cm="1">
        <f t="array" ref="I141">SQRT(MMULT(MMULT(TRANSPOSE($A$4:$A$8),MMULT(TRANSPOSE(EXP(D142:H393)-1),EXP(D142:H393)-1)/COUNTA(H142:H393)),$A$4:$A$8))*NORMSINV($A$11)</f>
        <v>-2.6396726079748772E-2</v>
      </c>
      <c r="J141">
        <f t="shared" si="6"/>
        <v>0</v>
      </c>
      <c r="K141" s="2">
        <f t="shared" si="7"/>
        <v>-8.3473777183573586E-2</v>
      </c>
      <c r="L141" s="137" cm="1">
        <f t="array" ref="L141">SQRT(MMULT(MMULT(TRANSPOSE($A$4:$A$8),MMULT(TRANSPOSE(EXP(D142:H393)-1),EXP(D142:H393)-1)/COUNTA(H142:H393)),$A$4:$A$8))*(-1/SQRT(2*PI())*EXP(-1*(NORMSINV($A$11))^2/2)/$A$11)</f>
        <v>-3.0241792512362826E-2</v>
      </c>
      <c r="M141" s="2">
        <f t="shared" si="8"/>
        <v>-9.5632944865292335E-2</v>
      </c>
      <c r="N141" s="130">
        <v>2.8788965130465916E-2</v>
      </c>
    </row>
    <row r="142" spans="3:14" x14ac:dyDescent="0.3">
      <c r="C142" s="186">
        <v>42933</v>
      </c>
      <c r="D142" s="193">
        <v>5.317596768337666E-3</v>
      </c>
      <c r="E142" s="193">
        <v>1.0016389511619098E-2</v>
      </c>
      <c r="F142" s="193">
        <v>9.6360009630989674E-3</v>
      </c>
      <c r="G142" s="193">
        <v>5.4281892838054626E-3</v>
      </c>
      <c r="H142" s="193">
        <v>6.9880516167138322E-3</v>
      </c>
      <c r="I142" s="130" cm="1">
        <f t="array" ref="I142">SQRT(MMULT(MMULT(TRANSPOSE($A$4:$A$8),MMULT(TRANSPOSE(EXP(D143:H394)-1),EXP(D143:H394)-1)/COUNTA(H143:H394)),$A$4:$A$8))*NORMSINV($A$11)</f>
        <v>-2.6376734987246721E-2</v>
      </c>
      <c r="J142">
        <f t="shared" si="6"/>
        <v>0</v>
      </c>
      <c r="K142" s="2">
        <f t="shared" si="7"/>
        <v>-8.3410559798351991E-2</v>
      </c>
      <c r="L142" s="137" cm="1">
        <f t="array" ref="L142">SQRT(MMULT(MMULT(TRANSPOSE($A$4:$A$8),MMULT(TRANSPOSE(EXP(D143:H394)-1),EXP(D143:H394)-1)/COUNTA(H143:H394)),$A$4:$A$8))*(-1/SQRT(2*PI())*EXP(-1*(NORMSINV($A$11))^2/2)/$A$11)</f>
        <v>-3.0218889426968223E-2</v>
      </c>
      <c r="M142" s="2">
        <f t="shared" si="8"/>
        <v>-9.5560518950000062E-2</v>
      </c>
      <c r="N142" s="130">
        <v>7.5073064100765335E-3</v>
      </c>
    </row>
    <row r="143" spans="3:14" x14ac:dyDescent="0.3">
      <c r="C143" s="186">
        <v>42930</v>
      </c>
      <c r="D143" s="193">
        <v>8.3764815485135782E-3</v>
      </c>
      <c r="E143" s="193">
        <v>9.9750598678530504E-4</v>
      </c>
      <c r="F143" s="193">
        <v>1.3793785467530829E-2</v>
      </c>
      <c r="G143" s="193">
        <v>1.8045039920951182E-2</v>
      </c>
      <c r="H143" s="193">
        <v>4.4221056820904518E-3</v>
      </c>
      <c r="I143" s="130" cm="1">
        <f t="array" ref="I143">SQRT(MMULT(MMULT(TRANSPOSE($A$4:$A$8),MMULT(TRANSPOSE(EXP(D144:H395)-1),EXP(D144:H395)-1)/COUNTA(H144:H395)),$A$4:$A$8))*NORMSINV($A$11)</f>
        <v>-2.6357429942736352E-2</v>
      </c>
      <c r="J143">
        <f t="shared" si="6"/>
        <v>0</v>
      </c>
      <c r="K143" s="2">
        <f t="shared" si="7"/>
        <v>-8.3349511887368305E-2</v>
      </c>
      <c r="L143" s="137" cm="1">
        <f t="array" ref="L143">SQRT(MMULT(MMULT(TRANSPOSE($A$4:$A$8),MMULT(TRANSPOSE(EXP(D144:H395)-1),EXP(D144:H395)-1)/COUNTA(H144:H395)),$A$4:$A$8))*(-1/SQRT(2*PI())*EXP(-1*(NORMSINV($A$11))^2/2)/$A$11)</f>
        <v>-3.019677232241667E-2</v>
      </c>
      <c r="M143" s="2">
        <f t="shared" si="8"/>
        <v>-9.5490578524369069E-2</v>
      </c>
      <c r="N143" s="130">
        <v>9.1879515550321329E-3</v>
      </c>
    </row>
    <row r="144" spans="3:14" x14ac:dyDescent="0.3">
      <c r="C144" s="186">
        <v>42929</v>
      </c>
      <c r="D144" s="193">
        <v>1.4855094183581219E-2</v>
      </c>
      <c r="E144" s="193">
        <v>-4.8370397249680288E-3</v>
      </c>
      <c r="F144" s="193">
        <v>9.6980595138132786E-3</v>
      </c>
      <c r="G144" s="193">
        <v>-2.3852640185225405E-3</v>
      </c>
      <c r="H144" s="193">
        <v>-1.972432969378234E-3</v>
      </c>
      <c r="I144" s="130" cm="1">
        <f t="array" ref="I144">SQRT(MMULT(MMULT(TRANSPOSE($A$4:$A$8),MMULT(TRANSPOSE(EXP(D145:H396)-1),EXP(D145:H396)-1)/COUNTA(H145:H396)),$A$4:$A$8))*NORMSINV($A$11)</f>
        <v>-2.6362384347867033E-2</v>
      </c>
      <c r="J144">
        <f t="shared" si="6"/>
        <v>0</v>
      </c>
      <c r="K144" s="2">
        <f t="shared" si="7"/>
        <v>-8.3365179092032476E-2</v>
      </c>
      <c r="L144" s="137" cm="1">
        <f t="array" ref="L144">SQRT(MMULT(MMULT(TRANSPOSE($A$4:$A$8),MMULT(TRANSPOSE(EXP(D145:H396)-1),EXP(D145:H396)-1)/COUNTA(H145:H396)),$A$4:$A$8))*(-1/SQRT(2*PI())*EXP(-1*(NORMSINV($A$11))^2/2)/$A$11)</f>
        <v>-3.020244840859234E-2</v>
      </c>
      <c r="M144" s="2">
        <f t="shared" si="8"/>
        <v>-9.5508527884879582E-2</v>
      </c>
      <c r="N144" s="130">
        <v>3.1065893884809253E-3</v>
      </c>
    </row>
    <row r="145" spans="3:14" x14ac:dyDescent="0.3">
      <c r="C145" s="186">
        <v>42928</v>
      </c>
      <c r="D145" s="193">
        <v>-9.2187615593758362E-3</v>
      </c>
      <c r="E145" s="193">
        <v>1.715477647318379E-3</v>
      </c>
      <c r="F145" s="193">
        <v>5.7775658039948777E-3</v>
      </c>
      <c r="G145" s="193">
        <v>1.7576733005325633E-2</v>
      </c>
      <c r="H145" s="193">
        <v>-8.473422560791654E-3</v>
      </c>
      <c r="I145" s="130" cm="1">
        <f t="array" ref="I145">SQRT(MMULT(MMULT(TRANSPOSE($A$4:$A$8),MMULT(TRANSPOSE(EXP(D146:H397)-1),EXP(D146:H397)-1)/COUNTA(H146:H397)),$A$4:$A$8))*NORMSINV($A$11)</f>
        <v>-2.6482049940588091E-2</v>
      </c>
      <c r="J145">
        <f t="shared" si="6"/>
        <v>0</v>
      </c>
      <c r="K145" s="2">
        <f t="shared" si="7"/>
        <v>-8.3743594922585082E-2</v>
      </c>
      <c r="L145" s="137" cm="1">
        <f t="array" ref="L145">SQRT(MMULT(MMULT(TRANSPOSE($A$4:$A$8),MMULT(TRANSPOSE(EXP(D146:H397)-1),EXP(D146:H397)-1)/COUNTA(H146:H397)),$A$4:$A$8))*(-1/SQRT(2*PI())*EXP(-1*(NORMSINV($A$11))^2/2)/$A$11)</f>
        <v>-3.0339545032431442E-2</v>
      </c>
      <c r="M145" s="2">
        <f t="shared" si="8"/>
        <v>-9.5942065475730476E-2</v>
      </c>
      <c r="N145" s="130">
        <v>1.5258654987319333E-3</v>
      </c>
    </row>
    <row r="146" spans="3:14" x14ac:dyDescent="0.3">
      <c r="C146" s="186">
        <v>42927</v>
      </c>
      <c r="D146" s="193">
        <v>9.5301437106095413E-3</v>
      </c>
      <c r="E146" s="193">
        <v>3.9441296777124844E-3</v>
      </c>
      <c r="F146" s="193">
        <v>6.4377801398857017E-3</v>
      </c>
      <c r="G146" s="193">
        <v>1.7109610266373081E-2</v>
      </c>
      <c r="H146" s="193">
        <v>2.6140385346556739E-3</v>
      </c>
      <c r="I146" s="130" cm="1">
        <f t="array" ref="I146">SQRT(MMULT(MMULT(TRANSPOSE($A$4:$A$8),MMULT(TRANSPOSE(EXP(D147:H398)-1),EXP(D147:H398)-1)/COUNTA(H147:H398)),$A$4:$A$8))*NORMSINV($A$11)</f>
        <v>-2.6476127060099972E-2</v>
      </c>
      <c r="J146">
        <f t="shared" si="6"/>
        <v>0</v>
      </c>
      <c r="K146" s="2">
        <f t="shared" si="7"/>
        <v>-8.3724865129933657E-2</v>
      </c>
      <c r="L146" s="137" cm="1">
        <f t="array" ref="L146">SQRT(MMULT(MMULT(TRANSPOSE($A$4:$A$8),MMULT(TRANSPOSE(EXP(D147:H398)-1),EXP(D147:H398)-1)/COUNTA(H147:H398)),$A$4:$A$8))*(-1/SQRT(2*PI())*EXP(-1*(NORMSINV($A$11))^2/2)/$A$11)</f>
        <v>-3.0332759398400314E-2</v>
      </c>
      <c r="M146" s="2">
        <f t="shared" si="8"/>
        <v>-9.5920607416823761E-2</v>
      </c>
      <c r="N146" s="130">
        <v>7.9720882865924932E-3</v>
      </c>
    </row>
    <row r="147" spans="3:14" x14ac:dyDescent="0.3">
      <c r="C147" s="186">
        <v>42926</v>
      </c>
      <c r="D147" s="193">
        <v>3.2148219691828742E-3</v>
      </c>
      <c r="E147" s="193">
        <v>1.5062681512300868E-2</v>
      </c>
      <c r="F147" s="193">
        <v>4.5886588955184708E-3</v>
      </c>
      <c r="G147" s="193">
        <v>1.3574339475341455E-2</v>
      </c>
      <c r="H147" s="193">
        <v>-9.279332694841165E-3</v>
      </c>
      <c r="I147" s="130" cm="1">
        <f t="array" ref="I147">SQRT(MMULT(MMULT(TRANSPOSE($A$4:$A$8),MMULT(TRANSPOSE(EXP(D148:H399)-1),EXP(D148:H399)-1)/COUNTA(H148:H399)),$A$4:$A$8))*NORMSINV($A$11)</f>
        <v>-2.6494218604464763E-2</v>
      </c>
      <c r="J147">
        <f t="shared" si="6"/>
        <v>0</v>
      </c>
      <c r="K147" s="2">
        <f t="shared" si="7"/>
        <v>-8.3782075616516377E-2</v>
      </c>
      <c r="L147" s="137" cm="1">
        <f t="array" ref="L147">SQRT(MMULT(MMULT(TRANSPOSE($A$4:$A$8),MMULT(TRANSPOSE(EXP(D148:H399)-1),EXP(D148:H399)-1)/COUNTA(H148:H399)),$A$4:$A$8))*(-1/SQRT(2*PI())*EXP(-1*(NORMSINV($A$11))^2/2)/$A$11)</f>
        <v>-3.0353486238890122E-2</v>
      </c>
      <c r="M147" s="2">
        <f t="shared" si="8"/>
        <v>-9.598615144147056E-2</v>
      </c>
      <c r="N147" s="130">
        <v>5.4852739926016126E-3</v>
      </c>
    </row>
    <row r="148" spans="3:14" x14ac:dyDescent="0.3">
      <c r="C148" s="186">
        <v>42923</v>
      </c>
      <c r="D148" s="193">
        <v>7.5537173502178831E-3</v>
      </c>
      <c r="E148" s="193">
        <v>1.1459240179261906E-2</v>
      </c>
      <c r="F148" s="193">
        <v>1.0341879024942408E-2</v>
      </c>
      <c r="G148" s="193">
        <v>2.3962991623030866E-2</v>
      </c>
      <c r="H148" s="193">
        <v>6.457058465704162E-4</v>
      </c>
      <c r="I148" s="130" cm="1">
        <f t="array" ref="I148">SQRT(MMULT(MMULT(TRANSPOSE($A$4:$A$8),MMULT(TRANSPOSE(EXP(D149:H400)-1),EXP(D149:H400)-1)/COUNTA(H149:H400)),$A$4:$A$8))*NORMSINV($A$11)</f>
        <v>-2.6446651751044388E-2</v>
      </c>
      <c r="J148">
        <f t="shared" si="6"/>
        <v>0</v>
      </c>
      <c r="K148" s="2">
        <f t="shared" si="7"/>
        <v>-8.3631656018580622E-2</v>
      </c>
      <c r="L148" s="137" cm="1">
        <f t="array" ref="L148">SQRT(MMULT(MMULT(TRANSPOSE($A$4:$A$8),MMULT(TRANSPOSE(EXP(D149:H400)-1),EXP(D149:H400)-1)/COUNTA(H149:H400)),$A$4:$A$8))*(-1/SQRT(2*PI())*EXP(-1*(NORMSINV($A$11))^2/2)/$A$11)</f>
        <v>-3.029899058260082E-2</v>
      </c>
      <c r="M148" s="2">
        <f t="shared" si="8"/>
        <v>-9.5813821045010683E-2</v>
      </c>
      <c r="N148" s="130">
        <v>1.0880266828634069E-2</v>
      </c>
    </row>
    <row r="149" spans="3:14" x14ac:dyDescent="0.3">
      <c r="C149" s="186">
        <v>42922</v>
      </c>
      <c r="D149" s="193">
        <v>-4.0465344598813466E-3</v>
      </c>
      <c r="E149" s="193">
        <v>-1.0283837381245397E-3</v>
      </c>
      <c r="F149" s="193">
        <v>-1.9732172986031984E-3</v>
      </c>
      <c r="G149" s="193">
        <v>-3.8193944096443734E-3</v>
      </c>
      <c r="H149" s="193">
        <v>2.0088953754478374E-3</v>
      </c>
      <c r="I149" s="130" cm="1">
        <f t="array" ref="I149">SQRT(MMULT(MMULT(TRANSPOSE($A$4:$A$8),MMULT(TRANSPOSE(EXP(D150:H401)-1),EXP(D150:H401)-1)/COUNTA(H150:H401)),$A$4:$A$8))*NORMSINV($A$11)</f>
        <v>-2.6479558062666633E-2</v>
      </c>
      <c r="J149">
        <f t="shared" si="6"/>
        <v>0</v>
      </c>
      <c r="K149" s="2">
        <f t="shared" si="7"/>
        <v>-8.3735714912702194E-2</v>
      </c>
      <c r="L149" s="137" cm="1">
        <f t="array" ref="L149">SQRT(MMULT(MMULT(TRANSPOSE($A$4:$A$8),MMULT(TRANSPOSE(EXP(D150:H401)-1),EXP(D150:H401)-1)/COUNTA(H150:H401)),$A$4:$A$8))*(-1/SQRT(2*PI())*EXP(-1*(NORMSINV($A$11))^2/2)/$A$11)</f>
        <v>-3.0336690176308787E-2</v>
      </c>
      <c r="M149" s="2">
        <f t="shared" si="8"/>
        <v>-9.5933037627990811E-2</v>
      </c>
      <c r="N149" s="130">
        <v>-1.7677360863631916E-3</v>
      </c>
    </row>
    <row r="150" spans="3:14" x14ac:dyDescent="0.3">
      <c r="C150" s="186">
        <v>42921</v>
      </c>
      <c r="D150" s="193">
        <v>1.6565871873457958E-2</v>
      </c>
      <c r="E150" s="193">
        <v>3.0893803610048988E-2</v>
      </c>
      <c r="F150" s="193">
        <v>2.5723261183116616E-2</v>
      </c>
      <c r="G150" s="193">
        <v>2.2265987579655745E-2</v>
      </c>
      <c r="H150" s="193">
        <v>1.166465123640569E-2</v>
      </c>
      <c r="I150" s="130" cm="1">
        <f t="array" ref="I150">SQRT(MMULT(MMULT(TRANSPOSE($A$4:$A$8),MMULT(TRANSPOSE(EXP(D151:H402)-1),EXP(D151:H402)-1)/COUNTA(H151:H402)),$A$4:$A$8))*NORMSINV($A$11)</f>
        <v>-2.6304294726389874E-2</v>
      </c>
      <c r="J150">
        <f t="shared" si="6"/>
        <v>0</v>
      </c>
      <c r="K150" s="2">
        <f t="shared" si="7"/>
        <v>-8.3181483579747612E-2</v>
      </c>
      <c r="L150" s="137" cm="1">
        <f t="array" ref="L150">SQRT(MMULT(MMULT(TRANSPOSE($A$4:$A$8),MMULT(TRANSPOSE(EXP(D151:H402)-1),EXP(D151:H402)-1)/COUNTA(H151:H402)),$A$4:$A$8))*(-1/SQRT(2*PI())*EXP(-1*(NORMSINV($A$11))^2/2)/$A$11)</f>
        <v>-3.0135897190288731E-2</v>
      </c>
      <c r="M150" s="2">
        <f t="shared" si="8"/>
        <v>-9.5298074453981085E-2</v>
      </c>
      <c r="N150" s="130">
        <v>2.1677089837330299E-2</v>
      </c>
    </row>
    <row r="151" spans="3:14" x14ac:dyDescent="0.3">
      <c r="C151" s="186">
        <v>42919</v>
      </c>
      <c r="D151" s="193">
        <v>-5.325342629910408E-3</v>
      </c>
      <c r="E151" s="193">
        <v>-1.6632933214300989E-2</v>
      </c>
      <c r="F151" s="193">
        <v>-1.2794979329312834E-2</v>
      </c>
      <c r="G151" s="193">
        <v>-2.3631948837032596E-2</v>
      </c>
      <c r="H151" s="193">
        <v>5.0387610224108979E-3</v>
      </c>
      <c r="I151" s="130" cm="1">
        <f t="array" ref="I151">SQRT(MMULT(MMULT(TRANSPOSE($A$4:$A$8),MMULT(TRANSPOSE(EXP(D152:H403)-1),EXP(D152:H403)-1)/COUNTA(H152:H403)),$A$4:$A$8))*NORMSINV($A$11)</f>
        <v>-2.6297528460033959E-2</v>
      </c>
      <c r="J151">
        <f t="shared" si="6"/>
        <v>0</v>
      </c>
      <c r="K151" s="2">
        <f t="shared" si="7"/>
        <v>-8.3160086766807556E-2</v>
      </c>
      <c r="L151" s="137" cm="1">
        <f t="array" ref="L151">SQRT(MMULT(MMULT(TRANSPOSE($A$4:$A$8),MMULT(TRANSPOSE(EXP(D152:H403)-1),EXP(D152:H403)-1)/COUNTA(H152:H403)),$A$4:$A$8))*(-1/SQRT(2*PI())*EXP(-1*(NORMSINV($A$11))^2/2)/$A$11)</f>
        <v>-3.0128145318992237E-2</v>
      </c>
      <c r="M151" s="2">
        <f t="shared" si="8"/>
        <v>-9.5273560884555686E-2</v>
      </c>
      <c r="N151" s="130">
        <v>-1.0564690706815554E-2</v>
      </c>
    </row>
    <row r="152" spans="3:14" x14ac:dyDescent="0.3">
      <c r="C152" s="186">
        <v>42916</v>
      </c>
      <c r="D152" s="193">
        <v>-4.3489618349923497E-3</v>
      </c>
      <c r="E152" s="193">
        <v>-1.4871291905076696E-2</v>
      </c>
      <c r="F152" s="193">
        <v>-3.0888859076932653E-4</v>
      </c>
      <c r="G152" s="193">
        <v>-1.1253379707362473E-2</v>
      </c>
      <c r="H152" s="193">
        <v>-4.874749768192529E-3</v>
      </c>
      <c r="I152" s="130" cm="1">
        <f t="array" ref="I152">SQRT(MMULT(MMULT(TRANSPOSE($A$4:$A$8),MMULT(TRANSPOSE(EXP(D153:H404)-1),EXP(D153:H404)-1)/COUNTA(H153:H404)),$A$4:$A$8))*NORMSINV($A$11)</f>
        <v>-2.6280688027817283E-2</v>
      </c>
      <c r="J152">
        <f t="shared" si="6"/>
        <v>0</v>
      </c>
      <c r="K152" s="2">
        <f t="shared" si="7"/>
        <v>-8.3106832644221182E-2</v>
      </c>
      <c r="L152" s="137" cm="1">
        <f t="array" ref="L152">SQRT(MMULT(MMULT(TRANSPOSE($A$4:$A$8),MMULT(TRANSPOSE(EXP(D153:H404)-1),EXP(D153:H404)-1)/COUNTA(H153:H404)),$A$4:$A$8))*(-1/SQRT(2*PI())*EXP(-1*(NORMSINV($A$11))^2/2)/$A$11)</f>
        <v>-3.0108851833300997E-2</v>
      </c>
      <c r="M152" s="2">
        <f t="shared" si="8"/>
        <v>-9.5212549525767506E-2</v>
      </c>
      <c r="N152" s="130">
        <v>-7.0925609561269809E-3</v>
      </c>
    </row>
    <row r="153" spans="3:14" x14ac:dyDescent="0.3">
      <c r="C153" s="186">
        <v>42915</v>
      </c>
      <c r="D153" s="193">
        <v>-5.8320368831912446E-3</v>
      </c>
      <c r="E153" s="193">
        <v>-5.6263679824445486E-3</v>
      </c>
      <c r="F153" s="193">
        <v>-9.925272423663702E-3</v>
      </c>
      <c r="G153" s="193">
        <v>-1.2857999667623172E-2</v>
      </c>
      <c r="H153" s="193">
        <v>-6.7183908153571042E-3</v>
      </c>
      <c r="I153" s="130" cm="1">
        <f t="array" ref="I153">SQRT(MMULT(MMULT(TRANSPOSE($A$4:$A$8),MMULT(TRANSPOSE(EXP(D154:H405)-1),EXP(D154:H405)-1)/COUNTA(H154:H405)),$A$4:$A$8))*NORMSINV($A$11)</f>
        <v>-2.6361374573985012E-2</v>
      </c>
      <c r="J153">
        <f t="shared" si="6"/>
        <v>0</v>
      </c>
      <c r="K153" s="2">
        <f t="shared" si="7"/>
        <v>-8.3361985906643538E-2</v>
      </c>
      <c r="L153" s="137" cm="1">
        <f t="array" ref="L153">SQRT(MMULT(MMULT(TRANSPOSE($A$4:$A$8),MMULT(TRANSPOSE(EXP(D154:H405)-1),EXP(D154:H405)-1)/COUNTA(H154:H405)),$A$4:$A$8))*(-1/SQRT(2*PI())*EXP(-1*(NORMSINV($A$11))^2/2)/$A$11)</f>
        <v>-3.0201291546482538E-2</v>
      </c>
      <c r="M153" s="2">
        <f t="shared" si="8"/>
        <v>-9.5504869565673861E-2</v>
      </c>
      <c r="N153" s="130">
        <v>-8.1546748567484055E-3</v>
      </c>
    </row>
    <row r="154" spans="3:14" x14ac:dyDescent="0.3">
      <c r="C154" s="186">
        <v>42914</v>
      </c>
      <c r="D154" s="193">
        <v>1.9938813731530947E-2</v>
      </c>
      <c r="E154" s="193">
        <v>1.921031156078051E-2</v>
      </c>
      <c r="F154" s="193">
        <v>1.3922342209760031E-2</v>
      </c>
      <c r="G154" s="193">
        <v>2.1069166705372511E-2</v>
      </c>
      <c r="H154" s="193">
        <v>2.7214931807209232E-3</v>
      </c>
      <c r="I154" s="130" cm="1">
        <f t="array" ref="I154">SQRT(MMULT(MMULT(TRANSPOSE($A$4:$A$8),MMULT(TRANSPOSE(EXP(D155:H406)-1),EXP(D155:H406)-1)/COUNTA(H155:H406)),$A$4:$A$8))*NORMSINV($A$11)</f>
        <v>-2.6306857674127531E-2</v>
      </c>
      <c r="J154">
        <f t="shared" si="6"/>
        <v>0</v>
      </c>
      <c r="K154" s="2">
        <f t="shared" si="7"/>
        <v>-8.3189588332122588E-2</v>
      </c>
      <c r="L154" s="137" cm="1">
        <f t="array" ref="L154">SQRT(MMULT(MMULT(TRANSPOSE($A$4:$A$8),MMULT(TRANSPOSE(EXP(D155:H406)-1),EXP(D155:H406)-1)/COUNTA(H155:H406)),$A$4:$A$8))*(-1/SQRT(2*PI())*EXP(-1*(NORMSINV($A$11))^2/2)/$A$11)</f>
        <v>-3.0138833468578246E-2</v>
      </c>
      <c r="M154" s="2">
        <f t="shared" si="8"/>
        <v>-9.5307359781220055E-2</v>
      </c>
      <c r="N154" s="130">
        <v>1.5514506853260068E-2</v>
      </c>
    </row>
    <row r="155" spans="3:14" x14ac:dyDescent="0.3">
      <c r="C155" s="186">
        <v>42913</v>
      </c>
      <c r="D155" s="193">
        <v>3.4859872554694337E-3</v>
      </c>
      <c r="E155" s="193">
        <v>4.6696414664338851E-4</v>
      </c>
      <c r="F155" s="193">
        <v>-9.7013276923512835E-4</v>
      </c>
      <c r="G155" s="193">
        <v>-2.4024419809112324E-2</v>
      </c>
      <c r="H155" s="193">
        <v>9.4938947556104068E-3</v>
      </c>
      <c r="I155" s="130" cm="1">
        <f t="array" ref="I155">SQRT(MMULT(MMULT(TRANSPOSE($A$4:$A$8),MMULT(TRANSPOSE(EXP(D156:H407)-1),EXP(D156:H407)-1)/COUNTA(H156:H407)),$A$4:$A$8))*NORMSINV($A$11)</f>
        <v>-2.7144459052392881E-2</v>
      </c>
      <c r="J155">
        <f t="shared" si="6"/>
        <v>0</v>
      </c>
      <c r="K155" s="2">
        <f t="shared" si="7"/>
        <v>-8.5838316458737351E-2</v>
      </c>
      <c r="L155" s="137" cm="1">
        <f t="array" ref="L155">SQRT(MMULT(MMULT(TRANSPOSE($A$4:$A$8),MMULT(TRANSPOSE(EXP(D156:H407)-1),EXP(D156:H407)-1)/COUNTA(H156:H407)),$A$4:$A$8))*(-1/SQRT(2*PI())*EXP(-1*(NORMSINV($A$11))^2/2)/$A$11)</f>
        <v>-3.1098443649516676E-2</v>
      </c>
      <c r="M155" s="2">
        <f t="shared" si="8"/>
        <v>-9.834191361887179E-2</v>
      </c>
      <c r="N155" s="130">
        <v>-2.2419089406483703E-3</v>
      </c>
    </row>
    <row r="156" spans="3:14" x14ac:dyDescent="0.3">
      <c r="C156" s="186">
        <v>42912</v>
      </c>
      <c r="D156" s="193">
        <v>-1.3613627479798763E-2</v>
      </c>
      <c r="E156" s="193">
        <v>-2.0235286953370561E-2</v>
      </c>
      <c r="F156" s="193">
        <v>-2.0059262319701888E-2</v>
      </c>
      <c r="G156" s="193">
        <v>-1.3760234295690135E-2</v>
      </c>
      <c r="H156" s="193">
        <v>-1.1135207929846487E-2</v>
      </c>
      <c r="I156" s="130" cm="1">
        <f t="array" ref="I156">SQRT(MMULT(MMULT(TRANSPOSE($A$4:$A$8),MMULT(TRANSPOSE(EXP(D157:H408)-1),EXP(D157:H408)-1)/COUNTA(H157:H408)),$A$4:$A$8))*NORMSINV($A$11)</f>
        <v>-3.0150384273526263E-2</v>
      </c>
      <c r="J156">
        <f t="shared" si="6"/>
        <v>0</v>
      </c>
      <c r="K156" s="2">
        <f t="shared" si="7"/>
        <v>-9.5343886633664138E-2</v>
      </c>
      <c r="L156" s="137" cm="1">
        <f t="array" ref="L156">SQRT(MMULT(MMULT(TRANSPOSE($A$4:$A$8),MMULT(TRANSPOSE(EXP(D157:H408)-1),EXP(D157:H408)-1)/COUNTA(H157:H408)),$A$4:$A$8))*(-1/SQRT(2*PI())*EXP(-1*(NORMSINV($A$11))^2/2)/$A$11)</f>
        <v>-3.4542225524987015E-2</v>
      </c>
      <c r="M156" s="2">
        <f t="shared" si="8"/>
        <v>-0.10923210811016441</v>
      </c>
      <c r="N156" s="130">
        <v>-1.5630431693616151E-2</v>
      </c>
    </row>
    <row r="157" spans="3:14" x14ac:dyDescent="0.3">
      <c r="C157" s="186">
        <v>42909</v>
      </c>
      <c r="D157" s="193">
        <v>-1.7442086835593182E-3</v>
      </c>
      <c r="E157" s="193">
        <v>-3.7634890559879101E-3</v>
      </c>
      <c r="F157" s="193">
        <v>7.2332407026206736E-3</v>
      </c>
      <c r="G157" s="193">
        <v>1.3809092569209768E-2</v>
      </c>
      <c r="H157" s="193">
        <v>-1.8263597757985275E-3</v>
      </c>
      <c r="I157" s="130" cm="1">
        <f t="array" ref="I157">SQRT(MMULT(MMULT(TRANSPOSE($A$4:$A$8),MMULT(TRANSPOSE(EXP(D158:H409)-1),EXP(D158:H409)-1)/COUNTA(H158:H409)),$A$4:$A$8))*NORMSINV($A$11)</f>
        <v>-3.018456429814043E-2</v>
      </c>
      <c r="J157">
        <f t="shared" si="6"/>
        <v>0</v>
      </c>
      <c r="K157" s="2">
        <f t="shared" si="7"/>
        <v>-9.5451973361925527E-2</v>
      </c>
      <c r="L157" s="137" cm="1">
        <f t="array" ref="L157">SQRT(MMULT(MMULT(TRANSPOSE($A$4:$A$8),MMULT(TRANSPOSE(EXP(D158:H409)-1),EXP(D158:H409)-1)/COUNTA(H158:H409)),$A$4:$A$8))*(-1/SQRT(2*PI())*EXP(-1*(NORMSINV($A$11))^2/2)/$A$11)</f>
        <v>-3.4581384366478424E-2</v>
      </c>
      <c r="M157" s="2">
        <f t="shared" si="8"/>
        <v>-0.10935593923981077</v>
      </c>
      <c r="N157" s="130">
        <v>2.7681089646899065E-3</v>
      </c>
    </row>
    <row r="158" spans="3:14" x14ac:dyDescent="0.3">
      <c r="C158" s="186">
        <v>42908</v>
      </c>
      <c r="D158" s="193">
        <v>-5.8701703563383625E-3</v>
      </c>
      <c r="E158" s="193">
        <v>-5.1521415446937934E-3</v>
      </c>
      <c r="F158" s="193">
        <v>-4.3661955559694925E-3</v>
      </c>
      <c r="G158" s="193">
        <v>-5.1272470314759101E-3</v>
      </c>
      <c r="H158" s="193">
        <v>-8.3711171658623282E-3</v>
      </c>
      <c r="I158" s="130" cm="1">
        <f t="array" ref="I158">SQRT(MMULT(MMULT(TRANSPOSE($A$4:$A$8),MMULT(TRANSPOSE(EXP(D159:H410)-1),EXP(D159:H410)-1)/COUNTA(H159:H410)),$A$4:$A$8))*NORMSINV($A$11)</f>
        <v>-3.0213723507523872E-2</v>
      </c>
      <c r="J158">
        <f t="shared" si="6"/>
        <v>0</v>
      </c>
      <c r="K158" s="2">
        <f t="shared" si="7"/>
        <v>-9.5544182878346956E-2</v>
      </c>
      <c r="L158" s="137" cm="1">
        <f t="array" ref="L158">SQRT(MMULT(MMULT(TRANSPOSE($A$4:$A$8),MMULT(TRANSPOSE(EXP(D159:H410)-1),EXP(D159:H410)-1)/COUNTA(H159:H410)),$A$4:$A$8))*(-1/SQRT(2*PI())*EXP(-1*(NORMSINV($A$11))^2/2)/$A$11)</f>
        <v>-3.461479103809878E-2</v>
      </c>
      <c r="M158" s="2">
        <f t="shared" si="8"/>
        <v>-0.1094615804111764</v>
      </c>
      <c r="N158" s="130">
        <v>-5.7597692489391259E-3</v>
      </c>
    </row>
    <row r="159" spans="3:14" x14ac:dyDescent="0.3">
      <c r="C159" s="186">
        <v>42907</v>
      </c>
      <c r="D159" s="193">
        <v>2.0257007960537272E-2</v>
      </c>
      <c r="E159" s="193">
        <v>2.40090284329584E-2</v>
      </c>
      <c r="F159" s="193">
        <v>1.9480287536808527E-2</v>
      </c>
      <c r="G159" s="193">
        <v>3.3753174192623601E-2</v>
      </c>
      <c r="H159" s="193">
        <v>1.1774614676415244E-2</v>
      </c>
      <c r="I159" s="130" cm="1">
        <f t="array" ref="I159">SQRT(MMULT(MMULT(TRANSPOSE($A$4:$A$8),MMULT(TRANSPOSE(EXP(D160:H411)-1),EXP(D160:H411)-1)/COUNTA(H160:H411)),$A$4:$A$8))*NORMSINV($A$11)</f>
        <v>-3.0055518182165529E-2</v>
      </c>
      <c r="J159">
        <f t="shared" si="6"/>
        <v>0</v>
      </c>
      <c r="K159" s="2">
        <f t="shared" si="7"/>
        <v>-9.5043893712246599E-2</v>
      </c>
      <c r="L159" s="137" cm="1">
        <f t="array" ref="L159">SQRT(MMULT(MMULT(TRANSPOSE($A$4:$A$8),MMULT(TRANSPOSE(EXP(D160:H411)-1),EXP(D160:H411)-1)/COUNTA(H160:H411)),$A$4:$A$8))*(-1/SQRT(2*PI())*EXP(-1*(NORMSINV($A$11))^2/2)/$A$11)</f>
        <v>-3.4433540809968848E-2</v>
      </c>
      <c r="M159" s="2">
        <f t="shared" si="8"/>
        <v>-0.10888841686386069</v>
      </c>
      <c r="N159" s="130">
        <v>2.212157801551292E-2</v>
      </c>
    </row>
    <row r="160" spans="3:14" x14ac:dyDescent="0.3">
      <c r="C160" s="186">
        <v>42906</v>
      </c>
      <c r="D160" s="193">
        <v>1.9661365072028477E-3</v>
      </c>
      <c r="E160" s="193">
        <v>8.5001739734483616E-3</v>
      </c>
      <c r="F160" s="193">
        <v>-2.5424526478130837E-3</v>
      </c>
      <c r="G160" s="193">
        <v>2.2566020084872434E-3</v>
      </c>
      <c r="H160" s="193">
        <v>8.5331647050915088E-3</v>
      </c>
      <c r="I160" s="130" cm="1">
        <f t="array" ref="I160">SQRT(MMULT(MMULT(TRANSPOSE($A$4:$A$8),MMULT(TRANSPOSE(EXP(D161:H412)-1),EXP(D161:H412)-1)/COUNTA(H161:H412)),$A$4:$A$8))*NORMSINV($A$11)</f>
        <v>-3.0131070283958769E-2</v>
      </c>
      <c r="J160">
        <f t="shared" si="6"/>
        <v>0</v>
      </c>
      <c r="K160" s="2">
        <f t="shared" si="7"/>
        <v>-9.5282810435926124E-2</v>
      </c>
      <c r="L160" s="137" cm="1">
        <f t="array" ref="L160">SQRT(MMULT(MMULT(TRANSPOSE($A$4:$A$8),MMULT(TRANSPOSE(EXP(D161:H412)-1),EXP(D161:H412)-1)/COUNTA(H161:H412)),$A$4:$A$8))*(-1/SQRT(2*PI())*EXP(-1*(NORMSINV($A$11))^2/2)/$A$11)</f>
        <v>-3.4520098172400884E-2</v>
      </c>
      <c r="M160" s="2">
        <f t="shared" si="8"/>
        <v>-0.10916213527740262</v>
      </c>
      <c r="N160" s="130">
        <v>3.7588152566854992E-3</v>
      </c>
    </row>
    <row r="161" spans="3:14" x14ac:dyDescent="0.3">
      <c r="C161" s="186">
        <v>42905</v>
      </c>
      <c r="D161" s="193">
        <v>3.7310379611905656E-2</v>
      </c>
      <c r="E161" s="193">
        <v>1.6628926462952279E-2</v>
      </c>
      <c r="F161" s="193">
        <v>2.1456287270693736E-2</v>
      </c>
      <c r="G161" s="193">
        <v>1.5775937339911495E-2</v>
      </c>
      <c r="H161" s="193">
        <v>1.1332621819898058E-2</v>
      </c>
      <c r="I161" s="130" cm="1">
        <f t="array" ref="I161">SQRT(MMULT(MMULT(TRANSPOSE($A$4:$A$8),MMULT(TRANSPOSE(EXP(D162:H413)-1),EXP(D162:H413)-1)/COUNTA(H162:H413)),$A$4:$A$8))*NORMSINV($A$11)</f>
        <v>-3.0066723495740716E-2</v>
      </c>
      <c r="J161">
        <f t="shared" si="6"/>
        <v>0</v>
      </c>
      <c r="K161" s="2">
        <f t="shared" si="7"/>
        <v>-9.5079328025040585E-2</v>
      </c>
      <c r="L161" s="137" cm="1">
        <f t="array" ref="L161">SQRT(MMULT(MMULT(TRANSPOSE($A$4:$A$8),MMULT(TRANSPOSE(EXP(D162:H413)-1),EXP(D162:H413)-1)/COUNTA(H162:H413)),$A$4:$A$8))*(-1/SQRT(2*PI())*EXP(-1*(NORMSINV($A$11))^2/2)/$A$11)</f>
        <v>-3.4446378340166832E-2</v>
      </c>
      <c r="M161" s="2">
        <f t="shared" si="8"/>
        <v>-0.10892901269881752</v>
      </c>
      <c r="N161" s="130">
        <v>2.0753869690906031E-2</v>
      </c>
    </row>
    <row r="162" spans="3:14" x14ac:dyDescent="0.3">
      <c r="C162" s="186">
        <v>42902</v>
      </c>
      <c r="D162" s="193">
        <v>-1.3908458605298487E-2</v>
      </c>
      <c r="E162" s="193">
        <v>2.4311259440263744E-2</v>
      </c>
      <c r="F162" s="193">
        <v>1.6193359688342717E-3</v>
      </c>
      <c r="G162" s="193">
        <v>4.2668559284588237E-3</v>
      </c>
      <c r="H162" s="193">
        <v>3.3177233106352184E-3</v>
      </c>
      <c r="I162" s="130" cm="1">
        <f t="array" ref="I162">SQRT(MMULT(MMULT(TRANSPOSE($A$4:$A$8),MMULT(TRANSPOSE(EXP(D163:H414)-1),EXP(D163:H414)-1)/COUNTA(H163:H414)),$A$4:$A$8))*NORMSINV($A$11)</f>
        <v>-3.0107933248370394E-2</v>
      </c>
      <c r="J162">
        <f t="shared" si="6"/>
        <v>0</v>
      </c>
      <c r="K162" s="2">
        <f t="shared" si="7"/>
        <v>-9.520964470516248E-2</v>
      </c>
      <c r="L162" s="137" cm="1">
        <f t="array" ref="L162">SQRT(MMULT(MMULT(TRANSPOSE($A$4:$A$8),MMULT(TRANSPOSE(EXP(D163:H414)-1),EXP(D163:H414)-1)/COUNTA(H163:H414)),$A$4:$A$8))*(-1/SQRT(2*PI())*EXP(-1*(NORMSINV($A$11))^2/2)/$A$11)</f>
        <v>-3.4493590891630503E-2</v>
      </c>
      <c r="M162" s="2">
        <f t="shared" si="8"/>
        <v>-0.10907831189559064</v>
      </c>
      <c r="N162" s="130">
        <v>4.003371490097201E-3</v>
      </c>
    </row>
    <row r="163" spans="3:14" x14ac:dyDescent="0.3">
      <c r="C163" s="186">
        <v>42901</v>
      </c>
      <c r="D163" s="193">
        <v>2.385252208237505E-3</v>
      </c>
      <c r="E163" s="193">
        <v>-4.2794390473949121E-3</v>
      </c>
      <c r="F163" s="193">
        <v>3.1177130465011456E-3</v>
      </c>
      <c r="G163" s="193">
        <v>5.5018161167712269E-3</v>
      </c>
      <c r="H163" s="193">
        <v>1.8969181879989916E-2</v>
      </c>
      <c r="I163" s="130" cm="1">
        <f t="array" ref="I163">SQRT(MMULT(MMULT(TRANSPOSE($A$4:$A$8),MMULT(TRANSPOSE(EXP(D164:H415)-1),EXP(D164:H415)-1)/COUNTA(H164:H415)),$A$4:$A$8))*NORMSINV($A$11)</f>
        <v>-3.0107907801302358E-2</v>
      </c>
      <c r="J163">
        <f t="shared" si="6"/>
        <v>0</v>
      </c>
      <c r="K163" s="2">
        <f t="shared" si="7"/>
        <v>-9.520956423446772E-2</v>
      </c>
      <c r="L163" s="137" cm="1">
        <f t="array" ref="L163">SQRT(MMULT(MMULT(TRANSPOSE($A$4:$A$8),MMULT(TRANSPOSE(EXP(D164:H415)-1),EXP(D164:H415)-1)/COUNTA(H164:H415)),$A$4:$A$8))*(-1/SQRT(2*PI())*EXP(-1*(NORMSINV($A$11))^2/2)/$A$11)</f>
        <v>-3.449356173782752E-2</v>
      </c>
      <c r="M163" s="2">
        <f t="shared" si="8"/>
        <v>-0.10907821970317075</v>
      </c>
      <c r="N163" s="130">
        <v>5.1815201597531554E-3</v>
      </c>
    </row>
    <row r="164" spans="3:14" x14ac:dyDescent="0.3">
      <c r="C164" s="186">
        <v>42900</v>
      </c>
      <c r="D164" s="193">
        <v>-3.5515735664869369E-3</v>
      </c>
      <c r="E164" s="193">
        <v>1.8371282154872519E-3</v>
      </c>
      <c r="F164" s="193">
        <v>8.5842699844153314E-4</v>
      </c>
      <c r="G164" s="193">
        <v>2.8407167274656308E-3</v>
      </c>
      <c r="H164" s="193">
        <v>1.0557615667843049E-2</v>
      </c>
      <c r="I164" s="130" cm="1">
        <f t="array" ref="I164">SQRT(MMULT(MMULT(TRANSPOSE($A$4:$A$8),MMULT(TRANSPOSE(EXP(D165:H416)-1),EXP(D165:H416)-1)/COUNTA(H165:H416)),$A$4:$A$8))*NORMSINV($A$11)</f>
        <v>-3.0106365207802292E-2</v>
      </c>
      <c r="J164">
        <f t="shared" si="6"/>
        <v>0</v>
      </c>
      <c r="K164" s="2">
        <f t="shared" si="7"/>
        <v>-9.5204686125503743E-2</v>
      </c>
      <c r="L164" s="137" cm="1">
        <f t="array" ref="L164">SQRT(MMULT(MMULT(TRANSPOSE($A$4:$A$8),MMULT(TRANSPOSE(EXP(D165:H416)-1),EXP(D165:H416)-1)/COUNTA(H165:H416)),$A$4:$A$8))*(-1/SQRT(2*PI())*EXP(-1*(NORMSINV($A$11))^2/2)/$A$11)</f>
        <v>-3.4491794443185793E-2</v>
      </c>
      <c r="M164" s="2">
        <f t="shared" si="8"/>
        <v>-0.10907263102680628</v>
      </c>
      <c r="N164" s="130">
        <v>2.5221274922725273E-3</v>
      </c>
    </row>
    <row r="165" spans="3:14" x14ac:dyDescent="0.3">
      <c r="C165" s="186">
        <v>42899</v>
      </c>
      <c r="D165" s="193">
        <v>1.4677976254057468E-2</v>
      </c>
      <c r="E165" s="193">
        <v>2.2988071805986967E-2</v>
      </c>
      <c r="F165" s="193">
        <v>1.9055357167299353E-2</v>
      </c>
      <c r="G165" s="193">
        <v>1.5081195482300863E-2</v>
      </c>
      <c r="H165" s="193">
        <v>4.6226879356914092E-3</v>
      </c>
      <c r="I165" s="130" cm="1">
        <f t="array" ref="I165">SQRT(MMULT(MMULT(TRANSPOSE($A$4:$A$8),MMULT(TRANSPOSE(EXP(D166:H417)-1),EXP(D166:H417)-1)/COUNTA(H166:H417)),$A$4:$A$8))*NORMSINV($A$11)</f>
        <v>-3.0027647032515564E-2</v>
      </c>
      <c r="J165">
        <f t="shared" si="6"/>
        <v>0</v>
      </c>
      <c r="K165" s="2">
        <f t="shared" si="7"/>
        <v>-9.4955757398345303E-2</v>
      </c>
      <c r="L165" s="137" cm="1">
        <f t="array" ref="L165">SQRT(MMULT(MMULT(TRANSPOSE($A$4:$A$8),MMULT(TRANSPOSE(EXP(D166:H417)-1),EXP(D166:H417)-1)/COUNTA(H166:H417)),$A$4:$A$8))*(-1/SQRT(2*PI())*EXP(-1*(NORMSINV($A$11))^2/2)/$A$11)</f>
        <v>-3.4401609822684712E-2</v>
      </c>
      <c r="M165" s="2">
        <f t="shared" si="8"/>
        <v>-0.10878744221610495</v>
      </c>
      <c r="N165" s="130">
        <v>1.542150188306462E-2</v>
      </c>
    </row>
    <row r="166" spans="3:14" x14ac:dyDescent="0.3">
      <c r="C166" s="186">
        <v>42898</v>
      </c>
      <c r="D166" s="193">
        <v>-3.0451399660180904E-2</v>
      </c>
      <c r="E166" s="193">
        <v>-2.0057419196437987E-2</v>
      </c>
      <c r="F166" s="193">
        <v>-1.3974712709475454E-2</v>
      </c>
      <c r="G166" s="193">
        <v>-4.8860994760787889E-2</v>
      </c>
      <c r="H166" s="193">
        <v>-5.358703352754856E-3</v>
      </c>
      <c r="I166" s="130" cm="1">
        <f t="array" ref="I166">SQRT(MMULT(MMULT(TRANSPOSE($A$4:$A$8),MMULT(TRANSPOSE(EXP(D167:H418)-1),EXP(D167:H418)-1)/COUNTA(H167:H418)),$A$4:$A$8))*NORMSINV($A$11)</f>
        <v>-2.9875393839018861E-2</v>
      </c>
      <c r="J166">
        <f t="shared" si="6"/>
        <v>0</v>
      </c>
      <c r="K166" s="2">
        <f t="shared" si="7"/>
        <v>-9.4474290525861385E-2</v>
      </c>
      <c r="L166" s="137" cm="1">
        <f t="array" ref="L166">SQRT(MMULT(MMULT(TRANSPOSE($A$4:$A$8),MMULT(TRANSPOSE(EXP(D167:H418)-1),EXP(D167:H418)-1)/COUNTA(H167:H418)),$A$4:$A$8))*(-1/SQRT(2*PI())*EXP(-1*(NORMSINV($A$11))^2/2)/$A$11)</f>
        <v>-3.4227178740846714E-2</v>
      </c>
      <c r="M166" s="2">
        <f t="shared" si="8"/>
        <v>-0.10823584270276965</v>
      </c>
      <c r="N166" s="130">
        <v>-2.3351685483050038E-2</v>
      </c>
    </row>
    <row r="167" spans="3:14" x14ac:dyDescent="0.3">
      <c r="C167" s="186">
        <v>42895</v>
      </c>
      <c r="D167" s="193">
        <v>-5.3782524109759318E-2</v>
      </c>
      <c r="E167" s="193">
        <v>-4.6380181311981052E-2</v>
      </c>
      <c r="F167" s="193">
        <v>-3.7148980833774964E-2</v>
      </c>
      <c r="G167" s="193">
        <v>-6.2713635280239363E-2</v>
      </c>
      <c r="H167" s="193">
        <v>-1.0711200284198813E-2</v>
      </c>
      <c r="I167" s="130" cm="1">
        <f t="array" ref="I167">SQRT(MMULT(MMULT(TRANSPOSE($A$4:$A$8),MMULT(TRANSPOSE(EXP(D168:H419)-1),EXP(D168:H419)-1)/COUNTA(H168:H419)),$A$4:$A$8))*NORMSINV($A$11)</f>
        <v>-2.9281962353115018E-2</v>
      </c>
      <c r="J167" s="135">
        <f t="shared" si="6"/>
        <v>1</v>
      </c>
      <c r="K167" s="2">
        <f t="shared" si="7"/>
        <v>-9.2597695395147131E-2</v>
      </c>
      <c r="L167" s="137" cm="1">
        <f t="array" ref="L167">SQRT(MMULT(MMULT(TRANSPOSE($A$4:$A$8),MMULT(TRANSPOSE(EXP(D168:H419)-1),EXP(D168:H419)-1)/COUNTA(H168:H419)),$A$4:$A$8))*(-1/SQRT(2*PI())*EXP(-1*(NORMSINV($A$11))^2/2)/$A$11)</f>
        <v>-3.3547305342426469E-2</v>
      </c>
      <c r="M167" s="2">
        <f t="shared" si="8"/>
        <v>-0.10608589424320256</v>
      </c>
      <c r="N167" s="130">
        <v>-4.1118391151367104E-2</v>
      </c>
    </row>
    <row r="168" spans="3:14" x14ac:dyDescent="0.3">
      <c r="C168" s="186">
        <v>42894</v>
      </c>
      <c r="D168" s="193">
        <v>-5.6852187905590571E-3</v>
      </c>
      <c r="E168" s="193">
        <v>-3.0384028167424813E-3</v>
      </c>
      <c r="F168" s="193">
        <v>-9.3331460149193718E-3</v>
      </c>
      <c r="G168" s="193">
        <v>-1.6073692806184287E-3</v>
      </c>
      <c r="H168" s="193">
        <v>-1.3654399577379701E-2</v>
      </c>
      <c r="I168" s="130" cm="1">
        <f t="array" ref="I168">SQRT(MMULT(MMULT(TRANSPOSE($A$4:$A$8),MMULT(TRANSPOSE(EXP(D169:H420)-1),EXP(D169:H420)-1)/COUNTA(H169:H420)),$A$4:$A$8))*NORMSINV($A$11)</f>
        <v>-2.9433044592585753E-2</v>
      </c>
      <c r="J168">
        <f t="shared" si="6"/>
        <v>0</v>
      </c>
      <c r="K168" s="2">
        <f t="shared" si="7"/>
        <v>-9.3075459385873652E-2</v>
      </c>
      <c r="L168" s="137" cm="1">
        <f t="array" ref="L168">SQRT(MMULT(MMULT(TRANSPOSE($A$4:$A$8),MMULT(TRANSPOSE(EXP(D169:H420)-1),EXP(D169:H420)-1)/COUNTA(H169:H420)),$A$4:$A$8))*(-1/SQRT(2*PI())*EXP(-1*(NORMSINV($A$11))^2/2)/$A$11)</f>
        <v>-3.3720394903782425E-2</v>
      </c>
      <c r="M168" s="2">
        <f t="shared" si="8"/>
        <v>-0.10663325149628683</v>
      </c>
      <c r="N168" s="130">
        <v>-6.632057343288005E-3</v>
      </c>
    </row>
    <row r="169" spans="3:14" x14ac:dyDescent="0.3">
      <c r="C169" s="186">
        <v>42893</v>
      </c>
      <c r="D169" s="193">
        <v>1.8934309297360688E-2</v>
      </c>
      <c r="E169" s="193">
        <v>2.0019369926882382E-2</v>
      </c>
      <c r="F169" s="193">
        <v>1.1201063937529903E-2</v>
      </c>
      <c r="G169" s="193">
        <v>1.5655634809641338E-2</v>
      </c>
      <c r="H169" s="193">
        <v>1.2657241230673463E-2</v>
      </c>
      <c r="I169" s="130" cm="1">
        <f t="array" ref="I169">SQRT(MMULT(MMULT(TRANSPOSE($A$4:$A$8),MMULT(TRANSPOSE(EXP(D170:H421)-1),EXP(D170:H421)-1)/COUNTA(H170:H421)),$A$4:$A$8))*NORMSINV($A$11)</f>
        <v>-2.9352262842397937E-2</v>
      </c>
      <c r="J169">
        <f t="shared" si="6"/>
        <v>0</v>
      </c>
      <c r="K169" s="2">
        <f t="shared" si="7"/>
        <v>-9.2820005061905422E-2</v>
      </c>
      <c r="L169" s="137" cm="1">
        <f t="array" ref="L169">SQRT(MMULT(MMULT(TRANSPOSE($A$4:$A$8),MMULT(TRANSPOSE(EXP(D170:H421)-1),EXP(D170:H421)-1)/COUNTA(H170:H421)),$A$4:$A$8))*(-1/SQRT(2*PI())*EXP(-1*(NORMSINV($A$11))^2/2)/$A$11)</f>
        <v>-3.3627846118732908E-2</v>
      </c>
      <c r="M169" s="2">
        <f t="shared" si="8"/>
        <v>-0.10634058654084902</v>
      </c>
      <c r="N169" s="130">
        <v>1.5823268335262774E-2</v>
      </c>
    </row>
    <row r="170" spans="3:14" x14ac:dyDescent="0.3">
      <c r="C170" s="186">
        <v>42892</v>
      </c>
      <c r="D170" s="193">
        <v>2.742678820767815E-3</v>
      </c>
      <c r="E170" s="193">
        <v>-8.9105369432019577E-3</v>
      </c>
      <c r="F170" s="193">
        <v>2.685038799028362E-3</v>
      </c>
      <c r="G170" s="193">
        <v>3.6367345097813247E-5</v>
      </c>
      <c r="H170" s="193">
        <v>4.6086208838698592E-5</v>
      </c>
      <c r="I170" s="130" cm="1">
        <f t="array" ref="I170">SQRT(MMULT(MMULT(TRANSPOSE($A$4:$A$8),MMULT(TRANSPOSE(EXP(D171:H422)-1),EXP(D171:H422)-1)/COUNTA(H171:H422)),$A$4:$A$8))*NORMSINV($A$11)</f>
        <v>-2.9359595372821234E-2</v>
      </c>
      <c r="J170">
        <f t="shared" si="6"/>
        <v>0</v>
      </c>
      <c r="K170" s="2">
        <f t="shared" si="7"/>
        <v>-9.2843192559055515E-2</v>
      </c>
      <c r="L170" s="137" cm="1">
        <f t="array" ref="L170">SQRT(MMULT(MMULT(TRANSPOSE($A$4:$A$8),MMULT(TRANSPOSE(EXP(D171:H422)-1),EXP(D171:H422)-1)/COUNTA(H171:H422)),$A$4:$A$8))*(-1/SQRT(2*PI())*EXP(-1*(NORMSINV($A$11))^2/2)/$A$11)</f>
        <v>-3.3636246738680327E-2</v>
      </c>
      <c r="M170" s="2">
        <f t="shared" si="8"/>
        <v>-0.10636715163364031</v>
      </c>
      <c r="N170" s="130">
        <v>-6.7068206655134465E-4</v>
      </c>
    </row>
    <row r="171" spans="3:14" x14ac:dyDescent="0.3">
      <c r="C171" s="186">
        <v>42891</v>
      </c>
      <c r="D171" s="193">
        <v>-9.0183647364249168E-3</v>
      </c>
      <c r="E171" s="193">
        <v>5.3766799184548318E-3</v>
      </c>
      <c r="F171" s="193">
        <v>8.0282179460461085E-3</v>
      </c>
      <c r="G171" s="193">
        <v>8.1189850717056056E-5</v>
      </c>
      <c r="H171" s="193">
        <v>2.4996163798041999E-3</v>
      </c>
      <c r="I171" s="130" cm="1">
        <f t="array" ref="I171">SQRT(MMULT(MMULT(TRANSPOSE($A$4:$A$8),MMULT(TRANSPOSE(EXP(D172:H423)-1),EXP(D172:H423)-1)/COUNTA(H172:H423)),$A$4:$A$8))*NORMSINV($A$11)</f>
        <v>-2.9476332404505073E-2</v>
      </c>
      <c r="J171">
        <f t="shared" si="6"/>
        <v>0</v>
      </c>
      <c r="K171" s="2">
        <f t="shared" si="7"/>
        <v>-9.3212347466463688E-2</v>
      </c>
      <c r="L171" s="137" cm="1">
        <f t="array" ref="L171">SQRT(MMULT(MMULT(TRANSPOSE($A$4:$A$8),MMULT(TRANSPOSE(EXP(D172:H423)-1),EXP(D172:H423)-1)/COUNTA(H172:H423)),$A$4:$A$8))*(-1/SQRT(2*PI())*EXP(-1*(NORMSINV($A$11))^2/2)/$A$11)</f>
        <v>-3.3769988214044581E-2</v>
      </c>
      <c r="M171" s="2">
        <f t="shared" si="8"/>
        <v>-0.10679007931342266</v>
      </c>
      <c r="N171" s="130">
        <v>1.4115611239268969E-3</v>
      </c>
    </row>
    <row r="172" spans="3:14" x14ac:dyDescent="0.3">
      <c r="C172" s="186">
        <v>42888</v>
      </c>
      <c r="D172" s="193">
        <v>1.9131276134881053E-2</v>
      </c>
      <c r="E172" s="193">
        <v>1.5186422771020934E-2</v>
      </c>
      <c r="F172" s="193">
        <v>2.7825209765288742E-2</v>
      </c>
      <c r="G172" s="193">
        <v>1.7767642674596316E-2</v>
      </c>
      <c r="H172" s="193">
        <v>9.626748418956348E-3</v>
      </c>
      <c r="I172" s="130" cm="1">
        <f t="array" ref="I172">SQRT(MMULT(MMULT(TRANSPOSE($A$4:$A$8),MMULT(TRANSPOSE(EXP(D173:H424)-1),EXP(D173:H424)-1)/COUNTA(H173:H424)),$A$4:$A$8))*NORMSINV($A$11)</f>
        <v>-2.9357118307683269E-2</v>
      </c>
      <c r="J172">
        <f t="shared" si="6"/>
        <v>0</v>
      </c>
      <c r="K172" s="2">
        <f t="shared" si="7"/>
        <v>-9.2835359391306951E-2</v>
      </c>
      <c r="L172" s="137" cm="1">
        <f t="array" ref="L172">SQRT(MMULT(MMULT(TRANSPOSE($A$4:$A$8),MMULT(TRANSPOSE(EXP(D173:H424)-1),EXP(D173:H424)-1)/COUNTA(H173:H424)),$A$4:$A$8))*(-1/SQRT(2*PI())*EXP(-1*(NORMSINV($A$11))^2/2)/$A$11)</f>
        <v>-3.3633408853038158E-2</v>
      </c>
      <c r="M172" s="2">
        <f t="shared" si="8"/>
        <v>-0.10635817745127196</v>
      </c>
      <c r="N172" s="130">
        <v>1.8086676307987843E-2</v>
      </c>
    </row>
    <row r="173" spans="3:14" x14ac:dyDescent="0.3">
      <c r="C173" s="186">
        <v>42887</v>
      </c>
      <c r="D173" s="193">
        <v>-1.4148231775235973E-3</v>
      </c>
      <c r="E173" s="193">
        <v>-2.8241472298859887E-3</v>
      </c>
      <c r="F173" s="193">
        <v>-4.445408914545347E-4</v>
      </c>
      <c r="G173" s="193">
        <v>-4.6511846534484065E-3</v>
      </c>
      <c r="H173" s="193">
        <v>-3.7062658419904256E-3</v>
      </c>
      <c r="I173" s="130" cm="1">
        <f t="array" ref="I173">SQRT(MMULT(MMULT(TRANSPOSE($A$4:$A$8),MMULT(TRANSPOSE(EXP(D174:H425)-1),EXP(D174:H425)-1)/COUNTA(H174:H425)),$A$4:$A$8))*NORMSINV($A$11)</f>
        <v>-2.9366296424636826E-2</v>
      </c>
      <c r="J173">
        <f t="shared" si="6"/>
        <v>0</v>
      </c>
      <c r="K173" s="2">
        <f t="shared" si="7"/>
        <v>-9.2864383145511598E-2</v>
      </c>
      <c r="L173" s="137" cm="1">
        <f t="array" ref="L173">SQRT(MMULT(MMULT(TRANSPOSE($A$4:$A$8),MMULT(TRANSPOSE(EXP(D174:H425)-1),EXP(D174:H425)-1)/COUNTA(H174:H425)),$A$4:$A$8))*(-1/SQRT(2*PI())*EXP(-1*(NORMSINV($A$11))^2/2)/$A$11)</f>
        <v>-3.3643923895991787E-2</v>
      </c>
      <c r="M173" s="2">
        <f t="shared" si="8"/>
        <v>-0.10639142893669994</v>
      </c>
      <c r="N173" s="130">
        <v>-2.6036437446669302E-3</v>
      </c>
    </row>
    <row r="174" spans="3:14" x14ac:dyDescent="0.3">
      <c r="C174" s="186">
        <v>42886</v>
      </c>
      <c r="D174" s="193">
        <v>-2.7142377709743377E-3</v>
      </c>
      <c r="E174" s="193">
        <v>1.136171465592186E-3</v>
      </c>
      <c r="F174" s="193">
        <v>-4.9034514139057878E-3</v>
      </c>
      <c r="G174" s="193">
        <v>2.3058650726882879E-3</v>
      </c>
      <c r="H174" s="193">
        <v>1.1088727966030413E-2</v>
      </c>
      <c r="I174" s="130" cm="1">
        <f t="array" ref="I174">SQRT(MMULT(MMULT(TRANSPOSE($A$4:$A$8),MMULT(TRANSPOSE(EXP(D175:H426)-1),EXP(D175:H426)-1)/COUNTA(H175:H426)),$A$4:$A$8))*NORMSINV($A$11)</f>
        <v>-2.9380165066477181E-2</v>
      </c>
      <c r="J174">
        <f t="shared" si="6"/>
        <v>0</v>
      </c>
      <c r="K174" s="2">
        <f t="shared" si="7"/>
        <v>-9.290823964178023E-2</v>
      </c>
      <c r="L174" s="137" cm="1">
        <f t="array" ref="L174">SQRT(MMULT(MMULT(TRANSPOSE($A$4:$A$8),MMULT(TRANSPOSE(EXP(D175:H426)-1),EXP(D175:H426)-1)/COUNTA(H175:H426)),$A$4:$A$8))*(-1/SQRT(2*PI())*EXP(-1*(NORMSINV($A$11))^2/2)/$A$11)</f>
        <v>-3.3659812706888149E-2</v>
      </c>
      <c r="M174" s="2">
        <f t="shared" si="8"/>
        <v>-0.10644167376844414</v>
      </c>
      <c r="N174" s="130">
        <v>1.3987543767058225E-3</v>
      </c>
    </row>
    <row r="175" spans="3:14" x14ac:dyDescent="0.3">
      <c r="C175" s="186">
        <v>42885</v>
      </c>
      <c r="D175" s="193">
        <v>5.6831026403383993E-3</v>
      </c>
      <c r="E175" s="193">
        <v>6.2161501839530561E-3</v>
      </c>
      <c r="F175" s="193">
        <v>1.1704784570219241E-2</v>
      </c>
      <c r="G175" s="193">
        <v>1.0144588477791656E-2</v>
      </c>
      <c r="H175" s="193">
        <v>7.0104663160738129E-3</v>
      </c>
      <c r="I175" s="130" cm="1">
        <f t="array" ref="I175">SQRT(MMULT(MMULT(TRANSPOSE($A$4:$A$8),MMULT(TRANSPOSE(EXP(D176:H427)-1),EXP(D176:H427)-1)/COUNTA(H176:H427)),$A$4:$A$8))*NORMSINV($A$11)</f>
        <v>-2.9356549229944323E-2</v>
      </c>
      <c r="J175">
        <f t="shared" si="6"/>
        <v>0</v>
      </c>
      <c r="K175" s="2">
        <f t="shared" si="7"/>
        <v>-9.2833559809486182E-2</v>
      </c>
      <c r="L175" s="137" cm="1">
        <f t="array" ref="L175">SQRT(MMULT(MMULT(TRANSPOSE($A$4:$A$8),MMULT(TRANSPOSE(EXP(D176:H427)-1),EXP(D176:H427)-1)/COUNTA(H176:H427)),$A$4:$A$8))*(-1/SQRT(2*PI())*EXP(-1*(NORMSINV($A$11))^2/2)/$A$11)</f>
        <v>-3.3632756880863555E-2</v>
      </c>
      <c r="M175" s="2">
        <f t="shared" si="8"/>
        <v>-0.10635611573422916</v>
      </c>
      <c r="N175" s="130">
        <v>8.1879325340170981E-3</v>
      </c>
    </row>
    <row r="176" spans="3:14" x14ac:dyDescent="0.3">
      <c r="C176" s="186">
        <v>42881</v>
      </c>
      <c r="D176" s="193">
        <v>-1.951031004000179E-2</v>
      </c>
      <c r="E176" s="193">
        <v>-1.540647805713103E-2</v>
      </c>
      <c r="F176" s="193">
        <v>-1.294816333011051E-2</v>
      </c>
      <c r="G176" s="193">
        <v>-2.162940620399258E-2</v>
      </c>
      <c r="H176" s="193">
        <v>-1.3339628110113463E-2</v>
      </c>
      <c r="I176" s="130" cm="1">
        <f t="array" ref="I176">SQRT(MMULT(MMULT(TRANSPOSE($A$4:$A$8),MMULT(TRANSPOSE(EXP(D177:H428)-1),EXP(D177:H428)-1)/COUNTA(H177:H428)),$A$4:$A$8))*NORMSINV($A$11)</f>
        <v>-2.9313676575925048E-2</v>
      </c>
      <c r="J176">
        <f t="shared" si="6"/>
        <v>0</v>
      </c>
      <c r="K176" s="2">
        <f t="shared" si="7"/>
        <v>-9.2697984573448897E-2</v>
      </c>
      <c r="L176" s="137" cm="1">
        <f t="array" ref="L176">SQRT(MMULT(MMULT(TRANSPOSE($A$4:$A$8),MMULT(TRANSPOSE(EXP(D177:H428)-1),EXP(D177:H428)-1)/COUNTA(H177:H428)),$A$4:$A$8))*(-1/SQRT(2*PI())*EXP(-1*(NORMSINV($A$11))^2/2)/$A$11)</f>
        <v>-3.3583639202277651E-2</v>
      </c>
      <c r="M176" s="2">
        <f t="shared" si="8"/>
        <v>-0.10620079199651764</v>
      </c>
      <c r="N176" s="130">
        <v>-1.6424507038488478E-2</v>
      </c>
    </row>
    <row r="177" spans="3:14" x14ac:dyDescent="0.3">
      <c r="C177" s="186">
        <v>42880</v>
      </c>
      <c r="D177" s="193">
        <v>8.9088187279154803E-3</v>
      </c>
      <c r="E177" s="193">
        <v>1.8662303502136077E-2</v>
      </c>
      <c r="F177" s="193">
        <v>1.7743012648004809E-2</v>
      </c>
      <c r="G177" s="193">
        <v>3.8504074368869642E-2</v>
      </c>
      <c r="H177" s="193">
        <v>9.6119740686655911E-3</v>
      </c>
      <c r="I177" s="130" cm="1">
        <f t="array" ref="I177">SQRT(MMULT(MMULT(TRANSPOSE($A$4:$A$8),MMULT(TRANSPOSE(EXP(D178:H429)-1),EXP(D178:H429)-1)/COUNTA(H178:H429)),$A$4:$A$8))*NORMSINV($A$11)</f>
        <v>-2.9206958665432648E-2</v>
      </c>
      <c r="J177">
        <f t="shared" si="6"/>
        <v>0</v>
      </c>
      <c r="K177" s="2">
        <f t="shared" si="7"/>
        <v>-9.2360512909158934E-2</v>
      </c>
      <c r="L177" s="137" cm="1">
        <f t="array" ref="L177">SQRT(MMULT(MMULT(TRANSPOSE($A$4:$A$8),MMULT(TRANSPOSE(EXP(D178:H429)-1),EXP(D178:H429)-1)/COUNTA(H178:H429)),$A$4:$A$8))*(-1/SQRT(2*PI())*EXP(-1*(NORMSINV($A$11))^2/2)/$A$11)</f>
        <v>-3.3461376278583484E-2</v>
      </c>
      <c r="M177" s="2">
        <f t="shared" si="8"/>
        <v>-0.1058141626842527</v>
      </c>
      <c r="N177" s="130">
        <v>1.892015762517088E-2</v>
      </c>
    </row>
    <row r="178" spans="3:14" x14ac:dyDescent="0.3">
      <c r="C178" s="186">
        <v>42879</v>
      </c>
      <c r="D178" s="193">
        <v>-8.3691601199068361E-5</v>
      </c>
      <c r="E178" s="193">
        <v>1.1938855468937075E-2</v>
      </c>
      <c r="F178" s="193">
        <v>4.2212444616136404E-3</v>
      </c>
      <c r="G178" s="193">
        <v>1.6446411236996814E-3</v>
      </c>
      <c r="H178" s="193">
        <v>7.77871107772783E-3</v>
      </c>
      <c r="I178" s="130" cm="1">
        <f t="array" ref="I178">SQRT(MMULT(MMULT(TRANSPOSE($A$4:$A$8),MMULT(TRANSPOSE(EXP(D179:H430)-1),EXP(D179:H430)-1)/COUNTA(H179:H430)),$A$4:$A$8))*NORMSINV($A$11)</f>
        <v>-2.9304219597092042E-2</v>
      </c>
      <c r="J178">
        <f t="shared" si="6"/>
        <v>0</v>
      </c>
      <c r="K178" s="2">
        <f t="shared" si="7"/>
        <v>-9.2668078980552598E-2</v>
      </c>
      <c r="L178" s="137" cm="1">
        <f t="array" ref="L178">SQRT(MMULT(MMULT(TRANSPOSE($A$4:$A$8),MMULT(TRANSPOSE(EXP(D179:H430)-1),EXP(D179:H430)-1)/COUNTA(H179:H430)),$A$4:$A$8))*(-1/SQRT(2*PI())*EXP(-1*(NORMSINV($A$11))^2/2)/$A$11)</f>
        <v>-3.3572804677162775E-2</v>
      </c>
      <c r="M178" s="2">
        <f t="shared" si="8"/>
        <v>-0.10616653021978832</v>
      </c>
      <c r="N178" s="130">
        <v>5.1223849148360773E-3</v>
      </c>
    </row>
    <row r="179" spans="3:14" x14ac:dyDescent="0.3">
      <c r="C179" s="186">
        <v>42878</v>
      </c>
      <c r="D179" s="193">
        <v>-9.1160391056683068E-3</v>
      </c>
      <c r="E179" s="193">
        <v>-6.9855833346957434E-3</v>
      </c>
      <c r="F179" s="193">
        <v>-4.5268767751402679E-3</v>
      </c>
      <c r="G179" s="193">
        <v>-2.8673767957126243E-3</v>
      </c>
      <c r="H179" s="193">
        <v>-9.3902400144768548E-3</v>
      </c>
      <c r="I179" s="130" cm="1">
        <f t="array" ref="I179">SQRT(MMULT(MMULT(TRANSPOSE($A$4:$A$8),MMULT(TRANSPOSE(EXP(D180:H431)-1),EXP(D180:H431)-1)/COUNTA(H180:H431)),$A$4:$A$8))*NORMSINV($A$11)</f>
        <v>-2.9291918562685277E-2</v>
      </c>
      <c r="J179">
        <f t="shared" si="6"/>
        <v>0</v>
      </c>
      <c r="K179" s="2">
        <f t="shared" si="7"/>
        <v>-9.2629179694251121E-2</v>
      </c>
      <c r="L179" s="137" cm="1">
        <f t="array" ref="L179">SQRT(MMULT(MMULT(TRANSPOSE($A$4:$A$8),MMULT(TRANSPOSE(EXP(D180:H431)-1),EXP(D180:H431)-1)/COUNTA(H180:H431)),$A$4:$A$8))*(-1/SQRT(2*PI())*EXP(-1*(NORMSINV($A$11))^2/2)/$A$11)</f>
        <v>-3.3558711818484285E-2</v>
      </c>
      <c r="M179" s="2">
        <f t="shared" si="8"/>
        <v>-0.10612196468762143</v>
      </c>
      <c r="N179" s="130">
        <v>-6.5524119907384879E-3</v>
      </c>
    </row>
    <row r="180" spans="3:14" x14ac:dyDescent="0.3">
      <c r="C180" s="186">
        <v>42877</v>
      </c>
      <c r="D180" s="193">
        <v>-2.4221529313422055E-3</v>
      </c>
      <c r="E180" s="193">
        <v>2.7399484758314943E-3</v>
      </c>
      <c r="F180" s="193">
        <v>2.6849418467853698E-3</v>
      </c>
      <c r="G180" s="193">
        <v>-7.5887477870696081E-3</v>
      </c>
      <c r="H180" s="193">
        <v>-8.8278862145223808E-3</v>
      </c>
      <c r="I180" s="130" cm="1">
        <f t="array" ref="I180">SQRT(MMULT(MMULT(TRANSPOSE($A$4:$A$8),MMULT(TRANSPOSE(EXP(D181:H432)-1),EXP(D181:H432)-1)/COUNTA(H181:H432)),$A$4:$A$8))*NORMSINV($A$11)</f>
        <v>-2.9296057955719799E-2</v>
      </c>
      <c r="J180">
        <f t="shared" si="6"/>
        <v>0</v>
      </c>
      <c r="K180" s="2">
        <f t="shared" si="7"/>
        <v>-9.2642269604370844E-2</v>
      </c>
      <c r="L180" s="137" cm="1">
        <f t="array" ref="L180">SQRT(MMULT(MMULT(TRANSPOSE($A$4:$A$8),MMULT(TRANSPOSE(EXP(D181:H432)-1),EXP(D181:H432)-1)/COUNTA(H181:H432)),$A$4:$A$8))*(-1/SQRT(2*PI())*EXP(-1*(NORMSINV($A$11))^2/2)/$A$11)</f>
        <v>-3.3563454174218056E-2</v>
      </c>
      <c r="M180" s="2">
        <f t="shared" si="8"/>
        <v>-0.1061369613332149</v>
      </c>
      <c r="N180" s="130">
        <v>-2.6672055132824974E-3</v>
      </c>
    </row>
    <row r="181" spans="3:14" x14ac:dyDescent="0.3">
      <c r="C181" s="186">
        <v>42874</v>
      </c>
      <c r="D181" s="193">
        <v>7.8037739317369397E-4</v>
      </c>
      <c r="E181" s="193">
        <v>-1.2152011908490815E-3</v>
      </c>
      <c r="F181" s="193">
        <v>-2.9179804013571989E-3</v>
      </c>
      <c r="G181" s="193">
        <v>5.8194374771406562E-3</v>
      </c>
      <c r="H181" s="193">
        <v>1.6765289888376253E-3</v>
      </c>
      <c r="I181" s="130" cm="1">
        <f t="array" ref="I181">SQRT(MMULT(MMULT(TRANSPOSE($A$4:$A$8),MMULT(TRANSPOSE(EXP(D182:H433)-1),EXP(D182:H433)-1)/COUNTA(H182:H433)),$A$4:$A$8))*NORMSINV($A$11)</f>
        <v>-2.932404609918695E-2</v>
      </c>
      <c r="J181">
        <f t="shared" si="6"/>
        <v>0</v>
      </c>
      <c r="K181" s="2">
        <f t="shared" si="7"/>
        <v>-9.2730775885206604E-2</v>
      </c>
      <c r="L181" s="137" cm="1">
        <f t="array" ref="L181">SQRT(MMULT(MMULT(TRANSPOSE($A$4:$A$8),MMULT(TRANSPOSE(EXP(D182:H433)-1),EXP(D182:H433)-1)/COUNTA(H182:H433)),$A$4:$A$8))*(-1/SQRT(2*PI())*EXP(-1*(NORMSINV($A$11))^2/2)/$A$11)</f>
        <v>-3.3595519197167592E-2</v>
      </c>
      <c r="M181" s="2">
        <f t="shared" si="8"/>
        <v>-0.106238359838961</v>
      </c>
      <c r="N181" s="130">
        <v>8.333660093515923E-4</v>
      </c>
    </row>
    <row r="182" spans="3:14" x14ac:dyDescent="0.3">
      <c r="C182" s="186">
        <v>42873</v>
      </c>
      <c r="D182" s="193">
        <v>2.0270369846949941E-2</v>
      </c>
      <c r="E182" s="193">
        <v>1.9572488966415259E-2</v>
      </c>
      <c r="F182" s="193">
        <v>8.5469108772457791E-3</v>
      </c>
      <c r="G182" s="193">
        <v>2.1331129353355509E-2</v>
      </c>
      <c r="H182" s="193">
        <v>6.1301049176909408E-4</v>
      </c>
      <c r="I182" s="130" cm="1">
        <f t="array" ref="I182">SQRT(MMULT(MMULT(TRANSPOSE($A$4:$A$8),MMULT(TRANSPOSE(EXP(D183:H434)-1),EXP(D183:H434)-1)/COUNTA(H183:H434)),$A$4:$A$8))*NORMSINV($A$11)</f>
        <v>-2.9686754872167858E-2</v>
      </c>
      <c r="J182">
        <f t="shared" si="6"/>
        <v>0</v>
      </c>
      <c r="K182" s="2">
        <f t="shared" si="7"/>
        <v>-9.3877761735151208E-2</v>
      </c>
      <c r="L182" s="137" cm="1">
        <f t="array" ref="L182">SQRT(MMULT(MMULT(TRANSPOSE($A$4:$A$8),MMULT(TRANSPOSE(EXP(D183:H434)-1),EXP(D183:H434)-1)/COUNTA(H183:H434)),$A$4:$A$8))*(-1/SQRT(2*PI())*EXP(-1*(NORMSINV($A$11))^2/2)/$A$11)</f>
        <v>-3.4011061769445808E-2</v>
      </c>
      <c r="M182" s="2">
        <f t="shared" si="8"/>
        <v>-0.10755242083212531</v>
      </c>
      <c r="N182" s="130">
        <v>1.41998995123427E-2</v>
      </c>
    </row>
    <row r="183" spans="3:14" x14ac:dyDescent="0.3">
      <c r="C183" s="186">
        <v>42872</v>
      </c>
      <c r="D183" s="193">
        <v>-2.1283670438238294E-2</v>
      </c>
      <c r="E183" s="193">
        <v>-9.4370283387958352E-3</v>
      </c>
      <c r="F183" s="193">
        <v>-1.5331481101117433E-2</v>
      </c>
      <c r="G183" s="193">
        <v>-2.6866950320595429E-2</v>
      </c>
      <c r="H183" s="193">
        <v>1.3100390522806305E-2</v>
      </c>
      <c r="I183" s="130" cm="1">
        <f t="array" ref="I183">SQRT(MMULT(MMULT(TRANSPOSE($A$4:$A$8),MMULT(TRANSPOSE(EXP(D184:H435)-1),EXP(D184:H435)-1)/COUNTA(H184:H435)),$A$4:$A$8))*NORMSINV($A$11)</f>
        <v>-2.9673851570386413E-2</v>
      </c>
      <c r="J183">
        <f t="shared" si="6"/>
        <v>0</v>
      </c>
      <c r="K183" s="2">
        <f t="shared" si="7"/>
        <v>-9.383695791218534E-2</v>
      </c>
      <c r="L183" s="137" cm="1">
        <f t="array" ref="L183">SQRT(MMULT(MMULT(TRANSPOSE($A$4:$A$8),MMULT(TRANSPOSE(EXP(D184:H435)-1),EXP(D184:H435)-1)/COUNTA(H184:H435)),$A$4:$A$8))*(-1/SQRT(2*PI())*EXP(-1*(NORMSINV($A$11))^2/2)/$A$11)</f>
        <v>-3.3996278914404626E-2</v>
      </c>
      <c r="M183" s="2">
        <f t="shared" si="8"/>
        <v>-0.10750567333987508</v>
      </c>
      <c r="N183" s="130">
        <v>-1.1797726196909313E-2</v>
      </c>
    </row>
    <row r="184" spans="3:14" x14ac:dyDescent="0.3">
      <c r="C184" s="186">
        <v>42871</v>
      </c>
      <c r="D184" s="193">
        <v>4.5709957156719128E-3</v>
      </c>
      <c r="E184" s="193">
        <v>1.4469396273874708E-2</v>
      </c>
      <c r="F184" s="193">
        <v>2.5984733252359556E-2</v>
      </c>
      <c r="G184" s="193">
        <v>2.2302179600892156E-3</v>
      </c>
      <c r="H184" s="193">
        <v>5.0062487089636339E-3</v>
      </c>
      <c r="I184" s="130" cm="1">
        <f t="array" ref="I184">SQRT(MMULT(MMULT(TRANSPOSE($A$4:$A$8),MMULT(TRANSPOSE(EXP(D185:H436)-1),EXP(D185:H436)-1)/COUNTA(H185:H436)),$A$4:$A$8))*NORMSINV($A$11)</f>
        <v>-2.9654892943216934E-2</v>
      </c>
      <c r="J184">
        <f t="shared" si="6"/>
        <v>0</v>
      </c>
      <c r="K184" s="2">
        <f t="shared" si="7"/>
        <v>-9.3777005469019833E-2</v>
      </c>
      <c r="L184" s="137" cm="1">
        <f t="array" ref="L184">SQRT(MMULT(MMULT(TRANSPOSE($A$4:$A$8),MMULT(TRANSPOSE(EXP(D185:H436)-1),EXP(D185:H436)-1)/COUNTA(H185:H436)),$A$4:$A$8))*(-1/SQRT(2*PI())*EXP(-1*(NORMSINV($A$11))^2/2)/$A$11)</f>
        <v>-3.397455868790962E-2</v>
      </c>
      <c r="M184" s="2">
        <f t="shared" si="8"/>
        <v>-0.10743698795285613</v>
      </c>
      <c r="N184" s="130">
        <v>1.0546566145328028E-2</v>
      </c>
    </row>
    <row r="185" spans="3:14" x14ac:dyDescent="0.3">
      <c r="C185" s="186">
        <v>42870</v>
      </c>
      <c r="D185" s="193">
        <v>-1.4356374025003246E-2</v>
      </c>
      <c r="E185" s="193">
        <v>-1.531284029576052E-2</v>
      </c>
      <c r="F185" s="193">
        <v>-1.1059834376460241E-2</v>
      </c>
      <c r="G185" s="193">
        <v>-1.6715449620448748E-2</v>
      </c>
      <c r="H185" s="193">
        <v>-1.0167544880135162E-2</v>
      </c>
      <c r="I185" s="130" cm="1">
        <f t="array" ref="I185">SQRT(MMULT(MMULT(TRANSPOSE($A$4:$A$8),MMULT(TRANSPOSE(EXP(D186:H437)-1),EXP(D186:H437)-1)/COUNTA(H186:H437)),$A$4:$A$8))*NORMSINV($A$11)</f>
        <v>-2.9589567882686418E-2</v>
      </c>
      <c r="J185">
        <f t="shared" si="6"/>
        <v>0</v>
      </c>
      <c r="K185" s="2">
        <f t="shared" si="7"/>
        <v>-9.3570429489455043E-2</v>
      </c>
      <c r="L185" s="137" cm="1">
        <f t="array" ref="L185">SQRT(MMULT(MMULT(TRANSPOSE($A$4:$A$8),MMULT(TRANSPOSE(EXP(D186:H437)-1),EXP(D186:H437)-1)/COUNTA(H186:H437)),$A$4:$A$8))*(-1/SQRT(2*PI())*EXP(-1*(NORMSINV($A$11))^2/2)/$A$11)</f>
        <v>-3.3899718083796333E-2</v>
      </c>
      <c r="M185" s="2">
        <f t="shared" si="8"/>
        <v>-0.10720032118239517</v>
      </c>
      <c r="N185" s="130">
        <v>-1.3428291725966103E-2</v>
      </c>
    </row>
    <row r="186" spans="3:14" x14ac:dyDescent="0.3">
      <c r="C186" s="186">
        <v>42867</v>
      </c>
      <c r="D186" s="193">
        <v>1.3950643544819296E-2</v>
      </c>
      <c r="E186" s="193">
        <v>1.4466540495841475E-2</v>
      </c>
      <c r="F186" s="193">
        <v>-1.0876242435203264E-3</v>
      </c>
      <c r="G186" s="193">
        <v>1.4298239752576257E-2</v>
      </c>
      <c r="H186" s="193">
        <v>3.136320678508605E-4</v>
      </c>
      <c r="I186" s="130" cm="1">
        <f t="array" ref="I186">SQRT(MMULT(MMULT(TRANSPOSE($A$4:$A$8),MMULT(TRANSPOSE(EXP(D187:H438)-1),EXP(D187:H438)-1)/COUNTA(H187:H438)),$A$4:$A$8))*NORMSINV($A$11)</f>
        <v>-2.9588945087737701E-2</v>
      </c>
      <c r="J186">
        <f t="shared" si="6"/>
        <v>0</v>
      </c>
      <c r="K186" s="2">
        <f t="shared" si="7"/>
        <v>-9.3568460038901846E-2</v>
      </c>
      <c r="L186" s="137" cm="1">
        <f t="array" ref="L186">SQRT(MMULT(MMULT(TRANSPOSE($A$4:$A$8),MMULT(TRANSPOSE(EXP(D187:H438)-1),EXP(D187:H438)-1)/COUNTA(H187:H438)),$A$4:$A$8))*(-1/SQRT(2*PI())*EXP(-1*(NORMSINV($A$11))^2/2)/$A$11)</f>
        <v>-3.3899004569720385E-2</v>
      </c>
      <c r="M186" s="2">
        <f t="shared" si="8"/>
        <v>-0.10719806485277258</v>
      </c>
      <c r="N186" s="130">
        <v>8.4495383928476636E-3</v>
      </c>
    </row>
    <row r="187" spans="3:14" x14ac:dyDescent="0.3">
      <c r="C187" s="186">
        <v>42866</v>
      </c>
      <c r="D187" s="193">
        <v>-1.9942274135240452E-3</v>
      </c>
      <c r="E187" s="193">
        <v>-1.2007849284612499E-2</v>
      </c>
      <c r="F187" s="193">
        <v>-2.2944830313095316E-2</v>
      </c>
      <c r="G187" s="193">
        <v>-2.1520695466281447E-2</v>
      </c>
      <c r="H187" s="193">
        <v>-1.4312066959282603E-2</v>
      </c>
      <c r="I187" s="130" cm="1">
        <f t="array" ref="I187">SQRT(MMULT(MMULT(TRANSPOSE($A$4:$A$8),MMULT(TRANSPOSE(EXP(D188:H439)-1),EXP(D188:H439)-1)/COUNTA(H188:H439)),$A$4:$A$8))*NORMSINV($A$11)</f>
        <v>-2.9741301073187908E-2</v>
      </c>
      <c r="J187">
        <f t="shared" si="6"/>
        <v>0</v>
      </c>
      <c r="K187" s="2">
        <f t="shared" si="7"/>
        <v>-9.4050251968083975E-2</v>
      </c>
      <c r="L187" s="137" cm="1">
        <f t="array" ref="L187">SQRT(MMULT(MMULT(TRANSPOSE($A$4:$A$8),MMULT(TRANSPOSE(EXP(D188:H439)-1),EXP(D188:H439)-1)/COUNTA(H188:H439)),$A$4:$A$8))*(-1/SQRT(2*PI())*EXP(-1*(NORMSINV($A$11))^2/2)/$A$11)</f>
        <v>-3.4073553416652448E-2</v>
      </c>
      <c r="M187" s="2">
        <f t="shared" si="8"/>
        <v>-0.107750036772034</v>
      </c>
      <c r="N187" s="130">
        <v>-1.4422559254732143E-2</v>
      </c>
    </row>
    <row r="188" spans="3:14" x14ac:dyDescent="0.3">
      <c r="C188" s="186">
        <v>42865</v>
      </c>
      <c r="D188" s="193">
        <v>-2.1405254850087017E-2</v>
      </c>
      <c r="E188" s="193">
        <v>-2.0723156190548181E-2</v>
      </c>
      <c r="F188" s="193">
        <v>-1.2750235772176753E-2</v>
      </c>
      <c r="G188" s="193">
        <v>1.0975142292393451E-3</v>
      </c>
      <c r="H188" s="193">
        <v>-1.5612017686541172E-2</v>
      </c>
      <c r="I188" s="130" cm="1">
        <f t="array" ref="I188">SQRT(MMULT(MMULT(TRANSPOSE($A$4:$A$8),MMULT(TRANSPOSE(EXP(D189:H440)-1),EXP(D189:H440)-1)/COUNTA(H189:H440)),$A$4:$A$8))*NORMSINV($A$11)</f>
        <v>-2.9747456666612684E-2</v>
      </c>
      <c r="J188">
        <f t="shared" si="6"/>
        <v>0</v>
      </c>
      <c r="K188" s="2">
        <f t="shared" si="7"/>
        <v>-9.4069717663656224E-2</v>
      </c>
      <c r="L188" s="137" cm="1">
        <f t="array" ref="L188">SQRT(MMULT(MMULT(TRANSPOSE($A$4:$A$8),MMULT(TRANSPOSE(EXP(D189:H440)-1),EXP(D189:H440)-1)/COUNTA(H189:H440)),$A$4:$A$8))*(-1/SQRT(2*PI())*EXP(-1*(NORMSINV($A$11))^2/2)/$A$11)</f>
        <v>-3.4080605661638445E-2</v>
      </c>
      <c r="M188" s="2">
        <f t="shared" si="8"/>
        <v>-0.10777233792880725</v>
      </c>
      <c r="N188" s="130">
        <v>-1.3749931298918607E-2</v>
      </c>
    </row>
    <row r="189" spans="3:14" x14ac:dyDescent="0.3">
      <c r="C189" s="186">
        <v>42864</v>
      </c>
      <c r="D189" s="193">
        <v>7.8278539861932426E-3</v>
      </c>
      <c r="E189" s="193">
        <v>5.4185807507076238E-3</v>
      </c>
      <c r="F189" s="193">
        <v>2.8933989271257851E-3</v>
      </c>
      <c r="G189" s="193">
        <v>8.3260165330601658E-3</v>
      </c>
      <c r="H189" s="193">
        <v>-2.9135585267903342E-4</v>
      </c>
      <c r="I189" s="130" cm="1">
        <f t="array" ref="I189">SQRT(MMULT(MMULT(TRANSPOSE($A$4:$A$8),MMULT(TRANSPOSE(EXP(D190:H441)-1),EXP(D190:H441)-1)/COUNTA(H190:H441)),$A$4:$A$8))*NORMSINV($A$11)</f>
        <v>-2.9770544199649841E-2</v>
      </c>
      <c r="J189">
        <f t="shared" si="6"/>
        <v>0</v>
      </c>
      <c r="K189" s="2">
        <f t="shared" si="7"/>
        <v>-9.4142726853608028E-2</v>
      </c>
      <c r="L189" s="137" cm="1">
        <f t="array" ref="L189">SQRT(MMULT(MMULT(TRANSPOSE($A$4:$A$8),MMULT(TRANSPOSE(EXP(D190:H441)-1),EXP(D190:H441)-1)/COUNTA(H190:H441)),$A$4:$A$8))*(-1/SQRT(2*PI())*EXP(-1*(NORMSINV($A$11))^2/2)/$A$11)</f>
        <v>-3.4107056229092249E-2</v>
      </c>
      <c r="M189" s="2">
        <f t="shared" si="8"/>
        <v>-0.10785598196736519</v>
      </c>
      <c r="N189" s="130">
        <v>4.8517818369345333E-3</v>
      </c>
    </row>
    <row r="190" spans="3:14" x14ac:dyDescent="0.3">
      <c r="C190" s="186">
        <v>42863</v>
      </c>
      <c r="D190" s="193">
        <v>3.0144299856427383E-2</v>
      </c>
      <c r="E190" s="193">
        <v>1.9132519427510548E-2</v>
      </c>
      <c r="F190" s="193">
        <v>2.448383618272694E-3</v>
      </c>
      <c r="G190" s="193">
        <v>1.9127986525220339E-3</v>
      </c>
      <c r="H190" s="193">
        <v>3.8966852908119396E-3</v>
      </c>
      <c r="I190" s="130" cm="1">
        <f t="array" ref="I190">SQRT(MMULT(MMULT(TRANSPOSE($A$4:$A$8),MMULT(TRANSPOSE(EXP(D191:H442)-1),EXP(D191:H442)-1)/COUNTA(H191:H442)),$A$4:$A$8))*NORMSINV($A$11)</f>
        <v>-2.973585406031528E-2</v>
      </c>
      <c r="J190">
        <f t="shared" si="6"/>
        <v>0</v>
      </c>
      <c r="K190" s="2">
        <f t="shared" si="7"/>
        <v>-9.4033027000962208E-2</v>
      </c>
      <c r="L190" s="137" cm="1">
        <f t="array" ref="L190">SQRT(MMULT(MMULT(TRANSPOSE($A$4:$A$8),MMULT(TRANSPOSE(EXP(D191:H442)-1),EXP(D191:H442)-1)/COUNTA(H191:H442)),$A$4:$A$8))*(-1/SQRT(2*PI())*EXP(-1*(NORMSINV($A$11))^2/2)/$A$11)</f>
        <v>-3.4067312967264576E-2</v>
      </c>
      <c r="M190" s="2">
        <f t="shared" si="8"/>
        <v>-0.10773030273834532</v>
      </c>
      <c r="N190" s="130">
        <v>1.1638051574998812E-2</v>
      </c>
    </row>
    <row r="191" spans="3:14" x14ac:dyDescent="0.3">
      <c r="C191" s="186">
        <v>42860</v>
      </c>
      <c r="D191" s="193">
        <v>1.3248270850637333E-2</v>
      </c>
      <c r="E191" s="193">
        <v>-6.8111031788243692E-3</v>
      </c>
      <c r="F191" s="193">
        <v>-4.4168199144190164E-4</v>
      </c>
      <c r="G191" s="193">
        <v>-7.3414392212278363E-3</v>
      </c>
      <c r="H191" s="193">
        <v>-2.6210797808100864E-3</v>
      </c>
      <c r="I191" s="130" cm="1">
        <f t="array" ref="I191">SQRT(MMULT(MMULT(TRANSPOSE($A$4:$A$8),MMULT(TRANSPOSE(EXP(D192:H443)-1),EXP(D192:H443)-1)/COUNTA(H192:H443)),$A$4:$A$8))*NORMSINV($A$11)</f>
        <v>-2.9876714402346679E-2</v>
      </c>
      <c r="J191">
        <f t="shared" si="6"/>
        <v>0</v>
      </c>
      <c r="K191" s="2">
        <f t="shared" si="7"/>
        <v>-9.4478466513771786E-2</v>
      </c>
      <c r="L191" s="137" cm="1">
        <f t="array" ref="L191">SQRT(MMULT(MMULT(TRANSPOSE($A$4:$A$8),MMULT(TRANSPOSE(EXP(D192:H443)-1),EXP(D192:H443)-1)/COUNTA(H192:H443)),$A$4:$A$8))*(-1/SQRT(2*PI())*EXP(-1*(NORMSINV($A$11))^2/2)/$A$11)</f>
        <v>-3.4228691663397738E-2</v>
      </c>
      <c r="M191" s="2">
        <f t="shared" si="8"/>
        <v>-0.10824062698395431</v>
      </c>
      <c r="N191" s="130">
        <v>-7.6506621171509599E-4</v>
      </c>
    </row>
    <row r="192" spans="3:14" x14ac:dyDescent="0.3">
      <c r="C192" s="186">
        <v>42859</v>
      </c>
      <c r="D192" s="193">
        <v>1.8257379210930659E-2</v>
      </c>
      <c r="E192" s="193">
        <v>1.8141904358077613E-2</v>
      </c>
      <c r="F192" s="193">
        <v>1.7951645659349473E-2</v>
      </c>
      <c r="G192" s="193">
        <v>3.2480745927600647E-2</v>
      </c>
      <c r="H192" s="193">
        <v>2.2099320840048467E-2</v>
      </c>
      <c r="I192" s="130" cm="1">
        <f t="array" ref="I192">SQRT(MMULT(MMULT(TRANSPOSE($A$4:$A$8),MMULT(TRANSPOSE(EXP(D193:H444)-1),EXP(D193:H444)-1)/COUNTA(H193:H444)),$A$4:$A$8))*NORMSINV($A$11)</f>
        <v>-2.9703294823576164E-2</v>
      </c>
      <c r="J192">
        <f t="shared" si="6"/>
        <v>0</v>
      </c>
      <c r="K192" s="2">
        <f t="shared" si="7"/>
        <v>-9.3930065653989966E-2</v>
      </c>
      <c r="L192" s="137" cm="1">
        <f t="array" ref="L192">SQRT(MMULT(MMULT(TRANSPOSE($A$4:$A$8),MMULT(TRANSPOSE(EXP(D193:H444)-1),EXP(D193:H444)-1)/COUNTA(H193:H444)),$A$4:$A$8))*(-1/SQRT(2*PI())*EXP(-1*(NORMSINV($A$11))^2/2)/$A$11)</f>
        <v>-3.4030011004935974E-2</v>
      </c>
      <c r="M192" s="2">
        <f t="shared" si="8"/>
        <v>-0.10761234357619313</v>
      </c>
      <c r="N192" s="130">
        <v>2.2041120067147538E-2</v>
      </c>
    </row>
    <row r="193" spans="3:14" x14ac:dyDescent="0.3">
      <c r="C193" s="186">
        <v>42858</v>
      </c>
      <c r="D193" s="193">
        <v>-2.7704438996202052E-3</v>
      </c>
      <c r="E193" s="193">
        <v>-5.9761528037121031E-3</v>
      </c>
      <c r="F193" s="193">
        <v>-2.8949022901363433E-3</v>
      </c>
      <c r="G193" s="193">
        <v>-5.2276026786419426E-3</v>
      </c>
      <c r="H193" s="193">
        <v>2.7173564661197194E-3</v>
      </c>
      <c r="I193" s="130" cm="1">
        <f t="array" ref="I193">SQRT(MMULT(MMULT(TRANSPOSE($A$4:$A$8),MMULT(TRANSPOSE(EXP(D194:H445)-1),EXP(D194:H445)-1)/COUNTA(H194:H445)),$A$4:$A$8))*NORMSINV($A$11)</f>
        <v>-2.9704173366537186E-2</v>
      </c>
      <c r="J193">
        <f t="shared" si="6"/>
        <v>0</v>
      </c>
      <c r="K193" s="2">
        <f t="shared" si="7"/>
        <v>-9.393284385076911E-2</v>
      </c>
      <c r="L193" s="137" cm="1">
        <f t="array" ref="L193">SQRT(MMULT(MMULT(TRANSPOSE($A$4:$A$8),MMULT(TRANSPOSE(EXP(D194:H445)-1),EXP(D194:H445)-1)/COUNTA(H194:H445)),$A$4:$A$8))*(-1/SQRT(2*PI())*EXP(-1*(NORMSINV($A$11))^2/2)/$A$11)</f>
        <v>-3.403101752043567E-2</v>
      </c>
      <c r="M193" s="2">
        <f t="shared" si="8"/>
        <v>-0.10761552645767244</v>
      </c>
      <c r="N193" s="130">
        <v>-2.8217135402575783E-3</v>
      </c>
    </row>
    <row r="194" spans="3:14" x14ac:dyDescent="0.3">
      <c r="C194" s="186">
        <v>42857</v>
      </c>
      <c r="D194" s="193">
        <v>1.1241966763442688E-2</v>
      </c>
      <c r="E194" s="193">
        <v>3.5562203165544473E-3</v>
      </c>
      <c r="F194" s="193">
        <v>3.3314443019412427E-3</v>
      </c>
      <c r="G194" s="193">
        <v>1.1973329246407396E-2</v>
      </c>
      <c r="H194" s="193">
        <v>-5.1224186823889068E-3</v>
      </c>
      <c r="I194" s="130" cm="1">
        <f t="array" ref="I194">SQRT(MMULT(MMULT(TRANSPOSE($A$4:$A$8),MMULT(TRANSPOSE(EXP(D195:H446)-1),EXP(D195:H446)-1)/COUNTA(H195:H446)),$A$4:$A$8))*NORMSINV($A$11)</f>
        <v>-3.0034966884011027E-2</v>
      </c>
      <c r="J194">
        <f t="shared" si="6"/>
        <v>0</v>
      </c>
      <c r="K194" s="2">
        <f t="shared" si="7"/>
        <v>-9.4978904801205161E-2</v>
      </c>
      <c r="L194" s="137" cm="1">
        <f t="array" ref="L194">SQRT(MMULT(MMULT(TRANSPOSE($A$4:$A$8),MMULT(TRANSPOSE(EXP(D195:H446)-1),EXP(D195:H446)-1)/COUNTA(H195:H446)),$A$4:$A$8))*(-1/SQRT(2*PI())*EXP(-1*(NORMSINV($A$11))^2/2)/$A$11)</f>
        <v>-3.4409995916834357E-2</v>
      </c>
      <c r="M194" s="2">
        <f t="shared" si="8"/>
        <v>-0.10881396137429045</v>
      </c>
      <c r="N194" s="130">
        <v>5.0281842125701175E-3</v>
      </c>
    </row>
    <row r="195" spans="3:14" x14ac:dyDescent="0.3">
      <c r="C195" s="186">
        <v>42856</v>
      </c>
      <c r="D195" s="193">
        <v>1.5694266313808616E-2</v>
      </c>
      <c r="E195" s="193">
        <v>2.03167700904613E-2</v>
      </c>
      <c r="F195" s="193">
        <v>9.2838544406205706E-3</v>
      </c>
      <c r="G195" s="193">
        <v>1.5987866897216114E-2</v>
      </c>
      <c r="H195" s="193">
        <v>-7.2493319451528201E-3</v>
      </c>
      <c r="I195" s="130" cm="1">
        <f t="array" ref="I195">SQRT(MMULT(MMULT(TRANSPOSE($A$4:$A$8),MMULT(TRANSPOSE(EXP(D196:H447)-1),EXP(D196:H447)-1)/COUNTA(H196:H447)),$A$4:$A$8))*NORMSINV($A$11)</f>
        <v>-3.0087077547961562E-2</v>
      </c>
      <c r="J195">
        <f t="shared" si="6"/>
        <v>0</v>
      </c>
      <c r="K195" s="2">
        <f t="shared" si="7"/>
        <v>-9.5143693189672474E-2</v>
      </c>
      <c r="L195" s="137" cm="1">
        <f t="array" ref="L195">SQRT(MMULT(MMULT(TRANSPOSE($A$4:$A$8),MMULT(TRANSPOSE(EXP(D196:H447)-1),EXP(D196:H447)-1)/COUNTA(H196:H447)),$A$4:$A$8))*(-1/SQRT(2*PI())*EXP(-1*(NORMSINV($A$11))^2/2)/$A$11)</f>
        <v>-3.4469697255633432E-2</v>
      </c>
      <c r="M195" s="2">
        <f t="shared" si="8"/>
        <v>-0.1090027535842569</v>
      </c>
      <c r="N195" s="130">
        <v>1.0912589893830985E-2</v>
      </c>
    </row>
    <row r="196" spans="3:14" x14ac:dyDescent="0.3">
      <c r="C196" s="186">
        <v>42853</v>
      </c>
      <c r="D196" s="193">
        <v>1.5507084908302478E-3</v>
      </c>
      <c r="E196" s="193">
        <v>9.6964017681135158E-3</v>
      </c>
      <c r="F196" s="193">
        <v>5.3040976880277665E-3</v>
      </c>
      <c r="G196" s="193">
        <v>-3.2405082009584574E-3</v>
      </c>
      <c r="H196" s="193">
        <v>-1.5891863029069617E-3</v>
      </c>
      <c r="I196" s="130" cm="1">
        <f t="array" ref="I196">SQRT(MMULT(MMULT(TRANSPOSE($A$4:$A$8),MMULT(TRANSPOSE(EXP(D197:H448)-1),EXP(D197:H448)-1)/COUNTA(H197:H448)),$A$4:$A$8))*NORMSINV($A$11)</f>
        <v>-3.0178785813541227E-2</v>
      </c>
      <c r="J196">
        <f t="shared" si="6"/>
        <v>0</v>
      </c>
      <c r="K196" s="2">
        <f t="shared" si="7"/>
        <v>-9.5433700189167844E-2</v>
      </c>
      <c r="L196" s="137" cm="1">
        <f t="array" ref="L196">SQRT(MMULT(MMULT(TRANSPOSE($A$4:$A$8),MMULT(TRANSPOSE(EXP(D197:H448)-1),EXP(D197:H448)-1)/COUNTA(H197:H448)),$A$4:$A$8))*(-1/SQRT(2*PI())*EXP(-1*(NORMSINV($A$11))^2/2)/$A$11)</f>
        <v>-3.4574764161694055E-2</v>
      </c>
      <c r="M196" s="2">
        <f t="shared" si="8"/>
        <v>-0.10933500431411541</v>
      </c>
      <c r="N196" s="130">
        <v>2.358095465255406E-3</v>
      </c>
    </row>
    <row r="197" spans="3:14" x14ac:dyDescent="0.3">
      <c r="C197" s="186">
        <v>42852</v>
      </c>
      <c r="D197" s="193">
        <v>3.5006142794744891E-3</v>
      </c>
      <c r="E197" s="193">
        <v>1.2682735753904438E-2</v>
      </c>
      <c r="F197" s="193">
        <v>9.2013001789495018E-3</v>
      </c>
      <c r="G197" s="193">
        <v>2.1928234239566739E-2</v>
      </c>
      <c r="H197" s="193">
        <v>2.1658065417094101E-3</v>
      </c>
      <c r="I197" s="130" cm="1">
        <f t="array" ref="I197">SQRT(MMULT(MMULT(TRANSPOSE($A$4:$A$8),MMULT(TRANSPOSE(EXP(D198:H449)-1),EXP(D198:H449)-1)/COUNTA(H198:H449)),$A$4:$A$8))*NORMSINV($A$11)</f>
        <v>-3.0330310644852834E-2</v>
      </c>
      <c r="J197">
        <f t="shared" si="6"/>
        <v>0</v>
      </c>
      <c r="K197" s="2">
        <f t="shared" si="7"/>
        <v>-9.5912863778185309E-2</v>
      </c>
      <c r="L197" s="137" cm="1">
        <f t="array" ref="L197">SQRT(MMULT(MMULT(TRANSPOSE($A$4:$A$8),MMULT(TRANSPOSE(EXP(D198:H449)-1),EXP(D198:H449)-1)/COUNTA(H198:H449)),$A$4:$A$8))*(-1/SQRT(2*PI())*EXP(-1*(NORMSINV($A$11))^2/2)/$A$11)</f>
        <v>-3.4748360784818917E-2</v>
      </c>
      <c r="M197" s="2">
        <f t="shared" si="8"/>
        <v>-0.10988396503730384</v>
      </c>
      <c r="N197" s="130">
        <v>9.9705184384391091E-3</v>
      </c>
    </row>
    <row r="198" spans="3:14" x14ac:dyDescent="0.3">
      <c r="C198" s="186">
        <v>42851</v>
      </c>
      <c r="D198" s="193">
        <v>1.1866140908607423E-2</v>
      </c>
      <c r="E198" s="193">
        <v>1.9602824465987892E-2</v>
      </c>
      <c r="F198" s="193">
        <v>1.6438398631817407E-2</v>
      </c>
      <c r="G198" s="193">
        <v>4.5999040418783733E-3</v>
      </c>
      <c r="H198" s="193">
        <v>-7.667270942938279E-3</v>
      </c>
      <c r="I198" s="130" cm="1">
        <f t="array" ref="I198">SQRT(MMULT(MMULT(TRANSPOSE($A$4:$A$8),MMULT(TRANSPOSE(EXP(D199:H450)-1),EXP(D199:H450)-1)/COUNTA(H199:H450)),$A$4:$A$8))*NORMSINV($A$11)</f>
        <v>-3.0552073711184711E-2</v>
      </c>
      <c r="J198">
        <f t="shared" ref="J198:J256" si="9">IF(N198&lt;I198,1,0)</f>
        <v>0</v>
      </c>
      <c r="K198" s="2">
        <f t="shared" ref="K198:K256" si="10">I198*SQRT(10)</f>
        <v>-9.6614140168697044E-2</v>
      </c>
      <c r="L198" s="137" cm="1">
        <f t="array" ref="L198">SQRT(MMULT(MMULT(TRANSPOSE($A$4:$A$8),MMULT(TRANSPOSE(EXP(D199:H450)-1),EXP(D199:H450)-1)/COUNTA(H199:H450)),$A$4:$A$8))*(-1/SQRT(2*PI())*EXP(-1*(NORMSINV($A$11))^2/2)/$A$11)</f>
        <v>-3.5002426861750299E-2</v>
      </c>
      <c r="M198" s="2">
        <f t="shared" ref="M198:M256" si="11">L198*SQRT(10)</f>
        <v>-0.11068739251659057</v>
      </c>
      <c r="N198" s="130">
        <v>9.0559688521557099E-3</v>
      </c>
    </row>
    <row r="199" spans="3:14" x14ac:dyDescent="0.3">
      <c r="C199" s="186">
        <v>42850</v>
      </c>
      <c r="D199" s="193">
        <v>1.6523697360301976E-2</v>
      </c>
      <c r="E199" s="193">
        <v>1.0578172453630755E-2</v>
      </c>
      <c r="F199" s="193">
        <v>1.6105637164154869E-2</v>
      </c>
      <c r="G199" s="193">
        <v>6.6647311636723452E-2</v>
      </c>
      <c r="H199" s="193">
        <v>1.5358962444228236E-2</v>
      </c>
      <c r="I199" s="130" cm="1">
        <f t="array" ref="I199">SQRT(MMULT(MMULT(TRANSPOSE($A$4:$A$8),MMULT(TRANSPOSE(EXP(D200:H451)-1),EXP(D200:H451)-1)/COUNTA(H200:H451)),$A$4:$A$8))*NORMSINV($A$11)</f>
        <v>-3.0336245443592678E-2</v>
      </c>
      <c r="J199">
        <f t="shared" si="9"/>
        <v>0</v>
      </c>
      <c r="K199" s="2">
        <f t="shared" si="10"/>
        <v>-9.5931631259657923E-2</v>
      </c>
      <c r="L199" s="137" cm="1">
        <f t="array" ref="L199">SQRT(MMULT(MMULT(TRANSPOSE($A$4:$A$8),MMULT(TRANSPOSE(EXP(D200:H451)-1),EXP(D200:H451)-1)/COUNTA(H200:H451)),$A$4:$A$8))*(-1/SQRT(2*PI())*EXP(-1*(NORMSINV($A$11))^2/2)/$A$11)</f>
        <v>-3.4755160073168194E-2</v>
      </c>
      <c r="M199" s="2">
        <f t="shared" si="11"/>
        <v>-0.1099054662749558</v>
      </c>
      <c r="N199" s="130">
        <v>2.5585450784454199E-2</v>
      </c>
    </row>
    <row r="200" spans="3:14" x14ac:dyDescent="0.3">
      <c r="C200" s="186">
        <v>42849</v>
      </c>
      <c r="D200" s="193">
        <v>-4.3221943315017892E-3</v>
      </c>
      <c r="E200" s="193">
        <v>-4.0714111825307098E-3</v>
      </c>
      <c r="F200" s="193">
        <v>2.9690954994394864E-3</v>
      </c>
      <c r="G200" s="193">
        <v>-7.2086725311033854E-3</v>
      </c>
      <c r="H200" s="193">
        <v>-3.4660040140456027E-3</v>
      </c>
      <c r="I200" s="130" cm="1">
        <f t="array" ref="I200">SQRT(MMULT(MMULT(TRANSPOSE($A$4:$A$8),MMULT(TRANSPOSE(EXP(D201:H452)-1),EXP(D201:H452)-1)/COUNTA(H201:H452)),$A$4:$A$8))*NORMSINV($A$11)</f>
        <v>-3.0434845857222257E-2</v>
      </c>
      <c r="J200">
        <f t="shared" si="9"/>
        <v>0</v>
      </c>
      <c r="K200" s="2">
        <f t="shared" si="10"/>
        <v>-9.6243433144962101E-2</v>
      </c>
      <c r="L200" s="137" cm="1">
        <f t="array" ref="L200">SQRT(MMULT(MMULT(TRANSPOSE($A$4:$A$8),MMULT(TRANSPOSE(EXP(D201:H452)-1),EXP(D201:H452)-1)/COUNTA(H201:H452)),$A$4:$A$8))*(-1/SQRT(2*PI())*EXP(-1*(NORMSINV($A$11))^2/2)/$A$11)</f>
        <v>-3.4868123068715826E-2</v>
      </c>
      <c r="M200" s="2">
        <f t="shared" si="11"/>
        <v>-0.11026268663220178</v>
      </c>
      <c r="N200" s="130">
        <v>-3.2090500831835128E-3</v>
      </c>
    </row>
    <row r="201" spans="3:14" x14ac:dyDescent="0.3">
      <c r="C201" s="186">
        <v>42846</v>
      </c>
      <c r="D201" s="193">
        <v>3.5446134719504131E-3</v>
      </c>
      <c r="E201" s="193">
        <v>8.1784678975871969E-4</v>
      </c>
      <c r="F201" s="193">
        <v>1.8385673533523744E-2</v>
      </c>
      <c r="G201" s="193">
        <v>1.663822284215806E-2</v>
      </c>
      <c r="H201" s="193">
        <v>-3.2410463534097134E-3</v>
      </c>
      <c r="I201" s="130" cm="1">
        <f t="array" ref="I201">SQRT(MMULT(MMULT(TRANSPOSE($A$4:$A$8),MMULT(TRANSPOSE(EXP(D202:H453)-1),EXP(D202:H453)-1)/COUNTA(H202:H453)),$A$4:$A$8))*NORMSINV($A$11)</f>
        <v>-3.0524196713921953E-2</v>
      </c>
      <c r="J201">
        <f t="shared" si="9"/>
        <v>0</v>
      </c>
      <c r="K201" s="2">
        <f t="shared" si="10"/>
        <v>-9.6525985363020456E-2</v>
      </c>
      <c r="L201" s="137" cm="1">
        <f t="array" ref="L201">SQRT(MMULT(MMULT(TRANSPOSE($A$4:$A$8),MMULT(TRANSPOSE(EXP(D202:H453)-1),EXP(D202:H453)-1)/COUNTA(H202:H453)),$A$4:$A$8))*(-1/SQRT(2*PI())*EXP(-1*(NORMSINV($A$11))^2/2)/$A$11)</f>
        <v>-3.4970489175063658E-2</v>
      </c>
      <c r="M201" s="2">
        <f t="shared" si="11"/>
        <v>-0.11058639668346396</v>
      </c>
      <c r="N201" s="130">
        <v>7.2932848201523034E-3</v>
      </c>
    </row>
    <row r="202" spans="3:14" x14ac:dyDescent="0.3">
      <c r="C202" s="186">
        <v>42845</v>
      </c>
      <c r="D202" s="193">
        <v>8.7040095319645978E-3</v>
      </c>
      <c r="E202" s="193">
        <v>-5.5360718738377127E-4</v>
      </c>
      <c r="F202" s="193">
        <v>3.3186762078680093E-3</v>
      </c>
      <c r="G202" s="193">
        <v>6.3798431520818303E-3</v>
      </c>
      <c r="H202" s="193">
        <v>-6.7469799001543367E-3</v>
      </c>
      <c r="I202" s="130" cm="1">
        <f t="array" ref="I202">SQRT(MMULT(MMULT(TRANSPOSE($A$4:$A$8),MMULT(TRANSPOSE(EXP(D203:H454)-1),EXP(D203:H454)-1)/COUNTA(H203:H454)),$A$4:$A$8))*NORMSINV($A$11)</f>
        <v>-3.0605967584207059E-2</v>
      </c>
      <c r="J202">
        <f t="shared" si="9"/>
        <v>0</v>
      </c>
      <c r="K202" s="2">
        <f t="shared" si="10"/>
        <v>-9.6784567559375576E-2</v>
      </c>
      <c r="L202" s="137" cm="1">
        <f t="array" ref="L202">SQRT(MMULT(MMULT(TRANSPOSE($A$4:$A$8),MMULT(TRANSPOSE(EXP(D203:H454)-1),EXP(D203:H454)-1)/COUNTA(H203:H454)),$A$4:$A$8))*(-1/SQRT(2*PI())*EXP(-1*(NORMSINV($A$11))^2/2)/$A$11)</f>
        <v>-3.5064171159914601E-2</v>
      </c>
      <c r="M202" s="2">
        <f t="shared" si="11"/>
        <v>-0.11088264513131832</v>
      </c>
      <c r="N202" s="130">
        <v>2.2377404531557961E-3</v>
      </c>
    </row>
    <row r="203" spans="3:14" x14ac:dyDescent="0.3">
      <c r="C203" s="186">
        <v>42844</v>
      </c>
      <c r="D203" s="193">
        <v>-3.094574085963192E-3</v>
      </c>
      <c r="E203" s="193">
        <v>-4.4853312243632254E-3</v>
      </c>
      <c r="F203" s="193">
        <v>-4.7718432271259712E-3</v>
      </c>
      <c r="G203" s="193">
        <v>-2.4837149830633797E-2</v>
      </c>
      <c r="H203" s="193">
        <v>-5.0851315895511194E-3</v>
      </c>
      <c r="I203" s="130" cm="1">
        <f t="array" ref="I203">SQRT(MMULT(MMULT(TRANSPOSE($A$4:$A$8),MMULT(TRANSPOSE(EXP(D204:H455)-1),EXP(D204:H455)-1)/COUNTA(H204:H455)),$A$4:$A$8))*NORMSINV($A$11)</f>
        <v>-3.0803779767480631E-2</v>
      </c>
      <c r="J203">
        <f t="shared" si="9"/>
        <v>0</v>
      </c>
      <c r="K203" s="2">
        <f t="shared" si="10"/>
        <v>-9.7410104607450726E-2</v>
      </c>
      <c r="L203" s="137" cm="1">
        <f t="array" ref="L203">SQRT(MMULT(MMULT(TRANSPOSE($A$4:$A$8),MMULT(TRANSPOSE(EXP(D204:H455)-1),EXP(D204:H455)-1)/COUNTA(H204:H455)),$A$4:$A$8))*(-1/SQRT(2*PI())*EXP(-1*(NORMSINV($A$11))^2/2)/$A$11)</f>
        <v>-3.5290797559904642E-2</v>
      </c>
      <c r="M203" s="2">
        <f t="shared" si="11"/>
        <v>-0.11159930073321121</v>
      </c>
      <c r="N203" s="130">
        <v>-8.3858047793298751E-3</v>
      </c>
    </row>
    <row r="204" spans="3:14" x14ac:dyDescent="0.3">
      <c r="C204" s="186">
        <v>42843</v>
      </c>
      <c r="D204" s="193">
        <v>2.3330858522563228E-2</v>
      </c>
      <c r="E204" s="193">
        <v>2.9765066792282892E-2</v>
      </c>
      <c r="F204" s="193">
        <v>2.6407185356586194E-2</v>
      </c>
      <c r="G204" s="193">
        <v>1.0096228724901792E-3</v>
      </c>
      <c r="H204" s="193">
        <v>3.2308075897265559E-2</v>
      </c>
      <c r="I204" s="130" cm="1">
        <f t="array" ref="I204">SQRT(MMULT(MMULT(TRANSPOSE($A$4:$A$8),MMULT(TRANSPOSE(EXP(D205:H456)-1),EXP(D205:H456)-1)/COUNTA(H205:H456)),$A$4:$A$8))*NORMSINV($A$11)</f>
        <v>-3.0621194941261462E-2</v>
      </c>
      <c r="J204">
        <f t="shared" si="9"/>
        <v>0</v>
      </c>
      <c r="K204" s="2">
        <f t="shared" si="10"/>
        <v>-9.6832720690412113E-2</v>
      </c>
      <c r="L204" s="137" cm="1">
        <f t="array" ref="L204">SQRT(MMULT(MMULT(TRANSPOSE($A$4:$A$8),MMULT(TRANSPOSE(EXP(D205:H456)-1),EXP(D205:H456)-1)/COUNTA(H205:H456)),$A$4:$A$8))*(-1/SQRT(2*PI())*EXP(-1*(NORMSINV($A$11))^2/2)/$A$11)</f>
        <v>-3.5081616602624419E-2</v>
      </c>
      <c r="M204" s="2">
        <f t="shared" si="11"/>
        <v>-0.11093781246507133</v>
      </c>
      <c r="N204" s="130">
        <v>2.2884470353590595E-2</v>
      </c>
    </row>
    <row r="205" spans="3:14" x14ac:dyDescent="0.3">
      <c r="C205" s="186">
        <v>42842</v>
      </c>
      <c r="D205" s="193">
        <v>3.722564561313097E-3</v>
      </c>
      <c r="E205" s="193">
        <v>1.7596683344395622E-2</v>
      </c>
      <c r="F205" s="193">
        <v>6.335003125343474E-3</v>
      </c>
      <c r="G205" s="193">
        <v>2.8054739172908617E-2</v>
      </c>
      <c r="H205" s="193">
        <v>2.1987062439400525E-3</v>
      </c>
      <c r="I205" s="130" cm="1">
        <f t="array" ref="I205">SQRT(MMULT(MMULT(TRANSPOSE($A$4:$A$8),MMULT(TRANSPOSE(EXP(D206:H457)-1),EXP(D206:H457)-1)/COUNTA(H206:H457)),$A$4:$A$8))*NORMSINV($A$11)</f>
        <v>-3.0623063117140213E-2</v>
      </c>
      <c r="J205">
        <f t="shared" si="9"/>
        <v>0</v>
      </c>
      <c r="K205" s="2">
        <f t="shared" si="10"/>
        <v>-9.6838628381258757E-2</v>
      </c>
      <c r="L205" s="137" cm="1">
        <f t="array" ref="L205">SQRT(MMULT(MMULT(TRANSPOSE($A$4:$A$8),MMULT(TRANSPOSE(EXP(D206:H457)-1),EXP(D206:H457)-1)/COUNTA(H206:H457)),$A$4:$A$8))*(-1/SQRT(2*PI())*EXP(-1*(NORMSINV($A$11))^2/2)/$A$11)</f>
        <v>-3.5083756905445719E-2</v>
      </c>
      <c r="M205" s="2">
        <f t="shared" si="11"/>
        <v>-0.11094458069686912</v>
      </c>
      <c r="N205" s="130">
        <v>1.1698027074427866E-2</v>
      </c>
    </row>
    <row r="206" spans="3:14" x14ac:dyDescent="0.3">
      <c r="C206" s="186">
        <v>42838</v>
      </c>
      <c r="D206" s="193">
        <v>-1.401821423036867E-2</v>
      </c>
      <c r="E206" s="193">
        <v>-2.1697647836608144E-2</v>
      </c>
      <c r="F206" s="193">
        <v>-1.3017068171574383E-2</v>
      </c>
      <c r="G206" s="193">
        <v>-1.5062309947687176E-2</v>
      </c>
      <c r="H206" s="193">
        <v>-1.1820572435297369E-2</v>
      </c>
      <c r="I206" s="130" cm="1">
        <f t="array" ref="I206">SQRT(MMULT(MMULT(TRANSPOSE($A$4:$A$8),MMULT(TRANSPOSE(EXP(D207:H458)-1),EXP(D207:H458)-1)/COUNTA(H207:H458)),$A$4:$A$8))*NORMSINV($A$11)</f>
        <v>-3.0547658980460104E-2</v>
      </c>
      <c r="J206">
        <f t="shared" si="9"/>
        <v>0</v>
      </c>
      <c r="K206" s="2">
        <f t="shared" si="10"/>
        <v>-9.6600179564350963E-2</v>
      </c>
      <c r="L206" s="137" cm="1">
        <f t="array" ref="L206">SQRT(MMULT(MMULT(TRANSPOSE($A$4:$A$8),MMULT(TRANSPOSE(EXP(D207:H458)-1),EXP(D207:H458)-1)/COUNTA(H207:H458)),$A$4:$A$8))*(-1/SQRT(2*PI())*EXP(-1*(NORMSINV($A$11))^2/2)/$A$11)</f>
        <v>-3.4997369061393988E-2</v>
      </c>
      <c r="M206" s="2">
        <f t="shared" si="11"/>
        <v>-0.11067139834751422</v>
      </c>
      <c r="N206" s="130">
        <v>-1.5003500201329791E-2</v>
      </c>
    </row>
    <row r="207" spans="3:14" x14ac:dyDescent="0.3">
      <c r="C207" s="186">
        <v>42837</v>
      </c>
      <c r="D207" s="193">
        <v>-2.5486301539683305E-5</v>
      </c>
      <c r="E207" s="193">
        <v>-8.0412743720397143E-3</v>
      </c>
      <c r="F207" s="193">
        <v>-5.0500593609454107E-3</v>
      </c>
      <c r="G207" s="193">
        <v>-4.833678775284022E-3</v>
      </c>
      <c r="H207" s="193">
        <v>4.4383951222526736E-3</v>
      </c>
      <c r="I207" s="130" cm="1">
        <f t="array" ref="I207">SQRT(MMULT(MMULT(TRANSPOSE($A$4:$A$8),MMULT(TRANSPOSE(EXP(D208:H459)-1),EXP(D208:H459)-1)/COUNTA(H208:H459)),$A$4:$A$8))*NORMSINV($A$11)</f>
        <v>-3.0646538542065664E-2</v>
      </c>
      <c r="J207">
        <f t="shared" si="9"/>
        <v>0</v>
      </c>
      <c r="K207" s="2">
        <f t="shared" si="10"/>
        <v>-9.6912864193063469E-2</v>
      </c>
      <c r="L207" s="137" cm="1">
        <f t="array" ref="L207">SQRT(MMULT(MMULT(TRANSPOSE($A$4:$A$8),MMULT(TRANSPOSE(EXP(D208:H459)-1),EXP(D208:H459)-1)/COUNTA(H208:H459)),$A$4:$A$8))*(-1/SQRT(2*PI())*EXP(-1*(NORMSINV($A$11))^2/2)/$A$11)</f>
        <v>-3.5110651866873524E-2</v>
      </c>
      <c r="M207" s="2">
        <f t="shared" si="11"/>
        <v>-0.11102963003256336</v>
      </c>
      <c r="N207" s="130">
        <v>-2.6891202004408598E-3</v>
      </c>
    </row>
    <row r="208" spans="3:14" x14ac:dyDescent="0.3">
      <c r="C208" s="186">
        <v>42836</v>
      </c>
      <c r="D208" s="193">
        <v>-1.0856794530900472E-2</v>
      </c>
      <c r="E208" s="193">
        <v>-5.2151968737502953E-3</v>
      </c>
      <c r="F208" s="193">
        <v>-8.0524173707793726E-4</v>
      </c>
      <c r="G208" s="193">
        <v>3.4276085172904231E-3</v>
      </c>
      <c r="H208" s="193">
        <v>3.4157991917853048E-3</v>
      </c>
      <c r="I208" s="130" cm="1">
        <f t="array" ref="I208">SQRT(MMULT(MMULT(TRANSPOSE($A$4:$A$8),MMULT(TRANSPOSE(EXP(D209:H460)-1),EXP(D209:H460)-1)/COUNTA(H209:H460)),$A$4:$A$8))*NORMSINV($A$11)</f>
        <v>-3.0646735506628914E-2</v>
      </c>
      <c r="J208">
        <f t="shared" si="9"/>
        <v>0</v>
      </c>
      <c r="K208" s="2">
        <f t="shared" si="10"/>
        <v>-9.691348704970168E-2</v>
      </c>
      <c r="L208" s="137" cm="1">
        <f t="array" ref="L208">SQRT(MMULT(MMULT(TRANSPOSE($A$4:$A$8),MMULT(TRANSPOSE(EXP(D209:H460)-1),EXP(D209:H460)-1)/COUNTA(H209:H460)),$A$4:$A$8))*(-1/SQRT(2*PI())*EXP(-1*(NORMSINV($A$11))^2/2)/$A$11)</f>
        <v>-3.5110877522185328E-2</v>
      </c>
      <c r="M208" s="2">
        <f t="shared" si="11"/>
        <v>-0.11103034361731477</v>
      </c>
      <c r="N208" s="130">
        <v>-1.9898964072124626E-3</v>
      </c>
    </row>
    <row r="209" spans="3:14" x14ac:dyDescent="0.3">
      <c r="C209" s="186">
        <v>42835</v>
      </c>
      <c r="D209" s="193">
        <v>2.0966791475697504E-3</v>
      </c>
      <c r="E209" s="193">
        <v>1.6780316954352729E-2</v>
      </c>
      <c r="F209" s="193">
        <v>9.9672248518095294E-4</v>
      </c>
      <c r="G209" s="193">
        <v>8.4409866909517101E-3</v>
      </c>
      <c r="H209" s="193">
        <v>6.1930621830343117E-3</v>
      </c>
      <c r="I209" s="130" cm="1">
        <f t="array" ref="I209">SQRT(MMULT(MMULT(TRANSPOSE($A$4:$A$8),MMULT(TRANSPOSE(EXP(D210:H461)-1),EXP(D210:H461)-1)/COUNTA(H210:H461)),$A$4:$A$8))*NORMSINV($A$11)</f>
        <v>-3.0630947288337342E-2</v>
      </c>
      <c r="J209">
        <f t="shared" si="9"/>
        <v>0</v>
      </c>
      <c r="K209" s="2">
        <f t="shared" si="10"/>
        <v>-9.6863560319704375E-2</v>
      </c>
      <c r="L209" s="137" cm="1">
        <f t="array" ref="L209">SQRT(MMULT(MMULT(TRANSPOSE($A$4:$A$8),MMULT(TRANSPOSE(EXP(D210:H461)-1),EXP(D210:H461)-1)/COUNTA(H210:H461)),$A$4:$A$8))*(-1/SQRT(2*PI())*EXP(-1*(NORMSINV($A$11))^2/2)/$A$11)</f>
        <v>-3.5092789520655469E-2</v>
      </c>
      <c r="M209" s="2">
        <f t="shared" si="11"/>
        <v>-0.11097314433415981</v>
      </c>
      <c r="N209" s="130">
        <v>6.9413972979648526E-3</v>
      </c>
    </row>
    <row r="210" spans="3:14" x14ac:dyDescent="0.3">
      <c r="C210" s="186">
        <v>42832</v>
      </c>
      <c r="D210" s="193">
        <v>5.3217926686423174E-3</v>
      </c>
      <c r="E210" s="193">
        <v>3.7595844205442672E-3</v>
      </c>
      <c r="F210" s="193">
        <v>6.7907240133646546E-3</v>
      </c>
      <c r="G210" s="193">
        <v>3.1592292392776809E-3</v>
      </c>
      <c r="H210" s="193">
        <v>5.6486228649307068E-3</v>
      </c>
      <c r="I210" s="130" cm="1">
        <f t="array" ref="I210">SQRT(MMULT(MMULT(TRANSPOSE($A$4:$A$8),MMULT(TRANSPOSE(EXP(D211:H462)-1),EXP(D211:H462)-1)/COUNTA(H211:H462)),$A$4:$A$8))*NORMSINV($A$11)</f>
        <v>-3.0660802579160127E-2</v>
      </c>
      <c r="J210">
        <f t="shared" si="9"/>
        <v>0</v>
      </c>
      <c r="K210" s="2">
        <f t="shared" si="10"/>
        <v>-9.69579710389111E-2</v>
      </c>
      <c r="L210" s="137" cm="1">
        <f t="array" ref="L210">SQRT(MMULT(MMULT(TRANSPOSE($A$4:$A$8),MMULT(TRANSPOSE(EXP(D211:H462)-1),EXP(D211:H462)-1)/COUNTA(H211:H462)),$A$4:$A$8))*(-1/SQRT(2*PI())*EXP(-1*(NORMSINV($A$11))^2/2)/$A$11)</f>
        <v>-3.5126993668083875E-2</v>
      </c>
      <c r="M210" s="2">
        <f t="shared" si="11"/>
        <v>-0.11108130734545776</v>
      </c>
      <c r="N210" s="130">
        <v>4.9490607245439985E-3</v>
      </c>
    </row>
    <row r="211" spans="3:14" x14ac:dyDescent="0.3">
      <c r="C211" s="186">
        <v>42831</v>
      </c>
      <c r="D211" s="193">
        <v>-2.8438794364138045E-3</v>
      </c>
      <c r="E211" s="193">
        <v>-1.2512526113866565E-2</v>
      </c>
      <c r="F211" s="193">
        <v>2.2484507629129684E-3</v>
      </c>
      <c r="G211" s="193">
        <v>4.9398629129643649E-4</v>
      </c>
      <c r="H211" s="193">
        <v>-6.6969427492072197E-3</v>
      </c>
      <c r="I211" s="130" cm="1">
        <f t="array" ref="I211">SQRT(MMULT(MMULT(TRANSPOSE($A$4:$A$8),MMULT(TRANSPOSE(EXP(D212:H463)-1),EXP(D212:H463)-1)/COUNTA(H212:H463)),$A$4:$A$8))*NORMSINV($A$11)</f>
        <v>-3.0694841178162992E-2</v>
      </c>
      <c r="J211">
        <f t="shared" si="9"/>
        <v>0</v>
      </c>
      <c r="K211" s="2">
        <f t="shared" si="10"/>
        <v>-9.7065610540121292E-2</v>
      </c>
      <c r="L211" s="137" cm="1">
        <f t="array" ref="L211">SQRT(MMULT(MMULT(TRANSPOSE($A$4:$A$8),MMULT(TRANSPOSE(EXP(D212:H463)-1),EXP(D212:H463)-1)/COUNTA(H212:H463)),$A$4:$A$8))*(-1/SQRT(2*PI())*EXP(-1*(NORMSINV($A$11))^2/2)/$A$11)</f>
        <v>-3.516599048327021E-2</v>
      </c>
      <c r="M211" s="2">
        <f t="shared" si="11"/>
        <v>-0.11120462610293923</v>
      </c>
      <c r="N211" s="130">
        <v>-3.8407777678070168E-3</v>
      </c>
    </row>
    <row r="212" spans="3:14" x14ac:dyDescent="0.3">
      <c r="C212" s="186">
        <v>42830</v>
      </c>
      <c r="D212" s="193">
        <v>2.9283204064797989E-3</v>
      </c>
      <c r="E212" s="193">
        <v>1.0820613465162533E-2</v>
      </c>
      <c r="F212" s="193">
        <v>5.5328007969690932E-3</v>
      </c>
      <c r="G212" s="193">
        <v>-4.8826745176371303E-3</v>
      </c>
      <c r="H212" s="193">
        <v>8.7895571413977372E-3</v>
      </c>
      <c r="I212" s="130" cm="1">
        <f t="array" ref="I212">SQRT(MMULT(MMULT(TRANSPOSE($A$4:$A$8),MMULT(TRANSPOSE(EXP(D213:H464)-1),EXP(D213:H464)-1)/COUNTA(H213:H464)),$A$4:$A$8))*NORMSINV($A$11)</f>
        <v>-3.0692387391805648E-2</v>
      </c>
      <c r="J212">
        <f t="shared" si="9"/>
        <v>0</v>
      </c>
      <c r="K212" s="2">
        <f t="shared" si="10"/>
        <v>-9.7057850986340635E-2</v>
      </c>
      <c r="L212" s="137" cm="1">
        <f t="array" ref="L212">SQRT(MMULT(MMULT(TRANSPOSE($A$4:$A$8),MMULT(TRANSPOSE(EXP(D213:H464)-1),EXP(D213:H464)-1)/COUNTA(H213:H464)),$A$4:$A$8))*(-1/SQRT(2*PI())*EXP(-1*(NORMSINV($A$11))^2/2)/$A$11)</f>
        <v>-3.5163179267301066E-2</v>
      </c>
      <c r="M212" s="2">
        <f t="shared" si="11"/>
        <v>-0.11119573625748209</v>
      </c>
      <c r="N212" s="130">
        <v>4.6635280492921954E-3</v>
      </c>
    </row>
    <row r="213" spans="3:14" x14ac:dyDescent="0.3">
      <c r="C213" s="186">
        <v>42829</v>
      </c>
      <c r="D213" s="193">
        <v>3.841407734101911E-3</v>
      </c>
      <c r="E213" s="193">
        <v>1.3461454769462909E-2</v>
      </c>
      <c r="F213" s="193">
        <v>-8.3464114892713918E-4</v>
      </c>
      <c r="G213" s="193">
        <v>-1.3289020653327929E-2</v>
      </c>
      <c r="H213" s="193">
        <v>-1.0155134052128791E-3</v>
      </c>
      <c r="I213" s="130" cm="1">
        <f t="array" ref="I213">SQRT(MMULT(MMULT(TRANSPOSE($A$4:$A$8),MMULT(TRANSPOSE(EXP(D214:H465)-1),EXP(D214:H465)-1)/COUNTA(H214:H465)),$A$4:$A$8))*NORMSINV($A$11)</f>
        <v>-3.0765250349929874E-2</v>
      </c>
      <c r="J213">
        <f t="shared" si="9"/>
        <v>0</v>
      </c>
      <c r="K213" s="2">
        <f t="shared" si="10"/>
        <v>-9.7288263891070662E-2</v>
      </c>
      <c r="L213" s="137" cm="1">
        <f t="array" ref="L213">SQRT(MMULT(MMULT(TRANSPOSE($A$4:$A$8),MMULT(TRANSPOSE(EXP(D214:H465)-1),EXP(D214:H465)-1)/COUNTA(H214:H465)),$A$4:$A$8))*(-1/SQRT(2*PI())*EXP(-1*(NORMSINV($A$11))^2/2)/$A$11)</f>
        <v>-3.5246655773242472E-2</v>
      </c>
      <c r="M213" s="2">
        <f t="shared" si="11"/>
        <v>-0.11145971214736951</v>
      </c>
      <c r="N213" s="130">
        <v>4.7017222880684623E-4</v>
      </c>
    </row>
    <row r="214" spans="3:14" x14ac:dyDescent="0.3">
      <c r="C214" s="186">
        <v>42828</v>
      </c>
      <c r="D214" s="193">
        <v>-8.4099702505241215E-3</v>
      </c>
      <c r="E214" s="193">
        <v>-3.0980286170035278E-3</v>
      </c>
      <c r="F214" s="193">
        <v>-1.3406506858710665E-2</v>
      </c>
      <c r="G214" s="193">
        <v>-1.4727917534460179E-2</v>
      </c>
      <c r="H214" s="193">
        <v>-1.0582198670528887E-2</v>
      </c>
      <c r="I214" s="130" cm="1">
        <f t="array" ref="I214">SQRT(MMULT(MMULT(TRANSPOSE($A$4:$A$8),MMULT(TRANSPOSE(EXP(D215:H466)-1),EXP(D215:H466)-1)/COUNTA(H215:H466)),$A$4:$A$8))*NORMSINV($A$11)</f>
        <v>-3.0783877797514216E-2</v>
      </c>
      <c r="J214">
        <f t="shared" si="9"/>
        <v>0</v>
      </c>
      <c r="K214" s="2">
        <f t="shared" si="10"/>
        <v>-9.7347169052432583E-2</v>
      </c>
      <c r="L214" s="137" cm="1">
        <f t="array" ref="L214">SQRT(MMULT(MMULT(TRANSPOSE($A$4:$A$8),MMULT(TRANSPOSE(EXP(D215:H466)-1),EXP(D215:H466)-1)/COUNTA(H215:H466)),$A$4:$A$8))*(-1/SQRT(2*PI())*EXP(-1*(NORMSINV($A$11))^2/2)/$A$11)</f>
        <v>-3.526799657903705E-2</v>
      </c>
      <c r="M214" s="2">
        <f t="shared" si="11"/>
        <v>-0.1115271977007837</v>
      </c>
      <c r="N214" s="130">
        <v>-9.9862752791965523E-3</v>
      </c>
    </row>
    <row r="215" spans="3:14" x14ac:dyDescent="0.3">
      <c r="C215" s="186">
        <v>42825</v>
      </c>
      <c r="D215" s="193">
        <v>7.6683299454536067E-3</v>
      </c>
      <c r="E215" s="193">
        <v>2.1117809699644927E-2</v>
      </c>
      <c r="F215" s="193">
        <v>1.1825970782587446E-2</v>
      </c>
      <c r="G215" s="193">
        <v>7.8558312397783783E-3</v>
      </c>
      <c r="H215" s="193">
        <v>5.6579279523424524E-3</v>
      </c>
      <c r="I215" s="130" cm="1">
        <f t="array" ref="I215">SQRT(MMULT(MMULT(TRANSPOSE($A$4:$A$8),MMULT(TRANSPOSE(EXP(D216:H467)-1),EXP(D216:H467)-1)/COUNTA(H216:H467)),$A$4:$A$8))*NORMSINV($A$11)</f>
        <v>-3.0821503652326811E-2</v>
      </c>
      <c r="J215">
        <f t="shared" si="9"/>
        <v>0</v>
      </c>
      <c r="K215" s="2">
        <f t="shared" si="10"/>
        <v>-9.7466152452551191E-2</v>
      </c>
      <c r="L215" s="137" cm="1">
        <f t="array" ref="L215">SQRT(MMULT(MMULT(TRANSPOSE($A$4:$A$8),MMULT(TRANSPOSE(EXP(D216:H467)-1),EXP(D216:H467)-1)/COUNTA(H216:H467)),$A$4:$A$8))*(-1/SQRT(2*PI())*EXP(-1*(NORMSINV($A$11))^2/2)/$A$11)</f>
        <v>-3.5311103185928561E-2</v>
      </c>
      <c r="M215" s="2">
        <f t="shared" si="11"/>
        <v>-0.11166351276076238</v>
      </c>
      <c r="N215" s="130">
        <v>1.0899416603241526E-2</v>
      </c>
    </row>
    <row r="216" spans="3:14" x14ac:dyDescent="0.3">
      <c r="C216" s="186">
        <v>42824</v>
      </c>
      <c r="D216" s="193">
        <v>-7.3332754886892134E-3</v>
      </c>
      <c r="E216" s="193">
        <v>-3.7063449926522398E-3</v>
      </c>
      <c r="F216" s="193">
        <v>-2.3550264384347699E-3</v>
      </c>
      <c r="G216" s="193">
        <v>4.7828774332498453E-3</v>
      </c>
      <c r="H216" s="193">
        <v>-1.043893699735665E-2</v>
      </c>
      <c r="I216" s="130" cm="1">
        <f t="array" ref="I216">SQRT(MMULT(MMULT(TRANSPOSE($A$4:$A$8),MMULT(TRANSPOSE(EXP(D217:H468)-1),EXP(D217:H468)-1)/COUNTA(H217:H468)),$A$4:$A$8))*NORMSINV($A$11)</f>
        <v>-3.100242217674283E-2</v>
      </c>
      <c r="J216">
        <f t="shared" si="9"/>
        <v>0</v>
      </c>
      <c r="K216" s="2">
        <f t="shared" si="10"/>
        <v>-9.8038267060622603E-2</v>
      </c>
      <c r="L216" s="137" cm="1">
        <f t="array" ref="L216">SQRT(MMULT(MMULT(TRANSPOSE($A$4:$A$8),MMULT(TRANSPOSE(EXP(D217:H468)-1),EXP(D217:H468)-1)/COUNTA(H217:H468)),$A$4:$A$8))*(-1/SQRT(2*PI())*EXP(-1*(NORMSINV($A$11))^2/2)/$A$11)</f>
        <v>-3.5518375120353406E-2</v>
      </c>
      <c r="M216" s="2">
        <f t="shared" si="11"/>
        <v>-0.11231896416857395</v>
      </c>
      <c r="N216" s="130">
        <v>-3.7896999773173248E-3</v>
      </c>
    </row>
    <row r="217" spans="3:14" x14ac:dyDescent="0.3">
      <c r="C217" s="186">
        <v>42823</v>
      </c>
      <c r="D217" s="193">
        <v>-6.8016750821320989E-3</v>
      </c>
      <c r="E217" s="193">
        <v>1.2151839089311289E-2</v>
      </c>
      <c r="F217" s="193">
        <v>-6.2711182495213463E-3</v>
      </c>
      <c r="G217" s="193">
        <v>-1.0905368241962558E-4</v>
      </c>
      <c r="H217" s="193">
        <v>-1.0788614271756104E-2</v>
      </c>
      <c r="I217" s="130" cm="1">
        <f t="array" ref="I217">SQRT(MMULT(MMULT(TRANSPOSE($A$4:$A$8),MMULT(TRANSPOSE(EXP(D218:H469)-1),EXP(D218:H469)-1)/COUNTA(H218:H469)),$A$4:$A$8))*NORMSINV($A$11)</f>
        <v>-3.100122989182276E-2</v>
      </c>
      <c r="J217">
        <f t="shared" si="9"/>
        <v>0</v>
      </c>
      <c r="K217" s="2">
        <f t="shared" si="10"/>
        <v>-9.8034496724655307E-2</v>
      </c>
      <c r="L217" s="137" cm="1">
        <f t="array" ref="L217">SQRT(MMULT(MMULT(TRANSPOSE($A$4:$A$8),MMULT(TRANSPOSE(EXP(D218:H469)-1),EXP(D218:H469)-1)/COUNTA(H218:H469)),$A$4:$A$8))*(-1/SQRT(2*PI())*EXP(-1*(NORMSINV($A$11))^2/2)/$A$11)</f>
        <v>-3.5517009161822807E-2</v>
      </c>
      <c r="M217" s="2">
        <f t="shared" si="11"/>
        <v>-0.11231464462842793</v>
      </c>
      <c r="N217" s="130">
        <v>-2.3287585677438027E-3</v>
      </c>
    </row>
    <row r="218" spans="3:14" x14ac:dyDescent="0.3">
      <c r="C218" s="186">
        <v>42822</v>
      </c>
      <c r="D218" s="193">
        <v>1.3736905069174989E-2</v>
      </c>
      <c r="E218" s="193">
        <v>4.0041409867794869E-3</v>
      </c>
      <c r="F218" s="193">
        <v>-3.8636988183498202E-3</v>
      </c>
      <c r="G218" s="193">
        <v>8.9752053915400775E-4</v>
      </c>
      <c r="H218" s="193">
        <v>-3.7986601950231111E-3</v>
      </c>
      <c r="I218" s="130" cm="1">
        <f t="array" ref="I218">SQRT(MMULT(MMULT(TRANSPOSE($A$4:$A$8),MMULT(TRANSPOSE(EXP(D219:H470)-1),EXP(D219:H470)-1)/COUNTA(H219:H470)),$A$4:$A$8))*NORMSINV($A$11)</f>
        <v>-3.1186512806908005E-2</v>
      </c>
      <c r="J218">
        <f t="shared" si="9"/>
        <v>0</v>
      </c>
      <c r="K218" s="2">
        <f t="shared" si="10"/>
        <v>-9.8620412747840253E-2</v>
      </c>
      <c r="L218" s="137" cm="1">
        <f t="array" ref="L218">SQRT(MMULT(MMULT(TRANSPOSE($A$4:$A$8),MMULT(TRANSPOSE(EXP(D219:H470)-1),EXP(D219:H470)-1)/COUNTA(H219:H470)),$A$4:$A$8))*(-1/SQRT(2*PI())*EXP(-1*(NORMSINV($A$11))^2/2)/$A$11)</f>
        <v>-3.5729281223788573E-2</v>
      </c>
      <c r="M218" s="2">
        <f t="shared" si="11"/>
        <v>-0.11298590782786014</v>
      </c>
      <c r="N218" s="130">
        <v>2.2188165639694829E-3</v>
      </c>
    </row>
    <row r="219" spans="3:14" x14ac:dyDescent="0.3">
      <c r="C219" s="186">
        <v>42821</v>
      </c>
      <c r="D219" s="193">
        <v>8.4410426814876868E-3</v>
      </c>
      <c r="E219" s="193">
        <v>8.1657505656333226E-3</v>
      </c>
      <c r="F219" s="193">
        <v>8.5806650716378115E-3</v>
      </c>
      <c r="G219" s="193">
        <v>2.0997772318758108E-2</v>
      </c>
      <c r="H219" s="193">
        <v>5.8519400681069705E-3</v>
      </c>
      <c r="I219" s="130" cm="1">
        <f t="array" ref="I219">SQRT(MMULT(MMULT(TRANSPOSE($A$4:$A$8),MMULT(TRANSPOSE(EXP(D220:H471)-1),EXP(D220:H471)-1)/COUNTA(H220:H471)),$A$4:$A$8))*NORMSINV($A$11)</f>
        <v>-3.1158730162621762E-2</v>
      </c>
      <c r="J219">
        <f t="shared" si="9"/>
        <v>0</v>
      </c>
      <c r="K219" s="2">
        <f t="shared" si="10"/>
        <v>-9.8532556312473457E-2</v>
      </c>
      <c r="L219" s="137" cm="1">
        <f t="array" ref="L219">SQRT(MMULT(MMULT(TRANSPOSE($A$4:$A$8),MMULT(TRANSPOSE(EXP(D220:H471)-1),EXP(D220:H471)-1)/COUNTA(H220:H471)),$A$4:$A$8))*(-1/SQRT(2*PI())*EXP(-1*(NORMSINV($A$11))^2/2)/$A$11)</f>
        <v>-3.569745163395948E-2</v>
      </c>
      <c r="M219" s="2">
        <f t="shared" si="11"/>
        <v>-0.11288525382701128</v>
      </c>
      <c r="N219" s="130">
        <v>1.0476481455050229E-2</v>
      </c>
    </row>
    <row r="220" spans="3:14" x14ac:dyDescent="0.3">
      <c r="C220" s="186">
        <v>42818</v>
      </c>
      <c r="D220" s="193">
        <v>-1.4386762690419838E-2</v>
      </c>
      <c r="E220" s="193">
        <v>-1.4489009012176026E-2</v>
      </c>
      <c r="F220" s="193">
        <v>-1.0703547274377584E-2</v>
      </c>
      <c r="G220" s="193">
        <v>-1.11297221186264E-2</v>
      </c>
      <c r="H220" s="193">
        <v>-1.4603761318319588E-2</v>
      </c>
      <c r="I220" s="130" cm="1">
        <f t="array" ref="I220">SQRT(MMULT(MMULT(TRANSPOSE($A$4:$A$8),MMULT(TRANSPOSE(EXP(D221:H472)-1),EXP(D221:H472)-1)/COUNTA(H221:H472)),$A$4:$A$8))*NORMSINV($A$11)</f>
        <v>-3.1127119945277261E-2</v>
      </c>
      <c r="J220">
        <f t="shared" si="9"/>
        <v>0</v>
      </c>
      <c r="K220" s="2">
        <f t="shared" si="10"/>
        <v>-9.8432596028331876E-2</v>
      </c>
      <c r="L220" s="137" cm="1">
        <f t="array" ref="L220">SQRT(MMULT(MMULT(TRANSPOSE($A$4:$A$8),MMULT(TRANSPOSE(EXP(D221:H472)-1),EXP(D221:H472)-1)/COUNTA(H221:H472)),$A$4:$A$8))*(-1/SQRT(2*PI())*EXP(-1*(NORMSINV($A$11))^2/2)/$A$11)</f>
        <v>-3.5661236929480027E-2</v>
      </c>
      <c r="M220" s="2">
        <f t="shared" si="11"/>
        <v>-0.1127707328760663</v>
      </c>
      <c r="N220" s="130">
        <v>-1.2976088762162968E-2</v>
      </c>
    </row>
    <row r="221" spans="3:14" x14ac:dyDescent="0.3">
      <c r="C221" s="186">
        <v>42817</v>
      </c>
      <c r="D221" s="193">
        <v>-5.8896303890303764E-3</v>
      </c>
      <c r="E221" s="193">
        <v>-3.1496438736003424E-3</v>
      </c>
      <c r="F221" s="193">
        <v>-4.8108657805359251E-3</v>
      </c>
      <c r="G221" s="193">
        <v>-8.0419024689618208E-3</v>
      </c>
      <c r="H221" s="193">
        <v>-4.7683126854930376E-3</v>
      </c>
      <c r="I221" s="130" cm="1">
        <f t="array" ref="I221">SQRT(MMULT(MMULT(TRANSPOSE($A$4:$A$8),MMULT(TRANSPOSE(EXP(D222:H473)-1),EXP(D222:H473)-1)/COUNTA(H222:H473)),$A$4:$A$8))*NORMSINV($A$11)</f>
        <v>-3.1199814128692913E-2</v>
      </c>
      <c r="J221">
        <f t="shared" si="9"/>
        <v>0</v>
      </c>
      <c r="K221" s="2">
        <f t="shared" si="10"/>
        <v>-9.866247522057138E-2</v>
      </c>
      <c r="L221" s="137" cm="1">
        <f t="array" ref="L221">SQRT(MMULT(MMULT(TRANSPOSE($A$4:$A$8),MMULT(TRANSPOSE(EXP(D222:H473)-1),EXP(D222:H473)-1)/COUNTA(H222:H473)),$A$4:$A$8))*(-1/SQRT(2*PI())*EXP(-1*(NORMSINV($A$11))^2/2)/$A$11)</f>
        <v>-3.5744520076225958E-2</v>
      </c>
      <c r="M221" s="2">
        <f t="shared" si="11"/>
        <v>-0.1130340973104895</v>
      </c>
      <c r="N221" s="130">
        <v>-5.3165873548453877E-3</v>
      </c>
    </row>
    <row r="222" spans="3:14" x14ac:dyDescent="0.3">
      <c r="C222" s="186">
        <v>42816</v>
      </c>
      <c r="D222" s="193">
        <v>1.1790484545600824E-2</v>
      </c>
      <c r="E222" s="193">
        <v>6.3023174358279978E-3</v>
      </c>
      <c r="F222" s="193">
        <v>1.3244791701933283E-2</v>
      </c>
      <c r="G222" s="193">
        <v>2.1687348943738335E-3</v>
      </c>
      <c r="H222" s="193">
        <v>-1.6405538318307359E-3</v>
      </c>
      <c r="I222" s="130" cm="1">
        <f t="array" ref="I222">SQRT(MMULT(MMULT(TRANSPOSE($A$4:$A$8),MMULT(TRANSPOSE(EXP(D223:H474)-1),EXP(D223:H474)-1)/COUNTA(H223:H474)),$A$4:$A$8))*NORMSINV($A$11)</f>
        <v>-3.130054280243235E-2</v>
      </c>
      <c r="J222">
        <f t="shared" si="9"/>
        <v>0</v>
      </c>
      <c r="K222" s="2">
        <f t="shared" si="10"/>
        <v>-9.8981007255275991E-2</v>
      </c>
      <c r="L222" s="137" cm="1">
        <f t="array" ref="L222">SQRT(MMULT(MMULT(TRANSPOSE($A$4:$A$8),MMULT(TRANSPOSE(EXP(D223:H474)-1),EXP(D223:H474)-1)/COUNTA(H223:H474)),$A$4:$A$8))*(-1/SQRT(2*PI())*EXP(-1*(NORMSINV($A$11))^2/2)/$A$11)</f>
        <v>-3.5859921343870678E-2</v>
      </c>
      <c r="M222" s="2">
        <f t="shared" si="11"/>
        <v>-0.11339902816111749</v>
      </c>
      <c r="N222" s="130">
        <v>6.4094514087302676E-3</v>
      </c>
    </row>
    <row r="223" spans="3:14" x14ac:dyDescent="0.3">
      <c r="C223" s="186">
        <v>42815</v>
      </c>
      <c r="D223" s="193">
        <v>4.3209810550857873E-3</v>
      </c>
      <c r="E223" s="193">
        <v>-3.5954167039080836E-4</v>
      </c>
      <c r="F223" s="193">
        <v>4.688490312833144E-3</v>
      </c>
      <c r="G223" s="193">
        <v>-7.8220043074563161E-3</v>
      </c>
      <c r="H223" s="193">
        <v>1.5510350100615534E-2</v>
      </c>
      <c r="I223" s="130" cm="1">
        <f t="array" ref="I223">SQRT(MMULT(MMULT(TRANSPOSE($A$4:$A$8),MMULT(TRANSPOSE(EXP(D224:H475)-1),EXP(D224:H475)-1)/COUNTA(H224:H475)),$A$4:$A$8))*NORMSINV($A$11)</f>
        <v>-3.1375232244363269E-2</v>
      </c>
      <c r="J223">
        <f t="shared" si="9"/>
        <v>0</v>
      </c>
      <c r="K223" s="2">
        <f t="shared" si="10"/>
        <v>-9.9217196008944575E-2</v>
      </c>
      <c r="L223" s="137" cm="1">
        <f t="array" ref="L223">SQRT(MMULT(MMULT(TRANSPOSE($A$4:$A$8),MMULT(TRANSPOSE(EXP(D224:H475)-1),EXP(D224:H475)-1)/COUNTA(H224:H475)),$A$4:$A$8))*(-1/SQRT(2*PI())*EXP(-1*(NORMSINV($A$11))^2/2)/$A$11)</f>
        <v>-3.5945490387505677E-2</v>
      </c>
      <c r="M223" s="2">
        <f t="shared" si="11"/>
        <v>-0.11366962123620643</v>
      </c>
      <c r="N223" s="130">
        <v>3.3020238484755527E-3</v>
      </c>
    </row>
    <row r="224" spans="3:14" x14ac:dyDescent="0.3">
      <c r="C224" s="186">
        <v>42814</v>
      </c>
      <c r="D224" s="193">
        <v>1.0784515622571903E-2</v>
      </c>
      <c r="E224" s="193">
        <v>5.791113379132776E-3</v>
      </c>
      <c r="F224" s="193">
        <v>1.2628948979070344E-3</v>
      </c>
      <c r="G224" s="193">
        <v>5.2880341850189989E-3</v>
      </c>
      <c r="H224" s="193">
        <v>2.7532564865837307E-3</v>
      </c>
      <c r="I224" s="130" cm="1">
        <f t="array" ref="I224">SQRT(MMULT(MMULT(TRANSPOSE($A$4:$A$8),MMULT(TRANSPOSE(EXP(D225:H476)-1),EXP(D225:H476)-1)/COUNTA(H225:H476)),$A$4:$A$8))*NORMSINV($A$11)</f>
        <v>-3.1367149834181721E-2</v>
      </c>
      <c r="J224">
        <f t="shared" si="9"/>
        <v>0</v>
      </c>
      <c r="K224" s="2">
        <f t="shared" si="10"/>
        <v>-9.9191637183787151E-2</v>
      </c>
      <c r="L224" s="137" cm="1">
        <f t="array" ref="L224">SQRT(MMULT(MMULT(TRANSPOSE($A$4:$A$8),MMULT(TRANSPOSE(EXP(D225:H476)-1),EXP(D225:H476)-1)/COUNTA(H225:H476)),$A$4:$A$8))*(-1/SQRT(2*PI())*EXP(-1*(NORMSINV($A$11))^2/2)/$A$11)</f>
        <v>-3.5936230656925007E-2</v>
      </c>
      <c r="M224" s="2">
        <f t="shared" si="11"/>
        <v>-0.113640339397052</v>
      </c>
      <c r="N224" s="130">
        <v>5.1947151595904658E-3</v>
      </c>
    </row>
    <row r="225" spans="3:14" x14ac:dyDescent="0.3">
      <c r="C225" s="186">
        <v>42811</v>
      </c>
      <c r="D225" s="193">
        <v>-1.3277181084036539E-2</v>
      </c>
      <c r="E225" s="193">
        <v>-9.5909530928510681E-3</v>
      </c>
      <c r="F225" s="193">
        <v>-4.737604177025039E-3</v>
      </c>
      <c r="G225" s="193">
        <v>-3.3153575981769165E-3</v>
      </c>
      <c r="H225" s="193">
        <v>-1.3113168694515094E-2</v>
      </c>
      <c r="I225" s="130" cm="1">
        <f t="array" ref="I225">SQRT(MMULT(MMULT(TRANSPOSE($A$4:$A$8),MMULT(TRANSPOSE(EXP(D226:H477)-1),EXP(D226:H477)-1)/COUNTA(H226:H477)),$A$4:$A$8))*NORMSINV($A$11)</f>
        <v>-3.1340885542939088E-2</v>
      </c>
      <c r="J225">
        <f t="shared" si="9"/>
        <v>0</v>
      </c>
      <c r="K225" s="2">
        <f t="shared" si="10"/>
        <v>-9.9108582202330417E-2</v>
      </c>
      <c r="L225" s="137" cm="1">
        <f t="array" ref="L225">SQRT(MMULT(MMULT(TRANSPOSE($A$4:$A$8),MMULT(TRANSPOSE(EXP(D226:H477)-1),EXP(D226:H477)-1)/COUNTA(H226:H477)),$A$4:$A$8))*(-1/SQRT(2*PI())*EXP(-1*(NORMSINV($A$11))^2/2)/$A$11)</f>
        <v>-3.5906140590306737E-2</v>
      </c>
      <c r="M225" s="2">
        <f t="shared" si="11"/>
        <v>-0.11354518625159207</v>
      </c>
      <c r="N225" s="130">
        <v>-8.7596735375404314E-3</v>
      </c>
    </row>
    <row r="226" spans="3:14" x14ac:dyDescent="0.3">
      <c r="C226" s="186">
        <v>42810</v>
      </c>
      <c r="D226" s="193">
        <v>-3.1657677654431458E-3</v>
      </c>
      <c r="E226" s="193">
        <v>-4.2742185449482E-3</v>
      </c>
      <c r="F226" s="193">
        <v>-6.502034453996091E-3</v>
      </c>
      <c r="G226" s="193">
        <v>-1.0740092561981069E-2</v>
      </c>
      <c r="H226" s="193">
        <v>-4.3640205984451716E-3</v>
      </c>
      <c r="I226" s="130" cm="1">
        <f t="array" ref="I226">SQRT(MMULT(MMULT(TRANSPOSE($A$4:$A$8),MMULT(TRANSPOSE(EXP(D227:H478)-1),EXP(D227:H478)-1)/COUNTA(H227:H478)),$A$4:$A$8))*NORMSINV($A$11)</f>
        <v>-3.1352561375770444E-2</v>
      </c>
      <c r="J226">
        <f t="shared" si="9"/>
        <v>0</v>
      </c>
      <c r="K226" s="2">
        <f t="shared" si="10"/>
        <v>-9.9145504427656864E-2</v>
      </c>
      <c r="L226" s="137" cm="1">
        <f t="array" ref="L226">SQRT(MMULT(MMULT(TRANSPOSE($A$4:$A$8),MMULT(TRANSPOSE(EXP(D227:H478)-1),EXP(D227:H478)-1)/COUNTA(H227:H478)),$A$4:$A$8))*(-1/SQRT(2*PI())*EXP(-1*(NORMSINV($A$11))^2/2)/$A$11)</f>
        <v>-3.5919517177722467E-2</v>
      </c>
      <c r="M226" s="2">
        <f t="shared" si="11"/>
        <v>-0.11358748673514611</v>
      </c>
      <c r="N226" s="130">
        <v>-5.7887873673202993E-3</v>
      </c>
    </row>
    <row r="227" spans="3:14" x14ac:dyDescent="0.3">
      <c r="C227" s="186">
        <v>42809</v>
      </c>
      <c r="D227" s="193">
        <v>8.23977305219473E-3</v>
      </c>
      <c r="E227" s="193">
        <v>-1.7651639342590141E-3</v>
      </c>
      <c r="F227" s="193">
        <v>2.9838141122161643E-3</v>
      </c>
      <c r="G227" s="193">
        <v>1.2002888429048933E-2</v>
      </c>
      <c r="H227" s="193">
        <v>2.1049788208962568E-3</v>
      </c>
      <c r="I227" s="130" cm="1">
        <f t="array" ref="I227">SQRT(MMULT(MMULT(TRANSPOSE($A$4:$A$8),MMULT(TRANSPOSE(EXP(D228:H479)-1),EXP(D228:H479)-1)/COUNTA(H228:H479)),$A$4:$A$8))*NORMSINV($A$11)</f>
        <v>-3.1373176327997215E-2</v>
      </c>
      <c r="J227">
        <f t="shared" si="9"/>
        <v>0</v>
      </c>
      <c r="K227" s="2">
        <f t="shared" si="10"/>
        <v>-9.9210694630549032E-2</v>
      </c>
      <c r="L227" s="137" cm="1">
        <f t="array" ref="L227">SQRT(MMULT(MMULT(TRANSPOSE($A$4:$A$8),MMULT(TRANSPOSE(EXP(D228:H479)-1),EXP(D228:H479)-1)/COUNTA(H228:H479)),$A$4:$A$8))*(-1/SQRT(2*PI())*EXP(-1*(NORMSINV($A$11))^2/2)/$A$11)</f>
        <v>-3.5943134997069109E-2</v>
      </c>
      <c r="M227" s="2">
        <f t="shared" si="11"/>
        <v>-0.1136621728376479</v>
      </c>
      <c r="N227" s="130">
        <v>4.7361769188157838E-3</v>
      </c>
    </row>
    <row r="228" spans="3:14" x14ac:dyDescent="0.3">
      <c r="C228" s="186">
        <v>42808</v>
      </c>
      <c r="D228" s="193">
        <v>-1.0538696810420315E-4</v>
      </c>
      <c r="E228" s="193">
        <v>-1.0092282325102134E-3</v>
      </c>
      <c r="F228" s="193">
        <v>-3.242696732565106E-3</v>
      </c>
      <c r="G228" s="193">
        <v>-8.9780057623841888E-4</v>
      </c>
      <c r="H228" s="193">
        <v>-1.9966287399664083E-3</v>
      </c>
      <c r="I228" s="130" cm="1">
        <f t="array" ref="I228">SQRT(MMULT(MMULT(TRANSPOSE($A$4:$A$8),MMULT(TRANSPOSE(EXP(D229:H480)-1),EXP(D229:H480)-1)/COUNTA(H229:H480)),$A$4:$A$8))*NORMSINV($A$11)</f>
        <v>-3.1376986475070805E-2</v>
      </c>
      <c r="J228">
        <f t="shared" si="9"/>
        <v>0</v>
      </c>
      <c r="K228" s="2">
        <f t="shared" si="10"/>
        <v>-9.9222743373521799E-2</v>
      </c>
      <c r="L228" s="137" cm="1">
        <f t="array" ref="L228">SQRT(MMULT(MMULT(TRANSPOSE($A$4:$A$8),MMULT(TRANSPOSE(EXP(D229:H480)-1),EXP(D229:H480)-1)/COUNTA(H229:H480)),$A$4:$A$8))*(-1/SQRT(2*PI())*EXP(-1*(NORMSINV($A$11))^2/2)/$A$11)</f>
        <v>-3.5947500147387103E-2</v>
      </c>
      <c r="M228" s="2">
        <f t="shared" si="11"/>
        <v>-0.11367597665498176</v>
      </c>
      <c r="N228" s="130">
        <v>-1.4487159788963595E-3</v>
      </c>
    </row>
    <row r="229" spans="3:14" x14ac:dyDescent="0.3">
      <c r="C229" s="186">
        <v>42807</v>
      </c>
      <c r="D229" s="193">
        <v>2.422438616377471E-3</v>
      </c>
      <c r="E229" s="193">
        <v>4.4870318720953636E-3</v>
      </c>
      <c r="F229" s="193">
        <v>-1.4023574670712976E-3</v>
      </c>
      <c r="G229" s="193">
        <v>2.0486480774417767E-2</v>
      </c>
      <c r="H229" s="193">
        <v>4.623399433752136E-3</v>
      </c>
      <c r="I229" s="130" cm="1">
        <f t="array" ref="I229">SQRT(MMULT(MMULT(TRANSPOSE($A$4:$A$8),MMULT(TRANSPOSE(EXP(D230:H481)-1),EXP(D230:H481)-1)/COUNTA(H230:H481)),$A$4:$A$8))*NORMSINV($A$11)</f>
        <v>-3.1376161090332436E-2</v>
      </c>
      <c r="J229">
        <f t="shared" si="9"/>
        <v>0</v>
      </c>
      <c r="K229" s="2">
        <f t="shared" si="10"/>
        <v>-9.9220133277802602E-2</v>
      </c>
      <c r="L229" s="137" cm="1">
        <f t="array" ref="L229">SQRT(MMULT(MMULT(TRANSPOSE($A$4:$A$8),MMULT(TRANSPOSE(EXP(D230:H481)-1),EXP(D230:H481)-1)/COUNTA(H230:H481)),$A$4:$A$8))*(-1/SQRT(2*PI())*EXP(-1*(NORMSINV($A$11))^2/2)/$A$11)</f>
        <v>-3.5946554533377043E-2</v>
      </c>
      <c r="M229" s="2">
        <f t="shared" si="11"/>
        <v>-0.11367298636092261</v>
      </c>
      <c r="N229" s="130">
        <v>6.1705974166437385E-3</v>
      </c>
    </row>
    <row r="230" spans="3:14" x14ac:dyDescent="0.3">
      <c r="C230" s="186">
        <v>42804</v>
      </c>
      <c r="D230" s="193">
        <v>-1.7359098899247785E-3</v>
      </c>
      <c r="E230" s="193">
        <v>-5.6808357403143319E-3</v>
      </c>
      <c r="F230" s="193">
        <v>-1.9628239195669853E-3</v>
      </c>
      <c r="G230" s="193">
        <v>-2.489146321324567E-3</v>
      </c>
      <c r="H230" s="193">
        <v>3.0003318232010292E-3</v>
      </c>
      <c r="I230" s="130" cm="1">
        <f t="array" ref="I230">SQRT(MMULT(MMULT(TRANSPOSE($A$4:$A$8),MMULT(TRANSPOSE(EXP(D231:H482)-1),EXP(D231:H482)-1)/COUNTA(H231:H482)),$A$4:$A$8))*NORMSINV($A$11)</f>
        <v>-3.1382212772954145E-2</v>
      </c>
      <c r="J230">
        <f t="shared" si="9"/>
        <v>0</v>
      </c>
      <c r="K230" s="2">
        <f t="shared" si="10"/>
        <v>-9.9239270378563671E-2</v>
      </c>
      <c r="L230" s="137" cm="1">
        <f t="array" ref="L230">SQRT(MMULT(MMULT(TRANSPOSE($A$4:$A$8),MMULT(TRANSPOSE(EXP(D231:H482)-1),EXP(D231:H482)-1)/COUNTA(H231:H482)),$A$4:$A$8))*(-1/SQRT(2*PI())*EXP(-1*(NORMSINV($A$11))^2/2)/$A$11)</f>
        <v>-3.5953487731442725E-2</v>
      </c>
      <c r="M230" s="2">
        <f t="shared" si="11"/>
        <v>-0.11369491105827924</v>
      </c>
      <c r="N230" s="130">
        <v>-1.7682493713781443E-3</v>
      </c>
    </row>
    <row r="231" spans="3:14" x14ac:dyDescent="0.3">
      <c r="C231" s="186">
        <v>42803</v>
      </c>
      <c r="D231" s="193">
        <v>3.3423586158250287E-3</v>
      </c>
      <c r="E231" s="193">
        <v>8.5823534900825692E-3</v>
      </c>
      <c r="F231" s="193">
        <v>1.6386995545585971E-3</v>
      </c>
      <c r="G231" s="193">
        <v>7.1426213212086587E-3</v>
      </c>
      <c r="H231" s="193">
        <v>7.8635773551495036E-3</v>
      </c>
      <c r="I231" s="130" cm="1">
        <f t="array" ref="I231">SQRT(MMULT(MMULT(TRANSPOSE($A$4:$A$8),MMULT(TRANSPOSE(EXP(D232:H483)-1),EXP(D232:H483)-1)/COUNTA(H232:H483)),$A$4:$A$8))*NORMSINV($A$11)</f>
        <v>-3.1483649062257105E-2</v>
      </c>
      <c r="J231">
        <f t="shared" si="9"/>
        <v>0</v>
      </c>
      <c r="K231" s="2">
        <f t="shared" si="10"/>
        <v>-9.9560040090156787E-2</v>
      </c>
      <c r="L231" s="137" cm="1">
        <f t="array" ref="L231">SQRT(MMULT(MMULT(TRANSPOSE($A$4:$A$8),MMULT(TRANSPOSE(EXP(D232:H483)-1),EXP(D232:H483)-1)/COUNTA(H232:H483)),$A$4:$A$8))*(-1/SQRT(2*PI())*EXP(-1*(NORMSINV($A$11))^2/2)/$A$11)</f>
        <v>-3.6069699689132345E-2</v>
      </c>
      <c r="M231" s="2">
        <f t="shared" si="11"/>
        <v>-0.11406240553592556</v>
      </c>
      <c r="N231" s="130">
        <v>5.734009622887391E-3</v>
      </c>
    </row>
    <row r="232" spans="3:14" x14ac:dyDescent="0.3">
      <c r="C232" s="186">
        <v>42802</v>
      </c>
      <c r="D232" s="193">
        <v>6.3174459044121715E-3</v>
      </c>
      <c r="E232" s="193">
        <v>1.5332992129782719E-2</v>
      </c>
      <c r="F232" s="193">
        <v>1.9171227197513685E-2</v>
      </c>
      <c r="G232" s="193">
        <v>2.1723368945838072E-3</v>
      </c>
      <c r="H232" s="193">
        <v>8.3891044542992958E-3</v>
      </c>
      <c r="I232" s="130" cm="1">
        <f t="array" ref="I232">SQRT(MMULT(MMULT(TRANSPOSE($A$4:$A$8),MMULT(TRANSPOSE(EXP(D233:H484)-1),EXP(D233:H484)-1)/COUNTA(H233:H484)),$A$4:$A$8))*NORMSINV($A$11)</f>
        <v>-3.156539355508528E-2</v>
      </c>
      <c r="J232">
        <f t="shared" si="9"/>
        <v>0</v>
      </c>
      <c r="K232" s="2">
        <f t="shared" si="10"/>
        <v>-9.9818538873669121E-2</v>
      </c>
      <c r="L232" s="137" cm="1">
        <f t="array" ref="L232">SQRT(MMULT(MMULT(TRANSPOSE($A$4:$A$8),MMULT(TRANSPOSE(EXP(D233:H484)-1),EXP(D233:H484)-1)/COUNTA(H233:H484)),$A$4:$A$8))*(-1/SQRT(2*PI())*EXP(-1*(NORMSINV($A$11))^2/2)/$A$11)</f>
        <v>-3.6163351454266753E-2</v>
      </c>
      <c r="M232" s="2">
        <f t="shared" si="11"/>
        <v>-0.11435855842064543</v>
      </c>
      <c r="N232" s="130">
        <v>1.0348770703810172E-2</v>
      </c>
    </row>
    <row r="233" spans="3:14" x14ac:dyDescent="0.3">
      <c r="C233" s="186">
        <v>42801</v>
      </c>
      <c r="D233" s="193">
        <v>-2.8426936296927587E-3</v>
      </c>
      <c r="E233" s="193">
        <v>-4.8309046542784938E-3</v>
      </c>
      <c r="F233" s="193">
        <v>-2.1130135478617711E-3</v>
      </c>
      <c r="G233" s="193">
        <v>-7.7334076794084144E-3</v>
      </c>
      <c r="H233" s="193">
        <v>-5.019553693957542E-3</v>
      </c>
      <c r="I233" s="130" cm="1">
        <f t="array" ref="I233">SQRT(MMULT(MMULT(TRANSPOSE($A$4:$A$8),MMULT(TRANSPOSE(EXP(D234:H485)-1),EXP(D234:H485)-1)/COUNTA(H234:H485)),$A$4:$A$8))*NORMSINV($A$11)</f>
        <v>-3.1796208916597651E-2</v>
      </c>
      <c r="J233">
        <f t="shared" si="9"/>
        <v>0</v>
      </c>
      <c r="K233" s="2">
        <f t="shared" si="10"/>
        <v>-0.10054844113500339</v>
      </c>
      <c r="L233" s="137" cm="1">
        <f t="array" ref="L233">SQRT(MMULT(MMULT(TRANSPOSE($A$4:$A$8),MMULT(TRANSPOSE(EXP(D234:H485)-1),EXP(D234:H485)-1)/COUNTA(H234:H485)),$A$4:$A$8))*(-1/SQRT(2*PI())*EXP(-1*(NORMSINV($A$11))^2/2)/$A$11)</f>
        <v>-3.6427788424610523E-2</v>
      </c>
      <c r="M233" s="2">
        <f t="shared" si="11"/>
        <v>-0.11519478154448615</v>
      </c>
      <c r="N233" s="130">
        <v>-4.4958505827782172E-3</v>
      </c>
    </row>
    <row r="234" spans="3:14" x14ac:dyDescent="0.3">
      <c r="C234" s="186">
        <v>42800</v>
      </c>
      <c r="D234" s="193">
        <v>-8.0797455151070102E-3</v>
      </c>
      <c r="E234" s="193">
        <v>-8.7819924261461155E-3</v>
      </c>
      <c r="F234" s="193">
        <v>-4.6156452304013844E-3</v>
      </c>
      <c r="G234" s="193">
        <v>1.4996888130244914E-2</v>
      </c>
      <c r="H234" s="193">
        <v>-6.3645116128899608E-3</v>
      </c>
      <c r="I234" s="130" cm="1">
        <f t="array" ref="I234">SQRT(MMULT(MMULT(TRANSPOSE($A$4:$A$8),MMULT(TRANSPOSE(EXP(D235:H486)-1),EXP(D235:H486)-1)/COUNTA(H235:H486)),$A$4:$A$8))*NORMSINV($A$11)</f>
        <v>-3.1794392171426065E-2</v>
      </c>
      <c r="J234">
        <f t="shared" si="9"/>
        <v>0</v>
      </c>
      <c r="K234" s="2">
        <f t="shared" si="10"/>
        <v>-0.10054269608233306</v>
      </c>
      <c r="L234" s="137" cm="1">
        <f t="array" ref="L234">SQRT(MMULT(MMULT(TRANSPOSE($A$4:$A$8),MMULT(TRANSPOSE(EXP(D235:H486)-1),EXP(D235:H486)-1)/COUNTA(H235:H486)),$A$4:$A$8))*(-1/SQRT(2*PI())*EXP(-1*(NORMSINV($A$11))^2/2)/$A$11)</f>
        <v>-3.6425707044125649E-2</v>
      </c>
      <c r="M234" s="2">
        <f t="shared" si="11"/>
        <v>-0.11518819964147652</v>
      </c>
      <c r="N234" s="130">
        <v>-2.5260280536251144E-3</v>
      </c>
    </row>
    <row r="235" spans="3:14" x14ac:dyDescent="0.3">
      <c r="C235" s="186">
        <v>42797</v>
      </c>
      <c r="D235" s="193">
        <v>-1.0180354323114341E-3</v>
      </c>
      <c r="E235" s="193">
        <v>-5.75954199861677E-3</v>
      </c>
      <c r="F235" s="193">
        <v>-3.1592882446802072E-3</v>
      </c>
      <c r="G235" s="193">
        <v>-9.7005805383755701E-3</v>
      </c>
      <c r="H235" s="193">
        <v>-1.1421764042149526E-2</v>
      </c>
      <c r="I235" s="130" cm="1">
        <f t="array" ref="I235">SQRT(MMULT(MMULT(TRANSPOSE($A$4:$A$8),MMULT(TRANSPOSE(EXP(D236:H487)-1),EXP(D236:H487)-1)/COUNTA(H236:H487)),$A$4:$A$8))*NORMSINV($A$11)</f>
        <v>-3.1781693497055029E-2</v>
      </c>
      <c r="J235">
        <f t="shared" si="9"/>
        <v>0</v>
      </c>
      <c r="K235" s="2">
        <f t="shared" si="10"/>
        <v>-0.10050253934805578</v>
      </c>
      <c r="L235" s="137" cm="1">
        <f t="array" ref="L235">SQRT(MMULT(MMULT(TRANSPOSE($A$4:$A$8),MMULT(TRANSPOSE(EXP(D236:H487)-1),EXP(D236:H487)-1)/COUNTA(H236:H487)),$A$4:$A$8))*(-1/SQRT(2*PI())*EXP(-1*(NORMSINV($A$11))^2/2)/$A$11)</f>
        <v>-3.6411158623448375E-2</v>
      </c>
      <c r="M235" s="2">
        <f t="shared" si="11"/>
        <v>-0.11514219349577805</v>
      </c>
      <c r="N235" s="130">
        <v>-6.185054599114957E-3</v>
      </c>
    </row>
    <row r="236" spans="3:14" x14ac:dyDescent="0.3">
      <c r="C236" s="186">
        <v>42796</v>
      </c>
      <c r="D236" s="193">
        <v>2.7666215419358309E-4</v>
      </c>
      <c r="E236" s="193">
        <v>1.3313819046904807E-3</v>
      </c>
      <c r="F236" s="193">
        <v>-8.1930308382615856E-3</v>
      </c>
      <c r="G236" s="193">
        <v>-1.5882821119019688E-2</v>
      </c>
      <c r="H236" s="193">
        <v>-1.9843921883664181E-3</v>
      </c>
      <c r="I236" s="130" cm="1">
        <f t="array" ref="I236">SQRT(MMULT(MMULT(TRANSPOSE($A$4:$A$8),MMULT(TRANSPOSE(EXP(D237:H488)-1),EXP(D237:H488)-1)/COUNTA(H237:H488)),$A$4:$A$8))*NORMSINV($A$11)</f>
        <v>-3.1834006193798725E-2</v>
      </c>
      <c r="J236">
        <f t="shared" si="9"/>
        <v>0</v>
      </c>
      <c r="K236" s="2">
        <f t="shared" si="10"/>
        <v>-0.10066796662031154</v>
      </c>
      <c r="L236" s="137" cm="1">
        <f t="array" ref="L236">SQRT(MMULT(MMULT(TRANSPOSE($A$4:$A$8),MMULT(TRANSPOSE(EXP(D237:H488)-1),EXP(D237:H488)-1)/COUNTA(H237:H488)),$A$4:$A$8))*(-1/SQRT(2*PI())*EXP(-1*(NORMSINV($A$11))^2/2)/$A$11)</f>
        <v>-3.6471091424050445E-2</v>
      </c>
      <c r="M236" s="2">
        <f t="shared" si="11"/>
        <v>-0.1153317176522333</v>
      </c>
      <c r="N236" s="130">
        <v>-4.8580738504535636E-3</v>
      </c>
    </row>
    <row r="237" spans="3:14" x14ac:dyDescent="0.3">
      <c r="C237" s="186">
        <v>42795</v>
      </c>
      <c r="D237" s="193">
        <v>1.1549962390610782E-2</v>
      </c>
      <c r="E237" s="193">
        <v>7.8645044723484861E-4</v>
      </c>
      <c r="F237" s="193">
        <v>6.2104856891600935E-3</v>
      </c>
      <c r="G237" s="193">
        <v>-5.03109306077381E-3</v>
      </c>
      <c r="H237" s="193">
        <v>-2.2252645056190993E-3</v>
      </c>
      <c r="I237" s="130" cm="1">
        <f t="array" ref="I237">SQRT(MMULT(MMULT(TRANSPOSE($A$4:$A$8),MMULT(TRANSPOSE(EXP(D238:H489)-1),EXP(D238:H489)-1)/COUNTA(H238:H489)),$A$4:$A$8))*NORMSINV($A$11)</f>
        <v>-3.1897310671315154E-2</v>
      </c>
      <c r="J237">
        <f t="shared" si="9"/>
        <v>0</v>
      </c>
      <c r="K237" s="2">
        <f t="shared" si="10"/>
        <v>-0.10086815295535037</v>
      </c>
      <c r="L237" s="137" cm="1">
        <f t="array" ref="L237">SQRT(MMULT(MMULT(TRANSPOSE($A$4:$A$8),MMULT(TRANSPOSE(EXP(D238:H489)-1),EXP(D238:H489)-1)/COUNTA(H238:H489)),$A$4:$A$8))*(-1/SQRT(2*PI())*EXP(-1*(NORMSINV($A$11))^2/2)/$A$11)</f>
        <v>-3.6543617117894882E-2</v>
      </c>
      <c r="M237" s="2">
        <f t="shared" si="11"/>
        <v>-0.11556106403366577</v>
      </c>
      <c r="N237" s="130">
        <v>2.2784485036034243E-3</v>
      </c>
    </row>
    <row r="238" spans="3:14" x14ac:dyDescent="0.3">
      <c r="C238" s="186">
        <v>42794</v>
      </c>
      <c r="D238" s="193">
        <v>5.1013932804147097E-5</v>
      </c>
      <c r="E238" s="193">
        <v>-4.6383860670791777E-3</v>
      </c>
      <c r="F238" s="193">
        <v>-4.2871609056093262E-3</v>
      </c>
      <c r="G238" s="193">
        <v>-9.3527594581844613E-3</v>
      </c>
      <c r="H238" s="193">
        <v>1.5910711678317395E-3</v>
      </c>
      <c r="I238" s="130" cm="1">
        <f t="array" ref="I238">SQRT(MMULT(MMULT(TRANSPOSE($A$4:$A$8),MMULT(TRANSPOSE(EXP(D239:H490)-1),EXP(D239:H490)-1)/COUNTA(H239:H490)),$A$4:$A$8))*NORMSINV($A$11)</f>
        <v>-3.2000176584575969E-2</v>
      </c>
      <c r="J238">
        <f t="shared" si="9"/>
        <v>0</v>
      </c>
      <c r="K238" s="2">
        <f t="shared" si="10"/>
        <v>-0.10119344353484787</v>
      </c>
      <c r="L238" s="137" cm="1">
        <f t="array" ref="L238">SQRT(MMULT(MMULT(TRANSPOSE($A$4:$A$8),MMULT(TRANSPOSE(EXP(D239:H490)-1),EXP(D239:H490)-1)/COUNTA(H239:H490)),$A$4:$A$8))*(-1/SQRT(2*PI())*EXP(-1*(NORMSINV($A$11))^2/2)/$A$11)</f>
        <v>-3.6661466945029877E-2</v>
      </c>
      <c r="M238" s="2">
        <f t="shared" si="11"/>
        <v>-0.11593373790926947</v>
      </c>
      <c r="N238" s="130">
        <v>-3.3142870259000607E-3</v>
      </c>
    </row>
    <row r="239" spans="3:14" x14ac:dyDescent="0.3">
      <c r="C239" s="186">
        <v>42793</v>
      </c>
      <c r="D239" s="193">
        <v>-6.2610818918849261E-3</v>
      </c>
      <c r="E239" s="193">
        <v>-4.220205710713321E-3</v>
      </c>
      <c r="F239" s="193">
        <v>-1.4288258188833463E-2</v>
      </c>
      <c r="G239" s="193">
        <v>-7.1183595973444086E-3</v>
      </c>
      <c r="H239" s="193">
        <v>-9.9935443850847783E-3</v>
      </c>
      <c r="I239" s="130" cm="1">
        <f t="array" ref="I239">SQRT(MMULT(MMULT(TRANSPOSE($A$4:$A$8),MMULT(TRANSPOSE(EXP(D240:H491)-1),EXP(D240:H491)-1)/COUNTA(H240:H491)),$A$4:$A$8))*NORMSINV($A$11)</f>
        <v>-3.1977138264219912E-2</v>
      </c>
      <c r="J239">
        <f t="shared" si="9"/>
        <v>0</v>
      </c>
      <c r="K239" s="2">
        <f t="shared" si="10"/>
        <v>-0.10112058996905809</v>
      </c>
      <c r="L239" s="137" cm="1">
        <f t="array" ref="L239">SQRT(MMULT(MMULT(TRANSPOSE($A$4:$A$8),MMULT(TRANSPOSE(EXP(D240:H491)-1),EXP(D240:H491)-1)/COUNTA(H240:H491)),$A$4:$A$8))*(-1/SQRT(2*PI())*EXP(-1*(NORMSINV($A$11))^2/2)/$A$11)</f>
        <v>-3.6635072758798744E-2</v>
      </c>
      <c r="M239" s="2">
        <f t="shared" si="11"/>
        <v>-0.11585027216379243</v>
      </c>
      <c r="N239" s="130">
        <v>-8.3352719433698631E-3</v>
      </c>
    </row>
    <row r="240" spans="3:14" x14ac:dyDescent="0.3">
      <c r="C240" s="186">
        <v>42790</v>
      </c>
      <c r="D240" s="193">
        <v>6.2044734845650906E-3</v>
      </c>
      <c r="E240" s="193">
        <v>-2.9364505903867149E-3</v>
      </c>
      <c r="F240" s="193">
        <v>5.2524595510414496E-3</v>
      </c>
      <c r="G240" s="193">
        <v>8.5388380753579404E-3</v>
      </c>
      <c r="H240" s="193">
        <v>4.3743787292919514E-3</v>
      </c>
      <c r="I240" s="130" cm="1">
        <f t="array" ref="I240">SQRT(MMULT(MMULT(TRANSPOSE($A$4:$A$8),MMULT(TRANSPOSE(EXP(D241:H492)-1),EXP(D241:H492)-1)/COUNTA(H241:H492)),$A$4:$A$8))*NORMSINV($A$11)</f>
        <v>-3.1996849446990293E-2</v>
      </c>
      <c r="J240">
        <f t="shared" si="9"/>
        <v>0</v>
      </c>
      <c r="K240" s="2">
        <f t="shared" si="10"/>
        <v>-0.10118292220198837</v>
      </c>
      <c r="L240" s="137" cm="1">
        <f t="array" ref="L240">SQRT(MMULT(MMULT(TRANSPOSE($A$4:$A$8),MMULT(TRANSPOSE(EXP(D241:H492)-1),EXP(D241:H492)-1)/COUNTA(H241:H492)),$A$4:$A$8))*(-1/SQRT(2*PI())*EXP(-1*(NORMSINV($A$11))^2/2)/$A$11)</f>
        <v>-3.665765516154499E-2</v>
      </c>
      <c r="M240" s="2">
        <f t="shared" si="11"/>
        <v>-0.11592168399150982</v>
      </c>
      <c r="N240" s="130">
        <v>4.3034507582558699E-3</v>
      </c>
    </row>
    <row r="241" spans="3:14" x14ac:dyDescent="0.3">
      <c r="C241" s="186">
        <v>42789</v>
      </c>
      <c r="D241" s="193">
        <v>-1.5018485601033093E-4</v>
      </c>
      <c r="E241" s="193">
        <v>8.388644332505313E-5</v>
      </c>
      <c r="F241" s="193">
        <v>8.120720570486668E-3</v>
      </c>
      <c r="G241" s="193">
        <v>-3.4466095726176428E-3</v>
      </c>
      <c r="H241" s="193">
        <v>6.9286745462362174E-4</v>
      </c>
      <c r="I241" s="130" cm="1">
        <f t="array" ref="I241">SQRT(MMULT(MMULT(TRANSPOSE($A$4:$A$8),MMULT(TRANSPOSE(EXP(D242:H493)-1),EXP(D242:H493)-1)/COUNTA(H242:H493)),$A$4:$A$8))*NORMSINV($A$11)</f>
        <v>-3.2001841953296015E-2</v>
      </c>
      <c r="J241">
        <f t="shared" si="9"/>
        <v>0</v>
      </c>
      <c r="K241" s="2">
        <f t="shared" si="10"/>
        <v>-0.10119870989314721</v>
      </c>
      <c r="L241" s="137" cm="1">
        <f t="array" ref="L241">SQRT(MMULT(MMULT(TRANSPOSE($A$4:$A$8),MMULT(TRANSPOSE(EXP(D242:H493)-1),EXP(D242:H493)-1)/COUNTA(H242:H493)),$A$4:$A$8))*(-1/SQRT(2*PI())*EXP(-1*(NORMSINV($A$11))^2/2)/$A$11)</f>
        <v>-3.6663374898885069E-2</v>
      </c>
      <c r="M241" s="2">
        <f t="shared" si="11"/>
        <v>-0.11593977138912237</v>
      </c>
      <c r="N241" s="130">
        <v>1.0679860304587017E-3</v>
      </c>
    </row>
    <row r="242" spans="3:14" x14ac:dyDescent="0.3">
      <c r="C242" s="186">
        <v>42788</v>
      </c>
      <c r="D242" s="193">
        <v>1.0985866341045267E-2</v>
      </c>
      <c r="E242" s="193">
        <v>7.0216968755242096E-3</v>
      </c>
      <c r="F242" s="193">
        <v>5.9734104701663453E-3</v>
      </c>
      <c r="G242" s="193">
        <v>1.678837600309805E-2</v>
      </c>
      <c r="H242" s="193">
        <v>5.4793462122536577E-3</v>
      </c>
      <c r="I242" s="130" cm="1">
        <f t="array" ref="I242">SQRT(MMULT(MMULT(TRANSPOSE($A$4:$A$8),MMULT(TRANSPOSE(EXP(D243:H494)-1),EXP(D243:H494)-1)/COUNTA(H243:H494)),$A$4:$A$8))*NORMSINV($A$11)</f>
        <v>-3.2018011058487957E-2</v>
      </c>
      <c r="J242">
        <f t="shared" si="9"/>
        <v>0</v>
      </c>
      <c r="K242" s="2">
        <f t="shared" si="10"/>
        <v>-0.1012498410932806</v>
      </c>
      <c r="L242" s="137" cm="1">
        <f t="array" ref="L242">SQRT(MMULT(MMULT(TRANSPOSE($A$4:$A$8),MMULT(TRANSPOSE(EXP(D243:H494)-1),EXP(D243:H494)-1)/COUNTA(H243:H494)),$A$4:$A$8))*(-1/SQRT(2*PI())*EXP(-1*(NORMSINV($A$11))^2/2)/$A$11)</f>
        <v>-3.6681899269022787E-2</v>
      </c>
      <c r="M242" s="2">
        <f t="shared" si="11"/>
        <v>-0.11599835059097757</v>
      </c>
      <c r="N242" s="130">
        <v>9.3017208476727023E-3</v>
      </c>
    </row>
    <row r="243" spans="3:14" x14ac:dyDescent="0.3">
      <c r="C243" s="186">
        <v>42787</v>
      </c>
      <c r="D243" s="193">
        <v>-5.2575921321475916E-3</v>
      </c>
      <c r="E243" s="193">
        <v>9.1229867171851531E-4</v>
      </c>
      <c r="F243" s="193">
        <v>-1.4466285613145538E-2</v>
      </c>
      <c r="G243" s="193">
        <v>-9.7841054191719068E-3</v>
      </c>
      <c r="H243" s="193">
        <v>-6.1054181935520707E-3</v>
      </c>
      <c r="I243" s="130" cm="1">
        <f t="array" ref="I243">SQRT(MMULT(MMULT(TRANSPOSE($A$4:$A$8),MMULT(TRANSPOSE(EXP(D244:H495)-1),EXP(D244:H495)-1)/COUNTA(H244:H495)),$A$4:$A$8))*NORMSINV($A$11)</f>
        <v>-3.2191502955664246E-2</v>
      </c>
      <c r="J243">
        <f t="shared" si="9"/>
        <v>0</v>
      </c>
      <c r="K243" s="2">
        <f t="shared" si="10"/>
        <v>-0.1017984706439414</v>
      </c>
      <c r="L243" s="137" cm="1">
        <f t="array" ref="L243">SQRT(MMULT(MMULT(TRANSPOSE($A$4:$A$8),MMULT(TRANSPOSE(EXP(D244:H495)-1),EXP(D244:H495)-1)/COUNTA(H244:H495)),$A$4:$A$8))*(-1/SQRT(2*PI())*EXP(-1*(NORMSINV($A$11))^2/2)/$A$11)</f>
        <v>-3.6880662780116188E-2</v>
      </c>
      <c r="M243" s="2">
        <f t="shared" si="11"/>
        <v>-0.11662689600176486</v>
      </c>
      <c r="N243" s="130">
        <v>-6.903289335445849E-3</v>
      </c>
    </row>
    <row r="244" spans="3:14" x14ac:dyDescent="0.3">
      <c r="C244" s="186">
        <v>42783</v>
      </c>
      <c r="D244" s="193">
        <v>1.090793342813272E-2</v>
      </c>
      <c r="E244" s="193">
        <v>9.2789794524977265E-3</v>
      </c>
      <c r="F244" s="193">
        <v>9.7267984772105281E-3</v>
      </c>
      <c r="G244" s="193">
        <v>9.6556014317024843E-3</v>
      </c>
      <c r="H244" s="193">
        <v>1.1476821338773363E-2</v>
      </c>
      <c r="I244" s="130" cm="1">
        <f t="array" ref="I244">SQRT(MMULT(MMULT(TRANSPOSE($A$4:$A$8),MMULT(TRANSPOSE(EXP(D245:H496)-1),EXP(D245:H496)-1)/COUNTA(H245:H496)),$A$4:$A$8))*NORMSINV($A$11)</f>
        <v>-3.2178981585605337E-2</v>
      </c>
      <c r="J244">
        <f t="shared" si="9"/>
        <v>0</v>
      </c>
      <c r="K244" s="2">
        <f t="shared" si="10"/>
        <v>-0.10175887459512942</v>
      </c>
      <c r="L244" s="137" cm="1">
        <f t="array" ref="L244">SQRT(MMULT(MMULT(TRANSPOSE($A$4:$A$8),MMULT(TRANSPOSE(EXP(D245:H496)-1),EXP(D245:H496)-1)/COUNTA(H245:H496)),$A$4:$A$8))*(-1/SQRT(2*PI())*EXP(-1*(NORMSINV($A$11))^2/2)/$A$11)</f>
        <v>-3.6866317490698554E-2</v>
      </c>
      <c r="M244" s="2">
        <f t="shared" si="11"/>
        <v>-0.11658153221351082</v>
      </c>
      <c r="N244" s="130">
        <v>1.0261872376961152E-2</v>
      </c>
    </row>
    <row r="245" spans="3:14" x14ac:dyDescent="0.3">
      <c r="C245" s="186">
        <v>42782</v>
      </c>
      <c r="D245" s="193">
        <v>9.1534661190170469E-3</v>
      </c>
      <c r="E245" s="193">
        <v>1.2042192865601924E-2</v>
      </c>
      <c r="F245" s="193">
        <v>1.0179688611541098E-2</v>
      </c>
      <c r="G245" s="193">
        <v>8.505608166614444E-3</v>
      </c>
      <c r="H245" s="193">
        <v>6.7067480725373323E-3</v>
      </c>
      <c r="I245" s="130" cm="1">
        <f t="array" ref="I245">SQRT(MMULT(MMULT(TRANSPOSE($A$4:$A$8),MMULT(TRANSPOSE(EXP(D246:H497)-1),EXP(D246:H497)-1)/COUNTA(H246:H497)),$A$4:$A$8))*NORMSINV($A$11)</f>
        <v>-3.216145986914213E-2</v>
      </c>
      <c r="J245">
        <f t="shared" si="9"/>
        <v>0</v>
      </c>
      <c r="K245" s="2">
        <f t="shared" si="10"/>
        <v>-0.10170346606259001</v>
      </c>
      <c r="L245" s="137" cm="1">
        <f t="array" ref="L245">SQRT(MMULT(MMULT(TRANSPOSE($A$4:$A$8),MMULT(TRANSPOSE(EXP(D246:H497)-1),EXP(D246:H497)-1)/COUNTA(H246:H497)),$A$4:$A$8))*(-1/SQRT(2*PI())*EXP(-1*(NORMSINV($A$11))^2/2)/$A$11)</f>
        <v>-3.6846243481818058E-2</v>
      </c>
      <c r="M245" s="2">
        <f t="shared" si="11"/>
        <v>-0.11651805262367801</v>
      </c>
      <c r="N245" s="130">
        <v>9.3626658806450318E-3</v>
      </c>
    </row>
    <row r="246" spans="3:14" x14ac:dyDescent="0.3">
      <c r="C246" s="186">
        <v>42781</v>
      </c>
      <c r="D246" s="193">
        <v>4.5775806987833735E-3</v>
      </c>
      <c r="E246" s="193">
        <v>8.4710772692136206E-3</v>
      </c>
      <c r="F246" s="193">
        <v>3.3528212519915877E-4</v>
      </c>
      <c r="G246" s="193">
        <v>1.1199229645067976E-2</v>
      </c>
      <c r="H246" s="193">
        <v>3.738756924007855E-2</v>
      </c>
      <c r="I246" s="130" cm="1">
        <f t="array" ref="I246">SQRT(MMULT(MMULT(TRANSPOSE($A$4:$A$8),MMULT(TRANSPOSE(EXP(D247:H498)-1),EXP(D247:H498)-1)/COUNTA(H247:H498)),$A$4:$A$8))*NORMSINV($A$11)</f>
        <v>-3.2137609456475764E-2</v>
      </c>
      <c r="J246">
        <f t="shared" si="9"/>
        <v>0</v>
      </c>
      <c r="K246" s="2">
        <f t="shared" si="10"/>
        <v>-0.10162804443542937</v>
      </c>
      <c r="L246" s="137" cm="1">
        <f t="array" ref="L246">SQRT(MMULT(MMULT(TRANSPOSE($A$4:$A$8),MMULT(TRANSPOSE(EXP(D247:H498)-1),EXP(D247:H498)-1)/COUNTA(H247:H498)),$A$4:$A$8))*(-1/SQRT(2*PI())*EXP(-1*(NORMSINV($A$11))^2/2)/$A$11)</f>
        <v>-3.6818918910240084E-2</v>
      </c>
      <c r="M246" s="2">
        <f t="shared" si="11"/>
        <v>-0.11643164474140331</v>
      </c>
      <c r="N246" s="130">
        <v>1.2557584599430838E-2</v>
      </c>
    </row>
    <row r="247" spans="3:14" x14ac:dyDescent="0.3">
      <c r="C247" s="186">
        <v>42780</v>
      </c>
      <c r="D247" s="193">
        <v>-7.1506369045893888E-3</v>
      </c>
      <c r="E247" s="193">
        <v>-2.0213827274752363E-2</v>
      </c>
      <c r="F247" s="193">
        <v>-1.6322412299655795E-2</v>
      </c>
      <c r="G247" s="193">
        <v>-3.6806143298371841E-2</v>
      </c>
      <c r="H247" s="193">
        <v>-2.5155010450843115E-2</v>
      </c>
      <c r="I247" s="130" cm="1">
        <f t="array" ref="I247">SQRT(MMULT(MMULT(TRANSPOSE($A$4:$A$8),MMULT(TRANSPOSE(EXP(D248:H499)-1),EXP(D248:H499)-1)/COUNTA(H248:H499)),$A$4:$A$8))*NORMSINV($A$11)</f>
        <v>-3.1991999347294464E-2</v>
      </c>
      <c r="J247">
        <f t="shared" si="9"/>
        <v>0</v>
      </c>
      <c r="K247" s="2">
        <f t="shared" si="10"/>
        <v>-0.10116758484007066</v>
      </c>
      <c r="L247" s="137" cm="1">
        <f t="array" ref="L247">SQRT(MMULT(MMULT(TRANSPOSE($A$4:$A$8),MMULT(TRANSPOSE(EXP(D248:H499)-1),EXP(D248:H499)-1)/COUNTA(H248:H499)),$A$4:$A$8))*(-1/SQRT(2*PI())*EXP(-1*(NORMSINV($A$11))^2/2)/$A$11)</f>
        <v>-3.6652098574405267E-2</v>
      </c>
      <c r="M247" s="2">
        <f t="shared" si="11"/>
        <v>-0.11590411252013109</v>
      </c>
      <c r="N247" s="130">
        <v>-2.086084878565557E-2</v>
      </c>
    </row>
    <row r="248" spans="3:14" x14ac:dyDescent="0.3">
      <c r="C248" s="186">
        <v>42779</v>
      </c>
      <c r="D248" s="193">
        <v>5.9147527055817984E-3</v>
      </c>
      <c r="E248" s="193">
        <v>7.999742485534693E-3</v>
      </c>
      <c r="F248" s="193">
        <v>8.2852308695947566E-3</v>
      </c>
      <c r="G248" s="193">
        <v>-1.4151288101170487E-2</v>
      </c>
      <c r="H248" s="193">
        <v>9.5560000459448422E-4</v>
      </c>
      <c r="I248" s="130" cm="1">
        <f t="array" ref="I248">SQRT(MMULT(MMULT(TRANSPOSE($A$4:$A$8),MMULT(TRANSPOSE(EXP(D249:H500)-1),EXP(D249:H500)-1)/COUNTA(H249:H500)),$A$4:$A$8))*NORMSINV($A$11)</f>
        <v>-3.2028625350210359E-2</v>
      </c>
      <c r="J248">
        <f t="shared" si="9"/>
        <v>0</v>
      </c>
      <c r="K248" s="2">
        <f t="shared" si="10"/>
        <v>-0.10128340643087286</v>
      </c>
      <c r="L248" s="137" cm="1">
        <f t="array" ref="L248">SQRT(MMULT(MMULT(TRANSPOSE($A$4:$A$8),MMULT(TRANSPOSE(EXP(D249:H500)-1),EXP(D249:H500)-1)/COUNTA(H249:H500)),$A$4:$A$8))*(-1/SQRT(2*PI())*EXP(-1*(NORMSINV($A$11))^2/2)/$A$11)</f>
        <v>-3.6694059686453527E-2</v>
      </c>
      <c r="M248" s="2">
        <f t="shared" si="11"/>
        <v>-0.11603680520735712</v>
      </c>
      <c r="N248" s="130">
        <v>1.8376362309274223E-3</v>
      </c>
    </row>
    <row r="249" spans="3:14" x14ac:dyDescent="0.3">
      <c r="C249" s="186">
        <v>42776</v>
      </c>
      <c r="D249" s="193">
        <v>-1.3941570707763038E-2</v>
      </c>
      <c r="E249" s="193">
        <v>-4.274054420265681E-3</v>
      </c>
      <c r="F249" s="193">
        <v>-1.2610335719216981E-2</v>
      </c>
      <c r="G249" s="193">
        <v>-6.9667662556961761E-3</v>
      </c>
      <c r="H249" s="193">
        <v>-1.9599086942406672E-2</v>
      </c>
      <c r="I249" s="130" cm="1">
        <f t="array" ref="I249">SQRT(MMULT(MMULT(TRANSPOSE($A$4:$A$8),MMULT(TRANSPOSE(EXP(D250:H501)-1),EXP(D250:H501)-1)/COUNTA(H250:H501)),$A$4:$A$8))*NORMSINV($A$11)</f>
        <v>-3.1985039924316436E-2</v>
      </c>
      <c r="J249">
        <f t="shared" si="9"/>
        <v>0</v>
      </c>
      <c r="K249" s="2">
        <f t="shared" si="10"/>
        <v>-0.10114557721225959</v>
      </c>
      <c r="L249" s="137" cm="1">
        <f t="array" ref="L249">SQRT(MMULT(MMULT(TRANSPOSE($A$4:$A$8),MMULT(TRANSPOSE(EXP(D250:H501)-1),EXP(D250:H501)-1)/COUNTA(H250:H501)),$A$4:$A$8))*(-1/SQRT(2*PI())*EXP(-1*(NORMSINV($A$11))^2/2)/$A$11)</f>
        <v>-3.6644125410420024E-2</v>
      </c>
      <c r="M249" s="2">
        <f t="shared" si="11"/>
        <v>-0.11587889916177969</v>
      </c>
      <c r="N249" s="130">
        <v>-1.1398351476370873E-2</v>
      </c>
    </row>
    <row r="250" spans="3:14" x14ac:dyDescent="0.3">
      <c r="C250" s="186">
        <v>42775</v>
      </c>
      <c r="D250" s="193">
        <v>-1.1266063210354704E-3</v>
      </c>
      <c r="E250" s="193">
        <v>-6.3157841387291623E-3</v>
      </c>
      <c r="F250" s="193">
        <v>2.9763856965863305E-3</v>
      </c>
      <c r="G250" s="193">
        <v>-1.2480644282586408E-2</v>
      </c>
      <c r="H250" s="193">
        <v>-4.4850189144775296E-3</v>
      </c>
      <c r="I250" s="130" cm="1">
        <f t="array" ref="I250">SQRT(MMULT(MMULT(TRANSPOSE($A$4:$A$8),MMULT(TRANSPOSE(EXP(D251:H502)-1),EXP(D251:H502)-1)/COUNTA(H251:H502)),$A$4:$A$8))*NORMSINV($A$11)</f>
        <v>-3.1997513707654211E-2</v>
      </c>
      <c r="J250">
        <f t="shared" si="9"/>
        <v>0</v>
      </c>
      <c r="K250" s="2">
        <f t="shared" si="10"/>
        <v>-0.10118502277864641</v>
      </c>
      <c r="L250" s="137" cm="1">
        <f t="array" ref="L250">SQRT(MMULT(MMULT(TRANSPOSE($A$4:$A$8),MMULT(TRANSPOSE(EXP(D251:H502)-1),EXP(D251:H502)-1)/COUNTA(H251:H502)),$A$4:$A$8))*(-1/SQRT(2*PI())*EXP(-1*(NORMSINV($A$11))^2/2)/$A$11)</f>
        <v>-3.6658416181419635E-2</v>
      </c>
      <c r="M250" s="2">
        <f t="shared" si="11"/>
        <v>-0.11592409054765834</v>
      </c>
      <c r="N250" s="130">
        <v>-4.2638188370724417E-3</v>
      </c>
    </row>
    <row r="251" spans="3:14" x14ac:dyDescent="0.3">
      <c r="C251" s="186">
        <v>42774</v>
      </c>
      <c r="D251" s="193">
        <v>2.188774265684491E-3</v>
      </c>
      <c r="E251" s="193">
        <v>7.1535053240909877E-3</v>
      </c>
      <c r="F251" s="193">
        <v>-3.1010194058231611E-3</v>
      </c>
      <c r="G251" s="193">
        <v>3.4445379261203099E-3</v>
      </c>
      <c r="H251" s="193">
        <v>1.9481911982934925E-3</v>
      </c>
      <c r="I251" s="130" cm="1">
        <f t="array" ref="I251">SQRT(MMULT(MMULT(TRANSPOSE($A$4:$A$8),MMULT(TRANSPOSE(EXP(D252:H503)-1),EXP(D252:H503)-1)/COUNTA(H252:H503)),$A$4:$A$8))*NORMSINV($A$11)</f>
        <v>-3.2326436023123913E-2</v>
      </c>
      <c r="J251">
        <f t="shared" si="9"/>
        <v>0</v>
      </c>
      <c r="K251" s="2">
        <f t="shared" si="10"/>
        <v>-0.1022251664687871</v>
      </c>
      <c r="L251" s="137" cm="1">
        <f t="array" ref="L251">SQRT(MMULT(MMULT(TRANSPOSE($A$4:$A$8),MMULT(TRANSPOSE(EXP(D252:H503)-1),EXP(D252:H503)-1)/COUNTA(H252:H503)),$A$4:$A$8))*(-1/SQRT(2*PI())*EXP(-1*(NORMSINV($A$11))^2/2)/$A$11)</f>
        <v>-3.7035250808072517E-2</v>
      </c>
      <c r="M251" s="2">
        <f t="shared" si="11"/>
        <v>-0.11711574626910065</v>
      </c>
      <c r="N251" s="130">
        <v>2.3349350504963048E-3</v>
      </c>
    </row>
    <row r="252" spans="3:14" x14ac:dyDescent="0.3">
      <c r="C252" s="186">
        <v>42773</v>
      </c>
      <c r="D252" s="193">
        <v>2.2048635037476397E-2</v>
      </c>
      <c r="E252" s="193">
        <v>1.8576051757669937E-2</v>
      </c>
      <c r="F252" s="193">
        <v>9.2713172335981558E-3</v>
      </c>
      <c r="G252" s="193">
        <v>3.3842761508040553E-2</v>
      </c>
      <c r="H252" s="193">
        <v>1.953180912461951E-2</v>
      </c>
      <c r="I252" s="130" cm="1">
        <f t="array" ref="I252">SQRT(MMULT(MMULT(TRANSPOSE($A$4:$A$8),MMULT(TRANSPOSE(EXP(D253:H504)-1),EXP(D253:H504)-1)/COUNTA(H253:H504)),$A$4:$A$8))*NORMSINV($A$11)</f>
        <v>-3.2183035784753435E-2</v>
      </c>
      <c r="J252">
        <f t="shared" si="9"/>
        <v>0</v>
      </c>
      <c r="K252" s="2">
        <f t="shared" si="10"/>
        <v>-0.10177169509852532</v>
      </c>
      <c r="L252" s="137" cm="1">
        <f t="array" ref="L252">SQRT(MMULT(MMULT(TRANSPOSE($A$4:$A$8),MMULT(TRANSPOSE(EXP(D253:H504)-1),EXP(D253:H504)-1)/COUNTA(H253:H504)),$A$4:$A$8))*(-1/SQRT(2*PI())*EXP(-1*(NORMSINV($A$11))^2/2)/$A$11)</f>
        <v>-3.6870962242819334E-2</v>
      </c>
      <c r="M252" s="2">
        <f t="shared" si="11"/>
        <v>-0.11659622020937939</v>
      </c>
      <c r="N252" s="130">
        <v>2.0900667471289082E-2</v>
      </c>
    </row>
    <row r="253" spans="3:14" x14ac:dyDescent="0.3">
      <c r="C253" s="186">
        <v>42772</v>
      </c>
      <c r="D253" s="193">
        <v>6.3680680294848184E-3</v>
      </c>
      <c r="E253" s="193">
        <v>-6.1269929996688273E-3</v>
      </c>
      <c r="F253" s="193">
        <v>-3.5906033758990341E-3</v>
      </c>
      <c r="G253" s="193">
        <v>2.1582837990106012E-3</v>
      </c>
      <c r="H253" s="193">
        <v>-3.0766479027549694E-3</v>
      </c>
      <c r="I253" s="130" cm="1">
        <f t="array" ref="I253">SQRT(MMULT(MMULT(TRANSPOSE($A$4:$A$8),MMULT(TRANSPOSE(EXP(D254:H505)-1),EXP(D254:H505)-1)/COUNTA(H254:H505)),$A$4:$A$8))*NORMSINV($A$11)</f>
        <v>-3.258282927341722E-2</v>
      </c>
      <c r="J253">
        <f t="shared" si="9"/>
        <v>0</v>
      </c>
      <c r="K253" s="2">
        <f t="shared" si="10"/>
        <v>-0.10303595311640759</v>
      </c>
      <c r="L253" s="137" cm="1">
        <f t="array" ref="L253">SQRT(MMULT(MMULT(TRANSPOSE($A$4:$A$8),MMULT(TRANSPOSE(EXP(D254:H505)-1),EXP(D254:H505)-1)/COUNTA(H254:H505)),$A$4:$A$8))*(-1/SQRT(2*PI())*EXP(-1*(NORMSINV($A$11))^2/2)/$A$11)</f>
        <v>-3.7328991458087796E-2</v>
      </c>
      <c r="M253" s="2">
        <f t="shared" si="11"/>
        <v>-0.1180446357645273</v>
      </c>
      <c r="N253" s="130">
        <v>-8.4306882807006584E-4</v>
      </c>
    </row>
    <row r="254" spans="3:14" x14ac:dyDescent="0.3">
      <c r="C254" s="186">
        <v>42769</v>
      </c>
      <c r="D254" s="193">
        <v>-5.3845540450831583E-3</v>
      </c>
      <c r="E254" s="193">
        <v>-4.5715839820510688E-2</v>
      </c>
      <c r="F254" s="193">
        <v>-1.6134975499581842E-3</v>
      </c>
      <c r="G254" s="193">
        <v>-2.1397868032597069E-3</v>
      </c>
      <c r="H254" s="193">
        <v>-1.3651037270479775E-2</v>
      </c>
      <c r="I254" s="130" cm="1">
        <f t="array" ref="I254">SQRT(MMULT(MMULT(TRANSPOSE($A$4:$A$8),MMULT(TRANSPOSE(EXP(D255:H506)-1),EXP(D255:H506)-1)/COUNTA(H255:H506)),$A$4:$A$8))*NORMSINV($A$11)</f>
        <v>-3.2525599075668307E-2</v>
      </c>
      <c r="J254">
        <f t="shared" si="9"/>
        <v>0</v>
      </c>
      <c r="K254" s="2">
        <f t="shared" si="10"/>
        <v>-0.10285497534057918</v>
      </c>
      <c r="L254" s="137" cm="1">
        <f t="array" ref="L254">SQRT(MMULT(MMULT(TRANSPOSE($A$4:$A$8),MMULT(TRANSPOSE(EXP(D255:H506)-1),EXP(D255:H506)-1)/COUNTA(H255:H506)),$A$4:$A$8))*(-1/SQRT(2*PI())*EXP(-1*(NORMSINV($A$11))^2/2)/$A$11)</f>
        <v>-3.7263424851057235E-2</v>
      </c>
      <c r="M254" s="2">
        <f t="shared" si="11"/>
        <v>-0.11783729594786152</v>
      </c>
      <c r="N254" s="130">
        <v>-1.3472935544575763E-2</v>
      </c>
    </row>
    <row r="255" spans="3:14" x14ac:dyDescent="0.3">
      <c r="C255" s="186">
        <v>42768</v>
      </c>
      <c r="D255" s="193">
        <v>-2.4520936444776729E-2</v>
      </c>
      <c r="E255" s="193">
        <v>-1.3721454401914255E-2</v>
      </c>
      <c r="F255" s="193">
        <v>-2.9280514557195839E-2</v>
      </c>
      <c r="G255" s="193">
        <v>-3.4097493066815712E-2</v>
      </c>
      <c r="H255" s="193">
        <v>-1.7898838228458704E-2</v>
      </c>
      <c r="I255" s="130" cm="1">
        <f t="array" ref="I255">SQRT(MMULT(MMULT(TRANSPOSE($A$4:$A$8),MMULT(TRANSPOSE(EXP(D256:H507)-1),EXP(D256:H507)-1)/COUNTA(H256:H507)),$A$4:$A$8))*NORMSINV($A$11)</f>
        <v>-3.2653708004690619E-2</v>
      </c>
      <c r="J255">
        <f t="shared" si="9"/>
        <v>0</v>
      </c>
      <c r="K255" s="2">
        <f t="shared" si="10"/>
        <v>-0.10326009134489454</v>
      </c>
      <c r="L255" s="137" cm="1">
        <f t="array" ref="L255">SQRT(MMULT(MMULT(TRANSPOSE($A$4:$A$8),MMULT(TRANSPOSE(EXP(D256:H507)-1),EXP(D256:H507)-1)/COUNTA(H256:H507)),$A$4:$A$8))*(-1/SQRT(2*PI())*EXP(-1*(NORMSINV($A$11))^2/2)/$A$11)</f>
        <v>-3.7410194705726686E-2</v>
      </c>
      <c r="M255" s="2">
        <f t="shared" si="11"/>
        <v>-0.11830142298046889</v>
      </c>
      <c r="N255" s="130">
        <v>-2.3593761796616028E-2</v>
      </c>
    </row>
    <row r="256" spans="3:14" x14ac:dyDescent="0.3">
      <c r="C256" s="186">
        <v>42767</v>
      </c>
      <c r="D256" s="193">
        <v>6.4976540201134789E-2</v>
      </c>
      <c r="E256" s="193">
        <v>1.6496671908143839E-2</v>
      </c>
      <c r="F256" s="193">
        <v>-1.0906090723777405E-2</v>
      </c>
      <c r="G256" s="193">
        <v>6.2802102849167582E-3</v>
      </c>
      <c r="H256" s="193">
        <v>2.6959623210028893E-3</v>
      </c>
      <c r="I256" s="130" cm="1">
        <f t="array" ref="I256">SQRT(MMULT(MMULT(TRANSPOSE($A$4:$A$8),MMULT(TRANSPOSE(EXP(D257:H508)-1),EXP(D257:H508)-1)/COUNTA(H257:H508)),$A$4:$A$8))*NORMSINV($A$11)</f>
        <v>-3.2573192072862946E-2</v>
      </c>
      <c r="J256">
        <f t="shared" si="9"/>
        <v>0</v>
      </c>
      <c r="K256" s="2">
        <f t="shared" si="10"/>
        <v>-0.10300547761238825</v>
      </c>
      <c r="L256" s="137" cm="1">
        <f t="array" ref="L256">SQRT(MMULT(MMULT(TRANSPOSE($A$4:$A$8),MMULT(TRANSPOSE(EXP(D257:H508)-1),EXP(D257:H508)-1)/COUNTA(H257:H508)),$A$4:$A$8))*(-1/SQRT(2*PI())*EXP(-1*(NORMSINV($A$11))^2/2)/$A$11)</f>
        <v>-3.7317950459341137E-2</v>
      </c>
      <c r="M256" s="2">
        <f t="shared" si="11"/>
        <v>-0.1180097210608448</v>
      </c>
      <c r="N256" s="130">
        <v>1.6384043918616274E-2</v>
      </c>
    </row>
    <row r="257" spans="3:14" x14ac:dyDescent="0.3">
      <c r="C257" s="185">
        <v>42766</v>
      </c>
      <c r="D257" s="193">
        <v>9.1352975483085727E-3</v>
      </c>
      <c r="E257" s="193">
        <v>3.0957379925044847E-3</v>
      </c>
      <c r="F257" s="193">
        <v>4.0428808050091735E-3</v>
      </c>
      <c r="G257" s="193">
        <v>7.8220522815897892E-3</v>
      </c>
      <c r="H257" s="193">
        <v>2.1190541692868277E-2</v>
      </c>
      <c r="N257" s="130">
        <v>9.1196261502205396E-3</v>
      </c>
    </row>
    <row r="258" spans="3:14" x14ac:dyDescent="0.3">
      <c r="C258" s="185">
        <v>42765</v>
      </c>
      <c r="D258" s="193">
        <v>-6.7083838457177095E-3</v>
      </c>
      <c r="E258" s="193">
        <v>-1.0550813585812318E-2</v>
      </c>
      <c r="F258" s="193">
        <v>-1.4011465116821593E-2</v>
      </c>
      <c r="G258" s="193">
        <v>-1.2752842119697827E-2</v>
      </c>
      <c r="H258" s="193">
        <v>-3.7350280319279863E-3</v>
      </c>
      <c r="N258" s="130">
        <v>-9.4989947903244883E-3</v>
      </c>
    </row>
    <row r="259" spans="3:14" x14ac:dyDescent="0.3">
      <c r="C259" s="185">
        <v>42762</v>
      </c>
      <c r="D259" s="193">
        <v>-1.1771964771149709E-2</v>
      </c>
      <c r="E259" s="193">
        <v>-1.5890052835372374E-2</v>
      </c>
      <c r="F259" s="193">
        <v>1.1368853751048034E-2</v>
      </c>
      <c r="G259" s="193">
        <v>1.2950838550863852E-2</v>
      </c>
      <c r="H259" s="193">
        <v>-1.046928038958881E-2</v>
      </c>
      <c r="N259" s="130">
        <v>-2.6826595723987486E-3</v>
      </c>
    </row>
    <row r="260" spans="3:14" x14ac:dyDescent="0.3">
      <c r="C260" s="185">
        <v>42761</v>
      </c>
      <c r="D260" s="193">
        <v>1.1016100537259673E-2</v>
      </c>
      <c r="E260" s="193">
        <v>1.3663097210356996E-2</v>
      </c>
      <c r="F260" s="193">
        <v>1.9746487474224469E-2</v>
      </c>
      <c r="G260" s="193">
        <v>6.5022305273434991E-3</v>
      </c>
      <c r="H260" s="193">
        <v>4.0786148756907763E-3</v>
      </c>
      <c r="N260" s="130">
        <v>1.1077392747069094E-2</v>
      </c>
    </row>
    <row r="261" spans="3:14" x14ac:dyDescent="0.3">
      <c r="C261" s="185">
        <v>42760</v>
      </c>
      <c r="D261" s="193">
        <v>3.0132115712699956E-2</v>
      </c>
      <c r="E261" s="193">
        <v>3.1311842349752095E-2</v>
      </c>
      <c r="F261" s="193">
        <v>1.6852469631893258E-2</v>
      </c>
      <c r="G261" s="193">
        <v>1.0117076547064643E-2</v>
      </c>
      <c r="H261" s="193">
        <v>6.3375631317752566E-3</v>
      </c>
      <c r="N261" s="130">
        <v>1.9183857166068508E-2</v>
      </c>
    </row>
    <row r="262" spans="3:14" x14ac:dyDescent="0.3">
      <c r="C262" s="185">
        <v>42759</v>
      </c>
      <c r="D262" s="193">
        <v>-7.1396365845473892E-3</v>
      </c>
      <c r="E262" s="193">
        <v>-6.6327879209729119E-4</v>
      </c>
      <c r="F262" s="193">
        <v>2.6320657533462862E-3</v>
      </c>
      <c r="G262" s="193">
        <v>1.3381065677016071E-2</v>
      </c>
      <c r="H262" s="193">
        <v>4.0733070893339612E-3</v>
      </c>
      <c r="N262" s="130">
        <v>2.4821741912295857E-3</v>
      </c>
    </row>
    <row r="263" spans="3:14" x14ac:dyDescent="0.3">
      <c r="C263" s="185">
        <v>42758</v>
      </c>
      <c r="D263" s="193">
        <v>1.1376004845348823E-2</v>
      </c>
      <c r="E263" s="193">
        <v>2.2454773617968854E-2</v>
      </c>
      <c r="F263" s="193">
        <v>1.4210070474288881E-2</v>
      </c>
      <c r="G263" s="193">
        <v>1.9410125558559259E-3</v>
      </c>
      <c r="H263" s="193">
        <v>5.0907315676675868E-3</v>
      </c>
      <c r="N263" s="130">
        <v>1.1101571942919088E-2</v>
      </c>
    </row>
    <row r="264" spans="3:14" x14ac:dyDescent="0.3">
      <c r="C264" s="185">
        <v>42755</v>
      </c>
      <c r="D264" s="193">
        <v>1.1446970494383276E-3</v>
      </c>
      <c r="E264" s="193">
        <v>-1.5684019232914139E-3</v>
      </c>
      <c r="F264" s="193">
        <v>6.3473094302357045E-3</v>
      </c>
      <c r="G264" s="193">
        <v>6.8132470084467946E-4</v>
      </c>
      <c r="H264" s="193">
        <v>3.126105791275189E-2</v>
      </c>
      <c r="N264" s="130">
        <v>7.6764098948582738E-3</v>
      </c>
    </row>
    <row r="265" spans="3:14" x14ac:dyDescent="0.3">
      <c r="C265" s="185">
        <v>42754</v>
      </c>
      <c r="D265" s="193">
        <v>1.0997196666300552E-2</v>
      </c>
      <c r="E265" s="193">
        <v>1.4678986370447386E-2</v>
      </c>
      <c r="F265" s="193">
        <v>9.5437449878352544E-3</v>
      </c>
      <c r="G265" s="193">
        <v>5.0667170383568202E-2</v>
      </c>
      <c r="H265" s="193">
        <v>1.0037031407221406E-2</v>
      </c>
      <c r="N265" s="130">
        <v>1.9498970066644059E-2</v>
      </c>
    </row>
    <row r="266" spans="3:14" x14ac:dyDescent="0.3">
      <c r="C266" s="185">
        <v>42753</v>
      </c>
      <c r="D266" s="193">
        <v>-1.1044265701397828E-2</v>
      </c>
      <c r="E266" s="193">
        <v>-1.3731017496695629E-2</v>
      </c>
      <c r="F266" s="193">
        <v>-1.1440679719771299E-2</v>
      </c>
      <c r="G266" s="193">
        <v>-8.1804478426221287E-3</v>
      </c>
      <c r="H266" s="193">
        <v>-6.364212199590007E-3</v>
      </c>
      <c r="N266" s="130">
        <v>-1.0097449062466617E-2</v>
      </c>
    </row>
    <row r="267" spans="3:14" x14ac:dyDescent="0.3">
      <c r="C267" s="185">
        <v>42752</v>
      </c>
      <c r="D267" s="193">
        <v>2.3885018988171625E-2</v>
      </c>
      <c r="E267" s="193">
        <v>6.7307565092594003E-3</v>
      </c>
      <c r="F267" s="193">
        <v>1.3137665907563118E-2</v>
      </c>
      <c r="G267" s="193">
        <v>9.7759897451543624E-3</v>
      </c>
      <c r="H267" s="193">
        <v>3.0035668827586185E-2</v>
      </c>
      <c r="N267" s="130">
        <v>1.6893114886534895E-2</v>
      </c>
    </row>
    <row r="268" spans="3:14" x14ac:dyDescent="0.3">
      <c r="C268" s="185">
        <v>42748</v>
      </c>
      <c r="D268" s="193">
        <v>3.5689690304506307E-3</v>
      </c>
      <c r="E268" s="193">
        <v>9.6237880615604766E-3</v>
      </c>
      <c r="F268" s="193">
        <v>6.7678948684298393E-3</v>
      </c>
      <c r="G268" s="193">
        <v>3.9723092319122244E-2</v>
      </c>
      <c r="H268" s="193">
        <v>7.3570329761807078E-3</v>
      </c>
      <c r="N268" s="130">
        <v>1.3588641571502615E-2</v>
      </c>
    </row>
    <row r="269" spans="3:14" x14ac:dyDescent="0.3">
      <c r="C269" s="185">
        <v>42747</v>
      </c>
      <c r="D269" s="193">
        <v>-1.4544739372044304E-2</v>
      </c>
      <c r="E269" s="193">
        <v>7.7716644544496326E-3</v>
      </c>
      <c r="F269" s="193">
        <v>-1.958132045679541E-2</v>
      </c>
      <c r="G269" s="193">
        <v>-2.0526860289115361E-2</v>
      </c>
      <c r="H269" s="193">
        <v>-9.2863782405318215E-3</v>
      </c>
      <c r="N269" s="130">
        <v>-1.1117879289926687E-2</v>
      </c>
    </row>
    <row r="270" spans="3:14" x14ac:dyDescent="0.3">
      <c r="C270" s="185">
        <v>42746</v>
      </c>
      <c r="D270" s="193">
        <v>1.5967025102669975E-3</v>
      </c>
      <c r="E270" s="193">
        <v>1.5037026856570045E-4</v>
      </c>
      <c r="F270" s="193">
        <v>5.2992067410051113E-3</v>
      </c>
      <c r="G270" s="193">
        <v>9.2324450451795057E-4</v>
      </c>
      <c r="H270" s="193">
        <v>-6.5254456627438352E-4</v>
      </c>
      <c r="N270" s="130">
        <v>1.4665941970726031E-3</v>
      </c>
    </row>
    <row r="271" spans="3:14" x14ac:dyDescent="0.3">
      <c r="C271" s="185">
        <v>42745</v>
      </c>
      <c r="D271" s="193">
        <v>2.3471282554144378E-3</v>
      </c>
      <c r="E271" s="193">
        <v>5.8339779007966544E-5</v>
      </c>
      <c r="F271" s="193">
        <v>1.0196402658222566E-3</v>
      </c>
      <c r="G271" s="193">
        <v>-6.7885815026862625E-3</v>
      </c>
      <c r="H271" s="193">
        <v>-9.501497914461466E-3</v>
      </c>
      <c r="N271" s="130">
        <v>-2.5587411541150174E-3</v>
      </c>
    </row>
    <row r="272" spans="3:14" x14ac:dyDescent="0.3">
      <c r="C272" s="185">
        <v>42744</v>
      </c>
      <c r="D272" s="193">
        <v>6.9733830385748444E-3</v>
      </c>
      <c r="E272" s="193">
        <v>-9.7666059272669766E-4</v>
      </c>
      <c r="F272" s="193">
        <v>-5.3320772603152522E-3</v>
      </c>
      <c r="G272" s="193">
        <v>-3.0603632066088715E-3</v>
      </c>
      <c r="H272" s="193">
        <v>-9.5811624032241562E-3</v>
      </c>
      <c r="N272" s="130">
        <v>-2.3774822937177682E-3</v>
      </c>
    </row>
    <row r="273" spans="3:14" x14ac:dyDescent="0.3">
      <c r="C273" s="185">
        <v>42741</v>
      </c>
      <c r="D273" s="193">
        <v>5.5626534519953429E-3</v>
      </c>
      <c r="E273" s="193">
        <v>1.419194472598505E-2</v>
      </c>
      <c r="F273" s="193">
        <v>3.1064561250537547E-3</v>
      </c>
      <c r="G273" s="193">
        <v>-1.1153865395265205E-2</v>
      </c>
      <c r="H273" s="193">
        <v>-5.8766107566618885E-3</v>
      </c>
      <c r="N273" s="130">
        <v>1.2062598890683206E-3</v>
      </c>
    </row>
    <row r="274" spans="3:14" x14ac:dyDescent="0.3">
      <c r="C274" s="185">
        <v>42740</v>
      </c>
      <c r="D274" s="193">
        <v>-4.3132317424263711E-3</v>
      </c>
      <c r="E274" s="193">
        <v>2.0883885810948914E-2</v>
      </c>
      <c r="F274" s="193">
        <v>-9.3858093286099554E-3</v>
      </c>
      <c r="G274" s="193">
        <v>8.9899774793180658E-3</v>
      </c>
      <c r="H274" s="193">
        <v>-2.7806801397503036E-3</v>
      </c>
      <c r="N274" s="130">
        <v>2.7422655991099555E-3</v>
      </c>
    </row>
    <row r="275" spans="3:14" x14ac:dyDescent="0.3">
      <c r="C275" s="185">
        <v>42739</v>
      </c>
      <c r="D275" s="193">
        <v>-3.6033647106400151E-3</v>
      </c>
      <c r="E275" s="193">
        <v>2.1628066466693836E-3</v>
      </c>
      <c r="F275" s="193">
        <v>-6.9679275062199319E-3</v>
      </c>
      <c r="G275" s="193">
        <v>1.2464169152174383E-2</v>
      </c>
      <c r="H275" s="193">
        <v>1.0731697490458658E-3</v>
      </c>
      <c r="N275" s="130">
        <v>1.048095095887068E-3</v>
      </c>
    </row>
    <row r="276" spans="3:14" x14ac:dyDescent="0.3">
      <c r="C276" s="185">
        <v>42738</v>
      </c>
      <c r="D276" s="193">
        <v>-1.0659295021584045E-2</v>
      </c>
      <c r="E276" s="193">
        <v>-8.4496279905873703E-3</v>
      </c>
      <c r="F276" s="193">
        <v>-6.4485120052803716E-3</v>
      </c>
      <c r="G276" s="193">
        <v>1.5866169628503519E-2</v>
      </c>
      <c r="H276" s="193">
        <v>-1.2078260454092486E-2</v>
      </c>
      <c r="N276" s="130">
        <v>-4.2914773336413352E-3</v>
      </c>
    </row>
    <row r="277" spans="3:14" x14ac:dyDescent="0.3">
      <c r="C277" s="185">
        <v>42734</v>
      </c>
      <c r="D277" s="193">
        <v>1.3160872092836826E-2</v>
      </c>
      <c r="E277" s="193">
        <v>8.1519654630798184E-4</v>
      </c>
      <c r="F277" s="193">
        <v>8.8308509249986136E-3</v>
      </c>
      <c r="G277" s="193">
        <v>8.7043793463362149E-3</v>
      </c>
      <c r="H277" s="193">
        <v>1.7781193732903367E-2</v>
      </c>
      <c r="N277" s="130">
        <v>9.9231874630151574E-3</v>
      </c>
    </row>
    <row r="278" spans="3:14" x14ac:dyDescent="0.3">
      <c r="C278" s="185">
        <v>42733</v>
      </c>
      <c r="D278" s="193">
        <v>3.5113576481215044E-4</v>
      </c>
      <c r="E278" s="193">
        <v>-8.4729241193210059E-3</v>
      </c>
      <c r="F278" s="193">
        <v>-8.2162997094839952E-4</v>
      </c>
      <c r="G278" s="193">
        <v>-3.8501396700761888E-3</v>
      </c>
      <c r="H278" s="193">
        <v>3.9332927178650735E-3</v>
      </c>
      <c r="N278" s="130">
        <v>-1.7617848575270721E-3</v>
      </c>
    </row>
    <row r="279" spans="3:14" x14ac:dyDescent="0.3">
      <c r="C279" s="185">
        <v>42732</v>
      </c>
      <c r="D279" s="193">
        <v>-9.1005578457867883E-3</v>
      </c>
      <c r="E279" s="193">
        <v>-3.8816154664395751E-3</v>
      </c>
      <c r="F279" s="193">
        <v>-9.4207690713010543E-3</v>
      </c>
      <c r="G279" s="193">
        <v>-2.4179926915759556E-2</v>
      </c>
      <c r="H279" s="193">
        <v>-1.1112044254574738E-2</v>
      </c>
      <c r="N279" s="130">
        <v>-1.1450073108246236E-2</v>
      </c>
    </row>
    <row r="280" spans="3:14" x14ac:dyDescent="0.3">
      <c r="C280" s="185">
        <v>42731</v>
      </c>
      <c r="D280" s="193">
        <v>-3.8142510372755961E-3</v>
      </c>
      <c r="E280" s="193">
        <v>3.967559550801217E-3</v>
      </c>
      <c r="F280" s="193">
        <v>-9.5128052395972943E-3</v>
      </c>
      <c r="G280" s="193">
        <v>1.1593318939736924E-2</v>
      </c>
      <c r="H280" s="193">
        <v>-1.4391147413759384E-2</v>
      </c>
      <c r="N280" s="130">
        <v>-2.3853109657466101E-3</v>
      </c>
    </row>
    <row r="281" spans="3:14" x14ac:dyDescent="0.3">
      <c r="C281" s="185">
        <v>42727</v>
      </c>
      <c r="D281" s="193">
        <v>4.6426132586357321E-3</v>
      </c>
      <c r="E281" s="193">
        <v>-4.8646768558283805E-3</v>
      </c>
      <c r="F281" s="193">
        <v>-2.2233048561839282E-3</v>
      </c>
      <c r="G281" s="193">
        <v>2.7463900452751192E-3</v>
      </c>
      <c r="H281" s="193">
        <v>8.4506586021757847E-3</v>
      </c>
      <c r="N281" s="130">
        <v>1.7632678605224606E-3</v>
      </c>
    </row>
    <row r="282" spans="3:14" x14ac:dyDescent="0.3">
      <c r="C282" s="185">
        <v>42726</v>
      </c>
      <c r="D282" s="193">
        <v>-1.6219924938687302E-2</v>
      </c>
      <c r="E282" s="193">
        <v>-1.5163744228394622E-2</v>
      </c>
      <c r="F282" s="193">
        <v>-9.4627657851619976E-3</v>
      </c>
      <c r="G282" s="193">
        <v>-1.6919600460580917E-2</v>
      </c>
      <c r="H282" s="193">
        <v>-7.3683173281803207E-3</v>
      </c>
      <c r="N282" s="130">
        <v>-1.2935016859143817E-2</v>
      </c>
    </row>
    <row r="283" spans="3:14" x14ac:dyDescent="0.3">
      <c r="C283" s="185">
        <v>42725</v>
      </c>
      <c r="D283" s="193">
        <v>-3.9539310392372393E-3</v>
      </c>
      <c r="E283" s="193">
        <v>-5.6983516783563433E-3</v>
      </c>
      <c r="F283" s="193">
        <v>-4.894113758586123E-3</v>
      </c>
      <c r="G283" s="193">
        <v>6.07489363500588E-3</v>
      </c>
      <c r="H283" s="193">
        <v>-8.3291859375867749E-3</v>
      </c>
      <c r="N283" s="130">
        <v>-3.3423279325265854E-3</v>
      </c>
    </row>
    <row r="284" spans="3:14" x14ac:dyDescent="0.3">
      <c r="C284" s="185">
        <v>42724</v>
      </c>
      <c r="D284" s="193">
        <v>-7.6360294892717055E-3</v>
      </c>
      <c r="E284" s="193">
        <v>-3.4987346860731322E-3</v>
      </c>
      <c r="F284" s="193">
        <v>-1.154836404622778E-2</v>
      </c>
      <c r="G284" s="193">
        <v>-1.2924152037284156E-2</v>
      </c>
      <c r="H284" s="193">
        <v>-1.1944469447027595E-2</v>
      </c>
      <c r="N284" s="130">
        <v>-9.4591838471336301E-3</v>
      </c>
    </row>
    <row r="285" spans="3:14" x14ac:dyDescent="0.3">
      <c r="C285" s="185">
        <v>42723</v>
      </c>
      <c r="D285" s="193">
        <v>-4.7597386105591027E-3</v>
      </c>
      <c r="E285" s="193">
        <v>2.8168539847522742E-4</v>
      </c>
      <c r="F285" s="193">
        <v>1.0445853703381268E-2</v>
      </c>
      <c r="G285" s="193">
        <v>-6.6749471275763636E-4</v>
      </c>
      <c r="H285" s="193">
        <v>-1.01662588015846E-2</v>
      </c>
      <c r="N285" s="130">
        <v>-9.4962617725067667E-4</v>
      </c>
    </row>
    <row r="286" spans="3:14" x14ac:dyDescent="0.3">
      <c r="C286" s="185">
        <v>42720</v>
      </c>
      <c r="D286" s="193">
        <v>1.2987752794222653E-2</v>
      </c>
      <c r="E286" s="193">
        <v>7.4400401320742666E-3</v>
      </c>
      <c r="F286" s="193">
        <v>7.2091407037029338E-3</v>
      </c>
      <c r="G286" s="193">
        <v>5.4339199606216531E-3</v>
      </c>
      <c r="H286" s="193">
        <v>1.1693462081532387E-2</v>
      </c>
      <c r="N286" s="130">
        <v>8.9972486903265973E-3</v>
      </c>
    </row>
    <row r="287" spans="3:14" x14ac:dyDescent="0.3">
      <c r="C287" s="185">
        <v>42719</v>
      </c>
      <c r="D287" s="193">
        <v>-1.2445127269298828E-2</v>
      </c>
      <c r="E287" s="193">
        <v>-2.8122798485729118E-2</v>
      </c>
      <c r="F287" s="193">
        <v>-1.9495983099849991E-2</v>
      </c>
      <c r="G287" s="193">
        <v>-5.340762311492879E-3</v>
      </c>
      <c r="H287" s="193">
        <v>-1.4231760007647122E-2</v>
      </c>
      <c r="N287" s="130">
        <v>-1.5772739823216395E-2</v>
      </c>
    </row>
    <row r="288" spans="3:14" x14ac:dyDescent="0.3">
      <c r="C288" s="185">
        <v>42718</v>
      </c>
      <c r="D288" s="193">
        <v>1.6283618775184631E-2</v>
      </c>
      <c r="E288" s="193">
        <v>9.1294112756656401E-3</v>
      </c>
      <c r="F288" s="193">
        <v>1.1508802859010797E-2</v>
      </c>
      <c r="G288" s="193">
        <v>1.3533054799927677E-2</v>
      </c>
      <c r="H288" s="193">
        <v>6.7289798212577558E-3</v>
      </c>
      <c r="N288" s="130">
        <v>1.150802523512609E-2</v>
      </c>
    </row>
    <row r="289" spans="3:14" x14ac:dyDescent="0.3">
      <c r="C289" s="185">
        <v>42717</v>
      </c>
      <c r="D289" s="193">
        <v>9.6416578408962204E-3</v>
      </c>
      <c r="E289" s="193">
        <v>1.1632563392624841E-2</v>
      </c>
      <c r="F289" s="193">
        <v>6.0424523000376816E-3</v>
      </c>
      <c r="G289" s="193">
        <v>8.0227027632009853E-4</v>
      </c>
      <c r="H289" s="193">
        <v>-6.314992193320503E-3</v>
      </c>
      <c r="N289" s="130">
        <v>4.3914031044886039E-3</v>
      </c>
    </row>
    <row r="290" spans="3:14" x14ac:dyDescent="0.3">
      <c r="C290" s="185">
        <v>42716</v>
      </c>
      <c r="D290" s="193">
        <v>-2.1396762395370115E-2</v>
      </c>
      <c r="E290" s="193">
        <v>-2.6848627450828808E-2</v>
      </c>
      <c r="F290" s="193">
        <v>-1.2454208513617187E-2</v>
      </c>
      <c r="G290" s="193">
        <v>-1.6083175607373188E-2</v>
      </c>
      <c r="H290" s="193">
        <v>-6.7088174308722898E-3</v>
      </c>
      <c r="N290" s="130">
        <v>-1.6535750815802733E-2</v>
      </c>
    </row>
    <row r="291" spans="3:14" x14ac:dyDescent="0.3">
      <c r="C291" s="185">
        <v>42713</v>
      </c>
      <c r="D291" s="193">
        <v>1.9094372835882511E-3</v>
      </c>
      <c r="E291" s="193">
        <v>-1.2548815668961547E-2</v>
      </c>
      <c r="F291" s="193">
        <v>1.3322902396971734E-3</v>
      </c>
      <c r="G291" s="193">
        <v>-1.7205953443591573E-2</v>
      </c>
      <c r="H291" s="193">
        <v>-3.9149502560759117E-3</v>
      </c>
      <c r="N291" s="130">
        <v>-6.0384082440422112E-3</v>
      </c>
    </row>
    <row r="292" spans="3:14" x14ac:dyDescent="0.3">
      <c r="C292" s="185">
        <v>42712</v>
      </c>
      <c r="D292" s="193">
        <v>7.8762174323356634E-3</v>
      </c>
      <c r="E292" s="193">
        <v>-5.9117508198172916E-3</v>
      </c>
      <c r="F292" s="193">
        <v>-7.7763947875867023E-3</v>
      </c>
      <c r="G292" s="193">
        <v>-1.9188145636510306E-2</v>
      </c>
      <c r="H292" s="193">
        <v>-1.0003944821446484E-2</v>
      </c>
      <c r="N292" s="130">
        <v>-6.9385056104701226E-3</v>
      </c>
    </row>
    <row r="293" spans="3:14" x14ac:dyDescent="0.3">
      <c r="C293" s="185">
        <v>42711</v>
      </c>
      <c r="D293" s="193">
        <v>-4.3150612166753619E-3</v>
      </c>
      <c r="E293" s="193">
        <v>-6.6639995316103602E-3</v>
      </c>
      <c r="F293" s="193">
        <v>9.3201182026374143E-3</v>
      </c>
      <c r="G293" s="193">
        <v>-7.5290169901929601E-3</v>
      </c>
      <c r="H293" s="193">
        <v>1.1116107378572957E-3</v>
      </c>
      <c r="N293" s="130">
        <v>-1.5944878855474434E-3</v>
      </c>
    </row>
    <row r="294" spans="3:14" x14ac:dyDescent="0.3">
      <c r="C294" s="185">
        <v>42710</v>
      </c>
      <c r="D294" s="193">
        <v>4.1803120892736365E-3</v>
      </c>
      <c r="E294" s="193">
        <v>3.5451215267913038E-3</v>
      </c>
      <c r="F294" s="193">
        <v>-7.9822424347091199E-3</v>
      </c>
      <c r="G294" s="193">
        <v>4.0912004672192602E-2</v>
      </c>
      <c r="H294" s="193">
        <v>-4.4529111664703665E-3</v>
      </c>
      <c r="N294" s="130">
        <v>7.4214851107521282E-3</v>
      </c>
    </row>
    <row r="295" spans="3:14" x14ac:dyDescent="0.3">
      <c r="C295" s="185">
        <v>42709</v>
      </c>
      <c r="D295" s="193">
        <v>-8.5422884539818576E-3</v>
      </c>
      <c r="E295" s="193">
        <v>2.4038224789233169E-2</v>
      </c>
      <c r="F295" s="193">
        <v>1.4910617692439034E-2</v>
      </c>
      <c r="G295" s="193">
        <v>-1.5080037659620732E-2</v>
      </c>
      <c r="H295" s="193">
        <v>5.8064709916007427E-3</v>
      </c>
      <c r="N295" s="130">
        <v>4.3404717180952615E-3</v>
      </c>
    </row>
    <row r="296" spans="3:14" x14ac:dyDescent="0.3">
      <c r="C296" s="185">
        <v>42706</v>
      </c>
      <c r="D296" s="193">
        <v>1.3940611591446418E-2</v>
      </c>
      <c r="E296" s="193">
        <v>5.7420860520342072E-3</v>
      </c>
      <c r="F296" s="193">
        <v>1.1047324674257493E-2</v>
      </c>
      <c r="G296" s="193">
        <v>4.0369563152961432E-2</v>
      </c>
      <c r="H296" s="193">
        <v>1.6777988377109969E-2</v>
      </c>
      <c r="N296" s="130">
        <v>1.7804086010376731E-2</v>
      </c>
    </row>
    <row r="297" spans="3:14" x14ac:dyDescent="0.3">
      <c r="C297" s="185">
        <v>42705</v>
      </c>
      <c r="D297" s="193">
        <v>-4.8088142499447366E-3</v>
      </c>
      <c r="E297" s="193">
        <v>-4.7079449650636309E-3</v>
      </c>
      <c r="F297" s="193">
        <v>-1.3192597133801229E-2</v>
      </c>
      <c r="G297" s="193">
        <v>6.4330407074209926E-3</v>
      </c>
      <c r="H297" s="193">
        <v>-2.7483320387332146E-3</v>
      </c>
      <c r="N297" s="130">
        <v>-3.7781776604136541E-3</v>
      </c>
    </row>
    <row r="298" spans="3:14" x14ac:dyDescent="0.3">
      <c r="C298" s="185">
        <v>42704</v>
      </c>
      <c r="D298" s="193">
        <v>-2.2563042777508674E-2</v>
      </c>
      <c r="E298" s="193">
        <v>-2.9889472803591256E-2</v>
      </c>
      <c r="F298" s="193">
        <v>-2.7773284902808521E-2</v>
      </c>
      <c r="G298" s="193">
        <v>-1.8443154699760385E-2</v>
      </c>
      <c r="H298" s="193">
        <v>-1.9295010514001839E-2</v>
      </c>
      <c r="N298" s="130">
        <v>-2.3306585557053016E-2</v>
      </c>
    </row>
    <row r="299" spans="3:14" x14ac:dyDescent="0.3">
      <c r="C299" s="185">
        <v>42703</v>
      </c>
      <c r="D299" s="193">
        <v>9.907141807687217E-3</v>
      </c>
      <c r="E299" s="193">
        <v>5.3352453322343622E-3</v>
      </c>
      <c r="F299" s="193">
        <v>1.8781700277692645E-2</v>
      </c>
      <c r="G299" s="193">
        <v>1.5841382529996749E-2</v>
      </c>
      <c r="H299" s="193">
        <v>8.7244401431775254E-3</v>
      </c>
      <c r="N299" s="130">
        <v>1.1799040070303531E-2</v>
      </c>
    </row>
    <row r="300" spans="3:14" x14ac:dyDescent="0.3">
      <c r="C300" s="185">
        <v>42702</v>
      </c>
      <c r="D300" s="193">
        <v>-9.3894289606400051E-3</v>
      </c>
      <c r="E300" s="193">
        <v>-2.5000661764125163E-2</v>
      </c>
      <c r="F300" s="193">
        <v>-6.0986611853540386E-3</v>
      </c>
      <c r="G300" s="193">
        <v>-1.1516066403446141E-2</v>
      </c>
      <c r="H300" s="193">
        <v>-1.2103268132474497E-2</v>
      </c>
      <c r="N300" s="130">
        <v>-1.2719329984363006E-2</v>
      </c>
    </row>
    <row r="301" spans="3:14" x14ac:dyDescent="0.3">
      <c r="C301" s="185">
        <v>42699</v>
      </c>
      <c r="D301" s="193">
        <v>1.6927133350399491E-2</v>
      </c>
      <c r="E301" s="193">
        <v>1.222553637497527E-2</v>
      </c>
      <c r="F301" s="193">
        <v>1.4055076321652918E-2</v>
      </c>
      <c r="G301" s="193">
        <v>9.5231750193546637E-3</v>
      </c>
      <c r="H301" s="193">
        <v>2.1294658856296077E-2</v>
      </c>
      <c r="N301" s="130">
        <v>1.49235537803519E-2</v>
      </c>
    </row>
    <row r="302" spans="3:14" x14ac:dyDescent="0.3">
      <c r="C302" s="185">
        <v>42697</v>
      </c>
      <c r="D302" s="193">
        <v>5.8760133450335636E-3</v>
      </c>
      <c r="E302" s="193">
        <v>4.3311110108116436E-3</v>
      </c>
      <c r="F302" s="193">
        <v>-8.624227126565972E-4</v>
      </c>
      <c r="G302" s="193">
        <v>8.0179040117665558E-3</v>
      </c>
      <c r="H302" s="193">
        <v>1.0020445275450516E-2</v>
      </c>
      <c r="N302" s="130">
        <v>5.4985430806239266E-3</v>
      </c>
    </row>
    <row r="303" spans="3:14" x14ac:dyDescent="0.3">
      <c r="C303" s="185">
        <v>42696</v>
      </c>
      <c r="D303" s="193">
        <v>-9.6866105635259412E-3</v>
      </c>
      <c r="E303" s="193">
        <v>-3.5026878309046155E-3</v>
      </c>
      <c r="F303" s="193">
        <v>-6.049905168157654E-3</v>
      </c>
      <c r="G303" s="193">
        <v>-9.6348183295867865E-3</v>
      </c>
      <c r="H303" s="193">
        <v>-8.8618698060236728E-3</v>
      </c>
      <c r="N303" s="130">
        <v>-7.5158639468083672E-3</v>
      </c>
    </row>
    <row r="304" spans="3:14" x14ac:dyDescent="0.3">
      <c r="C304" s="185">
        <v>42695</v>
      </c>
      <c r="D304" s="193">
        <v>1.6535215915672825E-2</v>
      </c>
      <c r="E304" s="193">
        <v>2.7240718989621906E-2</v>
      </c>
      <c r="F304" s="193">
        <v>9.8908315344957542E-3</v>
      </c>
      <c r="G304" s="193">
        <v>2.5064735325222604E-2</v>
      </c>
      <c r="H304" s="193">
        <v>9.2503879032916122E-3</v>
      </c>
      <c r="N304" s="130">
        <v>1.7780505583030203E-2</v>
      </c>
    </row>
    <row r="305" spans="3:14" x14ac:dyDescent="0.3">
      <c r="C305" s="185">
        <v>42692</v>
      </c>
      <c r="D305" s="193">
        <v>-7.4740904463091876E-3</v>
      </c>
      <c r="E305" s="193">
        <v>-3.5157767448306758E-3</v>
      </c>
      <c r="F305" s="193">
        <v>-1.326805634273891E-2</v>
      </c>
      <c r="G305" s="193">
        <v>-6.9107239954319171E-3</v>
      </c>
      <c r="H305" s="193">
        <v>-2.143865840635387E-2</v>
      </c>
      <c r="N305" s="130">
        <v>-1.0446727985659645E-2</v>
      </c>
    </row>
    <row r="306" spans="3:14" x14ac:dyDescent="0.3">
      <c r="C306" s="185">
        <v>42691</v>
      </c>
      <c r="D306" s="193">
        <v>-9.0725334361068993E-5</v>
      </c>
      <c r="E306" s="193">
        <v>1.3461208577917671E-2</v>
      </c>
      <c r="F306" s="193">
        <v>1.6733499960534092E-2</v>
      </c>
      <c r="G306" s="193">
        <v>-1.1169533759208042E-3</v>
      </c>
      <c r="H306" s="193">
        <v>-1.1702860594488577E-3</v>
      </c>
      <c r="N306" s="130">
        <v>5.6099710305556926E-3</v>
      </c>
    </row>
    <row r="307" spans="3:14" x14ac:dyDescent="0.3">
      <c r="C307" s="185">
        <v>42690</v>
      </c>
      <c r="D307" s="193">
        <v>3.3108482919259642E-2</v>
      </c>
      <c r="E307" s="193">
        <v>1.0938825558617565E-2</v>
      </c>
      <c r="F307" s="193">
        <v>1.9738170350161427E-2</v>
      </c>
      <c r="G307" s="193">
        <v>2.0563129094432465E-2</v>
      </c>
      <c r="H307" s="193">
        <v>1.4197749131431576E-3</v>
      </c>
      <c r="N307" s="130">
        <v>1.7358517468658706E-2</v>
      </c>
    </row>
    <row r="308" spans="3:14" x14ac:dyDescent="0.3">
      <c r="C308" s="185">
        <v>42689</v>
      </c>
      <c r="D308" s="193">
        <v>-1.6450497545966246E-2</v>
      </c>
      <c r="E308" s="193">
        <v>3.4528277112406353E-3</v>
      </c>
      <c r="F308" s="193">
        <v>-1.0052636442806354E-2</v>
      </c>
      <c r="G308" s="193">
        <v>-2.7756989448406117E-2</v>
      </c>
      <c r="H308" s="193">
        <v>-2.2165214633922223E-2</v>
      </c>
      <c r="N308" s="130">
        <v>-1.4431216816872088E-2</v>
      </c>
    </row>
    <row r="309" spans="3:14" x14ac:dyDescent="0.3">
      <c r="C309" s="185">
        <v>42688</v>
      </c>
      <c r="D309" s="193">
        <v>-2.961782224243634E-2</v>
      </c>
      <c r="E309" s="193">
        <v>-3.1565215339754635E-2</v>
      </c>
      <c r="F309" s="193">
        <v>-1.9579123064334424E-2</v>
      </c>
      <c r="G309" s="193">
        <v>-1.648473084099928E-2</v>
      </c>
      <c r="H309" s="193">
        <v>-1.1176268018254823E-2</v>
      </c>
      <c r="N309" s="130">
        <v>-2.1421618210122166E-2</v>
      </c>
    </row>
    <row r="310" spans="3:14" x14ac:dyDescent="0.3">
      <c r="C310" s="185">
        <v>42685</v>
      </c>
      <c r="D310" s="193">
        <v>9.6958129760143976E-3</v>
      </c>
      <c r="E310" s="193">
        <v>-7.7390918623385357E-4</v>
      </c>
      <c r="F310" s="193">
        <v>9.212453503264266E-3</v>
      </c>
      <c r="G310" s="193">
        <v>-1.7845151720964089E-3</v>
      </c>
      <c r="H310" s="193">
        <v>1.1221479329854095E-2</v>
      </c>
      <c r="N310" s="130">
        <v>5.5452262091850221E-3</v>
      </c>
    </row>
    <row r="311" spans="3:14" x14ac:dyDescent="0.3">
      <c r="C311" s="185">
        <v>42684</v>
      </c>
      <c r="D311" s="193">
        <v>1.1801308188437052E-2</v>
      </c>
      <c r="E311" s="193">
        <v>1.0971159432260939E-3</v>
      </c>
      <c r="F311" s="193">
        <v>1.5331029487976124E-2</v>
      </c>
      <c r="G311" s="193">
        <v>-1.6934622981544092E-2</v>
      </c>
      <c r="H311" s="193">
        <v>4.8905480942769194E-3</v>
      </c>
      <c r="N311" s="130">
        <v>3.3057154082458146E-3</v>
      </c>
    </row>
    <row r="312" spans="3:14" x14ac:dyDescent="0.3">
      <c r="C312" s="185">
        <v>42683</v>
      </c>
      <c r="D312" s="193">
        <v>5.3862964705805297E-4</v>
      </c>
      <c r="E312" s="193">
        <v>-1.8191207310649164E-2</v>
      </c>
      <c r="F312" s="193">
        <v>-2.8131263816116698E-3</v>
      </c>
      <c r="G312" s="193">
        <v>-1.5282020654062861E-2</v>
      </c>
      <c r="H312" s="193">
        <v>-1.548797722586681E-2</v>
      </c>
      <c r="N312" s="130">
        <v>-1.016632860626005E-2</v>
      </c>
    </row>
    <row r="313" spans="3:14" x14ac:dyDescent="0.3">
      <c r="C313" s="185">
        <v>42682</v>
      </c>
      <c r="D313" s="193">
        <v>7.9335863649750097E-3</v>
      </c>
      <c r="E313" s="193">
        <v>5.6499967546901914E-3</v>
      </c>
      <c r="F313" s="193">
        <v>2.8909275163909835E-3</v>
      </c>
      <c r="G313" s="193">
        <v>1.3536982253625204E-4</v>
      </c>
      <c r="H313" s="193">
        <v>1.2407573281646126E-2</v>
      </c>
      <c r="N313" s="130">
        <v>5.8292969132392129E-3</v>
      </c>
    </row>
    <row r="314" spans="3:14" x14ac:dyDescent="0.3">
      <c r="C314" s="185">
        <v>42681</v>
      </c>
      <c r="D314" s="193">
        <v>-8.0990012558644891E-3</v>
      </c>
      <c r="E314" s="193">
        <v>1.6389826767350478E-2</v>
      </c>
      <c r="F314" s="193">
        <v>6.2893721577723608E-3</v>
      </c>
      <c r="G314" s="193">
        <v>-1.7395618867765731E-3</v>
      </c>
      <c r="H314" s="193">
        <v>-5.1751755950860219E-3</v>
      </c>
      <c r="N314" s="130">
        <v>1.5735837390463225E-3</v>
      </c>
    </row>
    <row r="315" spans="3:14" x14ac:dyDescent="0.3">
      <c r="C315" s="185">
        <v>42678</v>
      </c>
      <c r="D315" s="193">
        <v>9.002671447860159E-3</v>
      </c>
      <c r="E315" s="193">
        <v>2.3157180523115618E-3</v>
      </c>
      <c r="F315" s="193">
        <v>9.5773236648508103E-3</v>
      </c>
      <c r="G315" s="193">
        <v>1.7156701904338375E-2</v>
      </c>
      <c r="H315" s="193">
        <v>3.4996977843245944E-4</v>
      </c>
      <c r="N315" s="130">
        <v>7.7279612434373634E-3</v>
      </c>
    </row>
    <row r="316" spans="3:14" x14ac:dyDescent="0.3">
      <c r="C316" s="185">
        <v>42677</v>
      </c>
      <c r="D316" s="193">
        <v>3.1889276248287688E-3</v>
      </c>
      <c r="E316" s="193">
        <v>1.5883632164781145E-2</v>
      </c>
      <c r="F316" s="193">
        <v>1.0256605670422235E-2</v>
      </c>
      <c r="G316" s="193">
        <v>1.2329168371738773E-2</v>
      </c>
      <c r="H316" s="193">
        <v>1.2350056573441598E-2</v>
      </c>
      <c r="N316" s="130">
        <v>1.0869193905034727E-2</v>
      </c>
    </row>
    <row r="317" spans="3:14" x14ac:dyDescent="0.3">
      <c r="C317" s="185">
        <v>42676</v>
      </c>
      <c r="D317" s="193">
        <v>8.9780839953368177E-3</v>
      </c>
      <c r="E317" s="193">
        <v>-1.7516749535532256E-2</v>
      </c>
      <c r="F317" s="193">
        <v>1.8749451762313479E-3</v>
      </c>
      <c r="G317" s="193">
        <v>2.650875760924756E-4</v>
      </c>
      <c r="H317" s="193">
        <v>6.8143314726892669E-3</v>
      </c>
      <c r="N317" s="130">
        <v>1.2674265364697184E-4</v>
      </c>
    </row>
    <row r="318" spans="3:14" x14ac:dyDescent="0.3">
      <c r="C318" s="185">
        <v>42675</v>
      </c>
      <c r="D318" s="193">
        <v>-1.8362241500472703E-2</v>
      </c>
      <c r="E318" s="193">
        <v>-5.7411326683350153E-3</v>
      </c>
      <c r="F318" s="193">
        <v>-2.1465013116798663E-3</v>
      </c>
      <c r="G318" s="193">
        <v>-1.2794678109494651E-2</v>
      </c>
      <c r="H318" s="193">
        <v>4.3393509792608579E-4</v>
      </c>
      <c r="N318" s="130">
        <v>-7.6685421422198422E-3</v>
      </c>
    </row>
    <row r="319" spans="3:14" x14ac:dyDescent="0.3">
      <c r="C319" s="185">
        <v>42674</v>
      </c>
      <c r="D319" s="193">
        <v>9.5053225149467884E-3</v>
      </c>
      <c r="E319" s="193">
        <v>2.8329656988848519E-2</v>
      </c>
      <c r="F319" s="193">
        <v>1.1924184142984693E-2</v>
      </c>
      <c r="G319" s="193">
        <v>-2.4329025921962484E-3</v>
      </c>
      <c r="H319" s="193">
        <v>1.0628703491722175E-2</v>
      </c>
      <c r="N319" s="130">
        <v>1.1707280735725125E-2</v>
      </c>
    </row>
    <row r="320" spans="3:14" x14ac:dyDescent="0.3">
      <c r="C320" s="185">
        <v>42671</v>
      </c>
      <c r="D320" s="193">
        <v>-1.5089544340591893E-3</v>
      </c>
      <c r="E320" s="193">
        <v>-4.7585616803350196E-2</v>
      </c>
      <c r="F320" s="193">
        <v>1.3175899203723058E-3</v>
      </c>
      <c r="G320" s="193">
        <v>5.9422681278614659E-3</v>
      </c>
      <c r="H320" s="193">
        <v>8.1500997391822805E-3</v>
      </c>
      <c r="N320" s="130">
        <v>-6.5034332049610354E-3</v>
      </c>
    </row>
    <row r="321" spans="3:14" x14ac:dyDescent="0.3">
      <c r="C321" s="185">
        <v>42670</v>
      </c>
      <c r="D321" s="193">
        <v>-1.8927139866651146E-2</v>
      </c>
      <c r="E321" s="193">
        <v>-1.4433363883814009E-2</v>
      </c>
      <c r="F321" s="193">
        <v>-1.8057647033075608E-2</v>
      </c>
      <c r="G321" s="193">
        <v>-1.3223463331896286E-2</v>
      </c>
      <c r="H321" s="193">
        <v>-1.8704062230318692E-2</v>
      </c>
      <c r="N321" s="130">
        <v>-1.6528215477909163E-2</v>
      </c>
    </row>
    <row r="322" spans="3:14" x14ac:dyDescent="0.3">
      <c r="C322" s="185">
        <v>42669</v>
      </c>
      <c r="D322" s="193">
        <v>-5.471167197985567E-3</v>
      </c>
      <c r="E322" s="193">
        <v>2.0909908633713176E-3</v>
      </c>
      <c r="F322" s="193">
        <v>1.1360079053361807E-2</v>
      </c>
      <c r="G322" s="193">
        <v>2.0909794716538616E-2</v>
      </c>
      <c r="H322" s="193">
        <v>2.2212429813171678E-2</v>
      </c>
      <c r="N322" s="130">
        <v>1.0330539887069076E-2</v>
      </c>
    </row>
    <row r="323" spans="3:14" x14ac:dyDescent="0.3">
      <c r="C323" s="185">
        <v>42668</v>
      </c>
      <c r="D323" s="193">
        <v>-1.2099769965041715E-3</v>
      </c>
      <c r="E323" s="193">
        <v>-9.7751318296246288E-3</v>
      </c>
      <c r="F323" s="193">
        <v>-6.4607844156909155E-3</v>
      </c>
      <c r="G323" s="193">
        <v>-1.2757653487257973E-2</v>
      </c>
      <c r="H323" s="193">
        <v>2.725956754517312E-2</v>
      </c>
      <c r="N323" s="130">
        <v>-4.8376501872091169E-4</v>
      </c>
    </row>
    <row r="324" spans="3:14" x14ac:dyDescent="0.3">
      <c r="C324" s="185">
        <v>42667</v>
      </c>
      <c r="D324" s="193">
        <v>6.5906691709376993E-3</v>
      </c>
      <c r="E324" s="193">
        <v>2.0679596551075062E-2</v>
      </c>
      <c r="F324" s="193">
        <v>1.9838025927003244E-2</v>
      </c>
      <c r="G324" s="193">
        <v>-3.7082746980878537E-3</v>
      </c>
      <c r="H324" s="193">
        <v>-5.1048887203280421E-3</v>
      </c>
      <c r="N324" s="130">
        <v>7.7500310379892707E-3</v>
      </c>
    </row>
    <row r="325" spans="3:14" x14ac:dyDescent="0.3">
      <c r="C325" s="185">
        <v>42664</v>
      </c>
      <c r="D325" s="193">
        <v>-6.0052813352010652E-3</v>
      </c>
      <c r="E325" s="193">
        <v>8.574828628468506E-3</v>
      </c>
      <c r="F325" s="193">
        <v>3.9166310492159365E-2</v>
      </c>
      <c r="G325" s="193">
        <v>3.1022744926558043E-2</v>
      </c>
      <c r="H325" s="193">
        <v>-9.1574417003872088E-3</v>
      </c>
      <c r="N325" s="130">
        <v>1.2992232012723218E-2</v>
      </c>
    </row>
    <row r="326" spans="3:14" x14ac:dyDescent="0.3">
      <c r="C326" s="185">
        <v>42663</v>
      </c>
      <c r="D326" s="193">
        <v>-1.374751941929831E-3</v>
      </c>
      <c r="E326" s="193">
        <v>-9.916551211104848E-3</v>
      </c>
      <c r="F326" s="193">
        <v>-5.7413851031017909E-3</v>
      </c>
      <c r="G326" s="193">
        <v>1.1208402196398589E-2</v>
      </c>
      <c r="H326" s="193">
        <v>-8.0193453392993514E-3</v>
      </c>
      <c r="N326" s="130">
        <v>-2.7364222180638895E-3</v>
      </c>
    </row>
    <row r="327" spans="3:14" x14ac:dyDescent="0.3">
      <c r="C327" s="185">
        <v>42662</v>
      </c>
      <c r="D327" s="193">
        <v>-7.5584736080826029E-3</v>
      </c>
      <c r="E327" s="193">
        <v>-4.5255675336336367E-3</v>
      </c>
      <c r="F327" s="193">
        <v>-6.8315511100296485E-3</v>
      </c>
      <c r="G327" s="193">
        <v>2.1023230614245648E-2</v>
      </c>
      <c r="H327" s="193">
        <v>-1.8972290346246184E-2</v>
      </c>
      <c r="N327" s="130">
        <v>-3.2802531175236435E-3</v>
      </c>
    </row>
    <row r="328" spans="3:14" x14ac:dyDescent="0.3">
      <c r="C328" s="185">
        <v>42661</v>
      </c>
      <c r="D328" s="193">
        <v>-8.236197767120117E-4</v>
      </c>
      <c r="E328" s="193">
        <v>5.6217582032089767E-3</v>
      </c>
      <c r="F328" s="193">
        <v>7.5171034164642474E-3</v>
      </c>
      <c r="G328" s="193">
        <v>0.17404600181714394</v>
      </c>
      <c r="H328" s="193">
        <v>-4.4789957299068567E-3</v>
      </c>
      <c r="N328" s="130">
        <v>3.9600213764204611E-2</v>
      </c>
    </row>
    <row r="329" spans="3:14" x14ac:dyDescent="0.3">
      <c r="C329" s="185">
        <v>42660</v>
      </c>
      <c r="D329" s="193">
        <v>2.3926264863647594E-3</v>
      </c>
      <c r="E329" s="193">
        <v>-9.1650426556205023E-3</v>
      </c>
      <c r="F329" s="193">
        <v>-4.1625571881189914E-4</v>
      </c>
      <c r="G329" s="193">
        <v>-1.3522025671279104E-2</v>
      </c>
      <c r="H329" s="193">
        <v>-3.7352429272986217E-3</v>
      </c>
      <c r="N329" s="130">
        <v>-4.8606278024389948E-3</v>
      </c>
    </row>
    <row r="330" spans="3:14" x14ac:dyDescent="0.3">
      <c r="C330" s="185">
        <v>42657</v>
      </c>
      <c r="D330" s="193">
        <v>-1.7225806544003601E-3</v>
      </c>
      <c r="E330" s="193">
        <v>-1.4913764113628112E-2</v>
      </c>
      <c r="F330" s="193">
        <v>1.482341915109389E-3</v>
      </c>
      <c r="G330" s="193">
        <v>5.032124920506786E-3</v>
      </c>
      <c r="H330" s="193">
        <v>-5.1126782513275949E-3</v>
      </c>
      <c r="N330" s="130">
        <v>-3.0191169802796045E-3</v>
      </c>
    </row>
    <row r="331" spans="3:14" x14ac:dyDescent="0.3">
      <c r="C331" s="185">
        <v>42656</v>
      </c>
      <c r="D331" s="193">
        <v>-1.1287262457611177E-3</v>
      </c>
      <c r="E331" s="193">
        <v>-3.8395660755241368E-3</v>
      </c>
      <c r="F331" s="193">
        <v>-1.3884101464857045E-3</v>
      </c>
      <c r="G331" s="193">
        <v>9.2538178925284948E-3</v>
      </c>
      <c r="H331" s="193">
        <v>-1.7887801914438725E-3</v>
      </c>
      <c r="N331" s="130">
        <v>2.3236899489118272E-4</v>
      </c>
    </row>
    <row r="332" spans="3:14" x14ac:dyDescent="0.3">
      <c r="C332" s="185">
        <v>42655</v>
      </c>
      <c r="D332" s="193">
        <v>2.3221840123380508E-2</v>
      </c>
      <c r="E332" s="193">
        <v>1.8030728390477282E-2</v>
      </c>
      <c r="F332" s="193">
        <v>1.2919403789516837E-2</v>
      </c>
      <c r="G332" s="193">
        <v>3.4240154534535168E-3</v>
      </c>
      <c r="H332" s="193">
        <v>1.4657864649851797E-2</v>
      </c>
      <c r="N332" s="130">
        <v>1.4577350316183218E-2</v>
      </c>
    </row>
    <row r="333" spans="3:14" x14ac:dyDescent="0.3">
      <c r="C333" s="185">
        <v>42654</v>
      </c>
      <c r="D333" s="193">
        <v>-4.62829998763777E-3</v>
      </c>
      <c r="E333" s="193">
        <v>-1.9585899690217637E-2</v>
      </c>
      <c r="F333" s="193">
        <v>-2.1533629248452014E-2</v>
      </c>
      <c r="G333" s="193">
        <v>-3.3655091744712047E-2</v>
      </c>
      <c r="H333" s="193">
        <v>-1.2635864711982308E-2</v>
      </c>
      <c r="N333" s="130">
        <v>-1.8193562125794479E-2</v>
      </c>
    </row>
    <row r="334" spans="3:14" x14ac:dyDescent="0.3">
      <c r="C334" s="185">
        <v>42653</v>
      </c>
      <c r="D334" s="193">
        <v>6.0415264375838669E-3</v>
      </c>
      <c r="E334" s="193">
        <v>-8.5425762017985688E-3</v>
      </c>
      <c r="F334" s="193">
        <v>-7.1113831397531463E-3</v>
      </c>
      <c r="G334" s="193">
        <v>-2.5571881259911278E-2</v>
      </c>
      <c r="H334" s="193">
        <v>-2.1754332597992917E-2</v>
      </c>
      <c r="N334" s="130">
        <v>-1.1259927912664908E-2</v>
      </c>
    </row>
    <row r="335" spans="3:14" x14ac:dyDescent="0.3">
      <c r="C335" s="185">
        <v>42650</v>
      </c>
      <c r="D335" s="193">
        <v>-1.0953889270424226E-2</v>
      </c>
      <c r="E335" s="193">
        <v>-1.5098354120901233E-2</v>
      </c>
      <c r="F335" s="193">
        <v>-1.1406770266501819E-2</v>
      </c>
      <c r="G335" s="193">
        <v>-1.4827537045125358E-2</v>
      </c>
      <c r="H335" s="193">
        <v>-3.7411953268854897E-3</v>
      </c>
      <c r="N335" s="130">
        <v>-1.1134675052151533E-2</v>
      </c>
    </row>
    <row r="336" spans="3:14" x14ac:dyDescent="0.3">
      <c r="C336" s="185">
        <v>42649</v>
      </c>
      <c r="D336" s="193">
        <v>-6.8166443629038643E-3</v>
      </c>
      <c r="E336" s="193">
        <v>-1.7422336408984201E-2</v>
      </c>
      <c r="F336" s="193">
        <v>-1.2486130454856163E-2</v>
      </c>
      <c r="G336" s="193">
        <v>-2.5669827156309062E-2</v>
      </c>
      <c r="H336" s="193">
        <v>-1.0063696806772847E-2</v>
      </c>
      <c r="N336" s="130">
        <v>-1.4365959303124882E-2</v>
      </c>
    </row>
    <row r="337" spans="3:14" x14ac:dyDescent="0.3">
      <c r="C337" s="185">
        <v>42648</v>
      </c>
      <c r="D337" s="193">
        <v>-5.2542580199594234E-3</v>
      </c>
      <c r="E337" s="193">
        <v>6.6127843207996629E-3</v>
      </c>
      <c r="F337" s="193">
        <v>1.2671190457423753E-3</v>
      </c>
      <c r="G337" s="193">
        <v>3.20798130445763E-2</v>
      </c>
      <c r="H337" s="193">
        <v>-5.3245171360820623E-5</v>
      </c>
      <c r="N337" s="130">
        <v>7.0417627778473499E-3</v>
      </c>
    </row>
    <row r="338" spans="3:14" x14ac:dyDescent="0.3">
      <c r="C338" s="185">
        <v>42647</v>
      </c>
      <c r="D338" s="193">
        <v>2.7064937973123701E-3</v>
      </c>
      <c r="E338" s="193">
        <v>-4.7942797347536566E-3</v>
      </c>
      <c r="F338" s="193">
        <v>-4.690051616411642E-3</v>
      </c>
      <c r="G338" s="193">
        <v>-4.3800045073820581E-3</v>
      </c>
      <c r="H338" s="193">
        <v>-5.0531571785320363E-3</v>
      </c>
      <c r="N338" s="130">
        <v>-3.2325108189265837E-3</v>
      </c>
    </row>
    <row r="339" spans="3:14" x14ac:dyDescent="0.3">
      <c r="C339" s="185">
        <v>42646</v>
      </c>
      <c r="D339" s="193">
        <v>-2.3804516312244711E-2</v>
      </c>
      <c r="E339" s="193">
        <v>-1.9786228849071479E-2</v>
      </c>
      <c r="F339" s="193">
        <v>-2.2235131634229556E-2</v>
      </c>
      <c r="G339" s="193">
        <v>2.1460958370289961E-2</v>
      </c>
      <c r="H339" s="193">
        <v>-3.1324445535077787E-2</v>
      </c>
      <c r="N339" s="130">
        <v>-1.4850191961738923E-2</v>
      </c>
    </row>
    <row r="340" spans="3:14" x14ac:dyDescent="0.3">
      <c r="C340" s="185">
        <v>42643</v>
      </c>
      <c r="D340" s="193">
        <v>7.0025176869429424E-3</v>
      </c>
      <c r="E340" s="193">
        <v>9.1910509247485426E-3</v>
      </c>
      <c r="F340" s="193">
        <v>2.7553512756150755E-3</v>
      </c>
      <c r="G340" s="193">
        <v>1.8538101749219594E-2</v>
      </c>
      <c r="H340" s="193">
        <v>1.6358080396896433E-2</v>
      </c>
      <c r="N340" s="130">
        <v>1.0844653428867378E-2</v>
      </c>
    </row>
    <row r="341" spans="3:14" x14ac:dyDescent="0.3">
      <c r="C341" s="185">
        <v>42642</v>
      </c>
      <c r="D341" s="193">
        <v>-2.1832977615275282E-2</v>
      </c>
      <c r="E341" s="193">
        <v>-5.779989242885814E-3</v>
      </c>
      <c r="F341" s="193">
        <v>-1.709378394655198E-2</v>
      </c>
      <c r="G341" s="193">
        <v>-1.4522298704724813E-2</v>
      </c>
      <c r="H341" s="193">
        <v>-2.0022629275591727E-2</v>
      </c>
      <c r="N341" s="130">
        <v>-1.5709812204363627E-2</v>
      </c>
    </row>
    <row r="342" spans="3:14" x14ac:dyDescent="0.3">
      <c r="C342" s="185">
        <v>42641</v>
      </c>
      <c r="D342" s="193">
        <v>-2.1510593683244624E-3</v>
      </c>
      <c r="E342" s="193">
        <v>5.6064266125349189E-3</v>
      </c>
      <c r="F342" s="193">
        <v>-8.3473031766679931E-3</v>
      </c>
      <c r="G342" s="193">
        <v>-5.5118569146038448E-3</v>
      </c>
      <c r="H342" s="193">
        <v>2.6454907178963408E-3</v>
      </c>
      <c r="N342" s="130">
        <v>-1.537367605185536E-3</v>
      </c>
    </row>
    <row r="343" spans="3:14" x14ac:dyDescent="0.3">
      <c r="C343" s="185">
        <v>42640</v>
      </c>
      <c r="D343" s="193">
        <v>2.787301853193592E-3</v>
      </c>
      <c r="E343" s="193">
        <v>2.1916600725657875E-2</v>
      </c>
      <c r="F343" s="193">
        <v>1.9213696707922775E-2</v>
      </c>
      <c r="G343" s="193">
        <v>2.7126446768301934E-2</v>
      </c>
      <c r="H343" s="193">
        <v>6.7173173205961776E-3</v>
      </c>
      <c r="N343" s="130">
        <v>1.57173677386854E-2</v>
      </c>
    </row>
    <row r="344" spans="3:14" x14ac:dyDescent="0.3">
      <c r="C344" s="185">
        <v>42639</v>
      </c>
      <c r="D344" s="193">
        <v>-1.0714232496931092E-3</v>
      </c>
      <c r="E344" s="193">
        <v>-1.0791065953311583E-2</v>
      </c>
      <c r="F344" s="193">
        <v>-1.1849923490028346E-2</v>
      </c>
      <c r="G344" s="193">
        <v>-1.7067171917121642E-2</v>
      </c>
      <c r="H344" s="193">
        <v>-1.5537792334732285E-3</v>
      </c>
      <c r="N344" s="130">
        <v>-8.4117631884540623E-3</v>
      </c>
    </row>
    <row r="345" spans="3:14" x14ac:dyDescent="0.3">
      <c r="C345" s="185">
        <v>42636</v>
      </c>
      <c r="D345" s="193">
        <v>-1.8908183155161684E-2</v>
      </c>
      <c r="E345" s="193">
        <v>-7.9984003717074067E-4</v>
      </c>
      <c r="F345" s="193">
        <v>-8.8718749420640067E-3</v>
      </c>
      <c r="G345" s="193">
        <v>-9.5660097392301574E-4</v>
      </c>
      <c r="H345" s="193">
        <v>-1.6022010656278587E-2</v>
      </c>
      <c r="N345" s="130">
        <v>-9.0426371272573705E-3</v>
      </c>
    </row>
    <row r="346" spans="3:14" x14ac:dyDescent="0.3">
      <c r="C346" s="185">
        <v>42635</v>
      </c>
      <c r="D346" s="193">
        <v>8.8269171391646088E-3</v>
      </c>
      <c r="E346" s="193">
        <v>1.8213520048319692E-2</v>
      </c>
      <c r="F346" s="193">
        <v>4.8614153497581717E-4</v>
      </c>
      <c r="G346" s="193">
        <v>9.4106382840250229E-3</v>
      </c>
      <c r="H346" s="193">
        <v>1.2910153616185627E-2</v>
      </c>
      <c r="N346" s="130">
        <v>1.0036310757079711E-2</v>
      </c>
    </row>
    <row r="347" spans="3:14" x14ac:dyDescent="0.3">
      <c r="C347" s="185">
        <v>42634</v>
      </c>
      <c r="D347" s="193">
        <v>-9.4350967092104443E-3</v>
      </c>
      <c r="E347" s="193">
        <v>2.8689324416343413E-3</v>
      </c>
      <c r="F347" s="193">
        <v>7.325165288376902E-3</v>
      </c>
      <c r="G347" s="193">
        <v>-4.4161285354257451E-2</v>
      </c>
      <c r="H347" s="193">
        <v>-1.810352031773628E-2</v>
      </c>
      <c r="N347" s="130">
        <v>-1.2061324574928438E-2</v>
      </c>
    </row>
    <row r="348" spans="3:14" x14ac:dyDescent="0.3">
      <c r="C348" s="185">
        <v>42633</v>
      </c>
      <c r="D348" s="193">
        <v>-1.0507672522104387E-3</v>
      </c>
      <c r="E348" s="193">
        <v>5.6210931221550003E-3</v>
      </c>
      <c r="F348" s="193">
        <v>-3.0729879628943226E-3</v>
      </c>
      <c r="G348" s="193">
        <v>9.7295634013423097E-4</v>
      </c>
      <c r="H348" s="193">
        <v>1.4107072090097257E-3</v>
      </c>
      <c r="N348" s="130">
        <v>7.8071341829519009E-4</v>
      </c>
    </row>
    <row r="349" spans="3:14" x14ac:dyDescent="0.3">
      <c r="C349" s="185">
        <v>42632</v>
      </c>
      <c r="D349" s="193">
        <v>-1.845429834656136E-2</v>
      </c>
      <c r="E349" s="193">
        <v>-1.1128105562462057E-2</v>
      </c>
      <c r="F349" s="193">
        <v>-1.2330556571374567E-2</v>
      </c>
      <c r="G349" s="193">
        <v>-2.1102554086644222E-2</v>
      </c>
      <c r="H349" s="193">
        <v>-3.0974852548285975E-3</v>
      </c>
      <c r="N349" s="130">
        <v>-1.3116094122815801E-2</v>
      </c>
    </row>
    <row r="350" spans="3:14" x14ac:dyDescent="0.3">
      <c r="C350" s="185">
        <v>42629</v>
      </c>
      <c r="D350" s="193">
        <v>-1.7150262947871493E-2</v>
      </c>
      <c r="E350" s="193">
        <v>-1.032231432019764E-4</v>
      </c>
      <c r="F350" s="193">
        <v>-1.0461394027715889E-2</v>
      </c>
      <c r="G350" s="193">
        <v>1.0236594551929561E-2</v>
      </c>
      <c r="H350" s="193">
        <v>-1.1623854384499184E-2</v>
      </c>
      <c r="N350" s="130">
        <v>-5.756301355969537E-3</v>
      </c>
    </row>
    <row r="351" spans="3:14" x14ac:dyDescent="0.3">
      <c r="C351" s="185">
        <v>42628</v>
      </c>
      <c r="D351" s="193">
        <v>2.7072350214745782E-2</v>
      </c>
      <c r="E351" s="193">
        <v>4.8752938314986479E-3</v>
      </c>
      <c r="F351" s="193">
        <v>1.0034368303605344E-2</v>
      </c>
      <c r="G351" s="193">
        <v>-2.9650166408554217E-3</v>
      </c>
      <c r="H351" s="193">
        <v>5.6344560558704033E-3</v>
      </c>
      <c r="N351" s="130">
        <v>9.0207897352755119E-3</v>
      </c>
    </row>
    <row r="352" spans="3:14" x14ac:dyDescent="0.3">
      <c r="C352" s="185">
        <v>42627</v>
      </c>
      <c r="D352" s="193">
        <v>3.4195688873511654E-2</v>
      </c>
      <c r="E352" s="193">
        <v>-4.7428102596440132E-4</v>
      </c>
      <c r="F352" s="193">
        <v>-5.367310392982997E-3</v>
      </c>
      <c r="G352" s="193">
        <v>8.9494546378460892E-3</v>
      </c>
      <c r="H352" s="193">
        <v>-1.0388361030214811E-3</v>
      </c>
      <c r="N352" s="130">
        <v>7.3822613167394933E-3</v>
      </c>
    </row>
    <row r="353" spans="3:14" x14ac:dyDescent="0.3">
      <c r="C353" s="185">
        <v>42626</v>
      </c>
      <c r="D353" s="193">
        <v>2.4824364509261974E-2</v>
      </c>
      <c r="E353" s="193">
        <v>-1.237881520999309E-2</v>
      </c>
      <c r="F353" s="193">
        <v>-7.8581801197649577E-3</v>
      </c>
      <c r="G353" s="193">
        <v>-2.904122250651894E-2</v>
      </c>
      <c r="H353" s="193">
        <v>-1.2392687810279159E-2</v>
      </c>
      <c r="N353" s="130">
        <v>-7.1869274367730423E-3</v>
      </c>
    </row>
    <row r="354" spans="3:14" x14ac:dyDescent="0.3">
      <c r="C354" s="185">
        <v>42625</v>
      </c>
      <c r="D354" s="193">
        <v>2.5032753078017368E-2</v>
      </c>
      <c r="E354" s="193">
        <v>1.7702026367001876E-2</v>
      </c>
      <c r="F354" s="193">
        <v>1.7714387568130617E-2</v>
      </c>
      <c r="G354" s="193">
        <v>2.8962771035097784E-2</v>
      </c>
      <c r="H354" s="193">
        <v>2.5920474692350502E-2</v>
      </c>
      <c r="N354" s="130">
        <v>2.3345231898186235E-2</v>
      </c>
    </row>
    <row r="355" spans="3:14" x14ac:dyDescent="0.3">
      <c r="C355" s="185">
        <v>42622</v>
      </c>
      <c r="D355" s="193">
        <v>-1.3829826959250696E-2</v>
      </c>
      <c r="E355" s="193">
        <v>-2.1902498311482999E-2</v>
      </c>
      <c r="F355" s="193">
        <v>-1.2391631369995396E-2</v>
      </c>
      <c r="G355" s="193">
        <v>-2.3141024047978621E-2</v>
      </c>
      <c r="H355" s="193">
        <v>-8.619129194979128E-3</v>
      </c>
      <c r="N355" s="130">
        <v>-1.5834320145776369E-2</v>
      </c>
    </row>
    <row r="356" spans="3:14" x14ac:dyDescent="0.3">
      <c r="C356" s="185">
        <v>42621</v>
      </c>
      <c r="D356" s="193">
        <v>-3.1967474621949946E-2</v>
      </c>
      <c r="E356" s="193">
        <v>-5.9445961212064745E-3</v>
      </c>
      <c r="F356" s="193">
        <v>-9.4059672125424241E-3</v>
      </c>
      <c r="G356" s="193">
        <v>-2.7853134392872116E-4</v>
      </c>
      <c r="H356" s="193">
        <v>-7.3439023807431421E-3</v>
      </c>
      <c r="N356" s="130">
        <v>-1.0869248437317272E-2</v>
      </c>
    </row>
    <row r="357" spans="3:14" x14ac:dyDescent="0.3">
      <c r="C357" s="185">
        <v>42620</v>
      </c>
      <c r="D357" s="193">
        <v>-5.6724636072410083E-3</v>
      </c>
      <c r="E357" s="193">
        <v>-1.7362326877560345E-2</v>
      </c>
      <c r="F357" s="193">
        <v>-1.0914465629570852E-2</v>
      </c>
      <c r="G357" s="193">
        <v>-2.1217710009138555E-2</v>
      </c>
      <c r="H357" s="193">
        <v>-1.9596569814423471E-2</v>
      </c>
      <c r="N357" s="130">
        <v>-1.4824799584060636E-2</v>
      </c>
    </row>
    <row r="358" spans="3:14" x14ac:dyDescent="0.3">
      <c r="C358" s="185">
        <v>42619</v>
      </c>
      <c r="D358" s="193">
        <v>-2.9011084598621766E-4</v>
      </c>
      <c r="E358" s="193">
        <v>2.103565741573964E-2</v>
      </c>
      <c r="F358" s="193">
        <v>-1.052373407864264E-3</v>
      </c>
      <c r="G358" s="193">
        <v>2.7437381770567981E-2</v>
      </c>
      <c r="H358" s="193">
        <v>4.9645774612805818E-3</v>
      </c>
      <c r="N358" s="130">
        <v>1.0542150438302735E-2</v>
      </c>
    </row>
    <row r="359" spans="3:14" x14ac:dyDescent="0.3">
      <c r="C359" s="185">
        <v>42615</v>
      </c>
      <c r="D359" s="193">
        <v>-1.1888666170426008E-3</v>
      </c>
      <c r="E359" s="193">
        <v>-8.1557329150369531E-3</v>
      </c>
      <c r="F359" s="193">
        <v>-9.1265556595126786E-3</v>
      </c>
      <c r="G359" s="193">
        <v>-1.0514692187546486E-2</v>
      </c>
      <c r="H359" s="193">
        <v>-1.1760893582123918E-2</v>
      </c>
      <c r="N359" s="130">
        <v>-8.1094742131093637E-3</v>
      </c>
    </row>
    <row r="360" spans="3:14" x14ac:dyDescent="0.3">
      <c r="C360" s="185">
        <v>42614</v>
      </c>
      <c r="D360" s="193">
        <v>2.4894396386385503E-2</v>
      </c>
      <c r="E360" s="193">
        <v>2.087059919545271E-2</v>
      </c>
      <c r="F360" s="193">
        <v>2.123403261073192E-2</v>
      </c>
      <c r="G360" s="193">
        <v>1.8255619984251629E-2</v>
      </c>
      <c r="H360" s="193">
        <v>3.0362545295003551E-2</v>
      </c>
      <c r="N360" s="130">
        <v>2.3401860389511635E-2</v>
      </c>
    </row>
    <row r="361" spans="3:14" x14ac:dyDescent="0.3">
      <c r="C361" s="185">
        <v>42613</v>
      </c>
      <c r="D361" s="193">
        <v>5.5152606313242057E-3</v>
      </c>
      <c r="E361" s="193">
        <v>6.6285874807011855E-3</v>
      </c>
      <c r="F361" s="193">
        <v>-2.883197089126717E-3</v>
      </c>
      <c r="G361" s="193">
        <v>4.5723430060718804E-3</v>
      </c>
      <c r="H361" s="193">
        <v>1.9413880325967765E-3</v>
      </c>
      <c r="N361" s="130">
        <v>3.1656288127543653E-3</v>
      </c>
    </row>
    <row r="362" spans="3:14" x14ac:dyDescent="0.3">
      <c r="C362" s="185">
        <v>42612</v>
      </c>
      <c r="D362" s="193">
        <v>5.1700217054258196E-5</v>
      </c>
      <c r="E362" s="193">
        <v>2.9359845263102935E-3</v>
      </c>
      <c r="F362" s="193">
        <v>4.1366632281086635E-3</v>
      </c>
      <c r="G362" s="193">
        <v>9.2980381743451839E-3</v>
      </c>
      <c r="H362" s="193">
        <v>-8.8668161760653748E-4</v>
      </c>
      <c r="N362" s="130">
        <v>3.1184683838603273E-3</v>
      </c>
    </row>
    <row r="363" spans="3:14" x14ac:dyDescent="0.3">
      <c r="C363" s="185">
        <v>42611</v>
      </c>
      <c r="D363" s="193">
        <v>-2.558974735748358E-3</v>
      </c>
      <c r="E363" s="193">
        <v>1.5370807429243734E-3</v>
      </c>
      <c r="F363" s="193">
        <v>-2.3075408768315122E-4</v>
      </c>
      <c r="G363" s="193">
        <v>-4.3099138191358801E-3</v>
      </c>
      <c r="H363" s="193">
        <v>6.7511484145967391E-3</v>
      </c>
      <c r="N363" s="130">
        <v>2.4503623170444569E-4</v>
      </c>
    </row>
    <row r="364" spans="3:14" x14ac:dyDescent="0.3">
      <c r="C364" s="185">
        <v>42608</v>
      </c>
      <c r="D364" s="193">
        <v>-1.0416845052253796E-2</v>
      </c>
      <c r="E364" s="193">
        <v>8.2567026970423504E-3</v>
      </c>
      <c r="F364" s="193">
        <v>-6.9523992851577019E-3</v>
      </c>
      <c r="G364" s="193">
        <v>-1.8746575690992996E-3</v>
      </c>
      <c r="H364" s="193">
        <v>-8.189792322947486E-3</v>
      </c>
      <c r="N364" s="130">
        <v>-3.8058860900338888E-3</v>
      </c>
    </row>
    <row r="365" spans="3:14" x14ac:dyDescent="0.3">
      <c r="C365" s="185">
        <v>42607</v>
      </c>
      <c r="D365" s="193">
        <v>-1.5262152171431082E-2</v>
      </c>
      <c r="E365" s="193">
        <v>-8.3970350185357395E-3</v>
      </c>
      <c r="F365" s="193">
        <v>-7.2060070882833133E-3</v>
      </c>
      <c r="G365" s="193">
        <v>1.1239544840038149E-2</v>
      </c>
      <c r="H365" s="193">
        <v>-4.2602673500063701E-3</v>
      </c>
      <c r="N365" s="130">
        <v>-4.7273039394853163E-3</v>
      </c>
    </row>
    <row r="366" spans="3:14" x14ac:dyDescent="0.3">
      <c r="C366" s="185">
        <v>42606</v>
      </c>
      <c r="D366" s="193">
        <v>4.3941706549434347E-3</v>
      </c>
      <c r="E366" s="193">
        <v>5.1124564616496166E-3</v>
      </c>
      <c r="F366" s="193">
        <v>1.2991904237637525E-2</v>
      </c>
      <c r="G366" s="193">
        <v>4.0027736267454561E-3</v>
      </c>
      <c r="H366" s="193">
        <v>1.0925563126250377E-2</v>
      </c>
      <c r="N366" s="130">
        <v>7.5204625431254338E-3</v>
      </c>
    </row>
    <row r="367" spans="3:14" x14ac:dyDescent="0.3">
      <c r="C367" s="185">
        <v>42605</v>
      </c>
      <c r="D367" s="193">
        <v>4.8061539890893058E-3</v>
      </c>
      <c r="E367" s="193">
        <v>5.5807699005334067E-3</v>
      </c>
      <c r="F367" s="193">
        <v>5.4853500040107986E-3</v>
      </c>
      <c r="G367" s="193">
        <v>8.7907843945767318E-3</v>
      </c>
      <c r="H367" s="193">
        <v>7.9905328242895601E-3</v>
      </c>
      <c r="N367" s="130">
        <v>6.5533189409267383E-3</v>
      </c>
    </row>
    <row r="368" spans="3:14" x14ac:dyDescent="0.3">
      <c r="C368" s="185">
        <v>42604</v>
      </c>
      <c r="D368" s="193">
        <v>1.1259769370668899E-2</v>
      </c>
      <c r="E368" s="193">
        <v>2.1923931551749397E-2</v>
      </c>
      <c r="F368" s="193">
        <v>1.9930023180580844E-2</v>
      </c>
      <c r="G368" s="193">
        <v>1.2679525495165564E-2</v>
      </c>
      <c r="H368" s="193">
        <v>1.3780290254263418E-2</v>
      </c>
      <c r="N368" s="130">
        <v>1.6051061156624625E-2</v>
      </c>
    </row>
    <row r="369" spans="3:14" x14ac:dyDescent="0.3">
      <c r="C369" s="185">
        <v>42601</v>
      </c>
      <c r="D369" s="193">
        <v>-1.7340055504392812E-4</v>
      </c>
      <c r="E369" s="193">
        <v>-1.2134111755464692E-2</v>
      </c>
      <c r="F369" s="193">
        <v>-2.389964509777848E-3</v>
      </c>
      <c r="G369" s="193">
        <v>-5.7574329568083737E-3</v>
      </c>
      <c r="H369" s="193">
        <v>-4.2249177699467356E-3</v>
      </c>
      <c r="N369" s="130">
        <v>-4.9156365375505684E-3</v>
      </c>
    </row>
    <row r="370" spans="3:14" x14ac:dyDescent="0.3">
      <c r="C370" s="185">
        <v>42600</v>
      </c>
      <c r="D370" s="193">
        <v>4.4511581201698621E-3</v>
      </c>
      <c r="E370" s="193">
        <v>5.5113607483490952E-3</v>
      </c>
      <c r="F370" s="193">
        <v>6.428539663406784E-3</v>
      </c>
      <c r="G370" s="193">
        <v>3.5522243731786977E-3</v>
      </c>
      <c r="H370" s="193">
        <v>1.1238144135191874E-2</v>
      </c>
      <c r="N370" s="130">
        <v>6.2593945694364951E-3</v>
      </c>
    </row>
    <row r="371" spans="3:14" x14ac:dyDescent="0.3">
      <c r="C371" s="185">
        <v>42599</v>
      </c>
      <c r="D371" s="193">
        <v>-1.3439012108248214E-3</v>
      </c>
      <c r="E371" s="193">
        <v>8.9200055397448976E-4</v>
      </c>
      <c r="F371" s="193">
        <v>2.2069931487651044E-3</v>
      </c>
      <c r="G371" s="193">
        <v>1.3175749414546677E-2</v>
      </c>
      <c r="H371" s="193">
        <v>4.4995908543534295E-3</v>
      </c>
      <c r="N371" s="130">
        <v>3.9062983136739469E-3</v>
      </c>
    </row>
    <row r="372" spans="3:14" x14ac:dyDescent="0.3">
      <c r="C372" s="185">
        <v>42598</v>
      </c>
      <c r="D372" s="193">
        <v>8.7977088076370731E-3</v>
      </c>
      <c r="E372" s="193">
        <v>3.9043784816672309E-3</v>
      </c>
      <c r="F372" s="193">
        <v>4.1561642355658962E-3</v>
      </c>
      <c r="G372" s="193">
        <v>7.7163689350087713E-3</v>
      </c>
      <c r="H372" s="193">
        <v>4.6426187396765338E-3</v>
      </c>
      <c r="N372" s="130">
        <v>5.862595034535169E-3</v>
      </c>
    </row>
    <row r="373" spans="3:14" x14ac:dyDescent="0.3">
      <c r="C373" s="185">
        <v>42597</v>
      </c>
      <c r="D373" s="193">
        <v>-2.4495482066276102E-3</v>
      </c>
      <c r="E373" s="193">
        <v>-1.9677280917863742E-2</v>
      </c>
      <c r="F373" s="193">
        <v>-1.129341720844877E-2</v>
      </c>
      <c r="G373" s="193">
        <v>-2.773560418138335E-2</v>
      </c>
      <c r="H373" s="193">
        <v>-1.4625044533738163E-2</v>
      </c>
      <c r="N373" s="130">
        <v>-1.5006901024363811E-2</v>
      </c>
    </row>
    <row r="374" spans="3:14" x14ac:dyDescent="0.3">
      <c r="C374" s="185">
        <v>42594</v>
      </c>
      <c r="D374" s="193">
        <v>6.7569356519037943E-3</v>
      </c>
      <c r="E374" s="193">
        <v>6.153330978667478E-3</v>
      </c>
      <c r="F374" s="193">
        <v>-1.7507583397971618E-3</v>
      </c>
      <c r="G374" s="193">
        <v>1.1716738155939113E-2</v>
      </c>
      <c r="H374" s="193">
        <v>8.011322896706214E-3</v>
      </c>
      <c r="N374" s="130">
        <v>6.2064075226365605E-3</v>
      </c>
    </row>
    <row r="375" spans="3:14" x14ac:dyDescent="0.3">
      <c r="C375" s="185">
        <v>42593</v>
      </c>
      <c r="D375" s="193">
        <v>-1.4499689601253129E-2</v>
      </c>
      <c r="E375" s="193">
        <v>-1.0370233582053245E-2</v>
      </c>
      <c r="F375" s="193">
        <v>-9.0370735426332435E-3</v>
      </c>
      <c r="G375" s="193">
        <v>6.8006684426474891E-3</v>
      </c>
      <c r="H375" s="193">
        <v>-8.9969827006778167E-3</v>
      </c>
      <c r="N375" s="130">
        <v>-7.1681741641623307E-3</v>
      </c>
    </row>
    <row r="376" spans="3:14" x14ac:dyDescent="0.3">
      <c r="C376" s="185">
        <v>42592</v>
      </c>
      <c r="D376" s="193">
        <v>-4.9708802345275254E-3</v>
      </c>
      <c r="E376" s="193">
        <v>2.826271273171959E-3</v>
      </c>
      <c r="F376" s="193">
        <v>-5.9639403878640029E-4</v>
      </c>
      <c r="G376" s="193">
        <v>1.862386361857376E-3</v>
      </c>
      <c r="H376" s="193">
        <v>6.2154267891659717E-3</v>
      </c>
      <c r="N376" s="130">
        <v>1.0748822344037402E-3</v>
      </c>
    </row>
    <row r="377" spans="3:14" x14ac:dyDescent="0.3">
      <c r="C377" s="185">
        <v>42591</v>
      </c>
      <c r="D377" s="193">
        <v>3.9925014714890699E-3</v>
      </c>
      <c r="E377" s="193">
        <v>2.2209881445099692E-3</v>
      </c>
      <c r="F377" s="193">
        <v>2.3489374236802165E-3</v>
      </c>
      <c r="G377" s="193">
        <v>-1.19050909196474E-2</v>
      </c>
      <c r="H377" s="193">
        <v>2.6190022622814379E-3</v>
      </c>
      <c r="N377" s="130">
        <v>-1.2728680769549274E-4</v>
      </c>
    </row>
    <row r="378" spans="3:14" x14ac:dyDescent="0.3">
      <c r="C378" s="185">
        <v>42590</v>
      </c>
      <c r="D378" s="193">
        <v>-7.0041407969095842E-3</v>
      </c>
      <c r="E378" s="193">
        <v>-1.4493813551946719E-2</v>
      </c>
      <c r="F378" s="193">
        <v>-1.3526759316713521E-2</v>
      </c>
      <c r="G378" s="193">
        <v>-3.5236822171570474E-2</v>
      </c>
      <c r="H378" s="193">
        <v>-1.5483832353325426E-2</v>
      </c>
      <c r="N378" s="130">
        <v>-1.695848884556286E-2</v>
      </c>
    </row>
    <row r="379" spans="3:14" x14ac:dyDescent="0.3">
      <c r="C379" s="185">
        <v>42587</v>
      </c>
      <c r="D379" s="193">
        <v>5.7748258497303112E-3</v>
      </c>
      <c r="E379" s="193">
        <v>-2.4930465379535346E-3</v>
      </c>
      <c r="F379" s="193">
        <v>5.6497259664152943E-4</v>
      </c>
      <c r="G379" s="193">
        <v>2.8382682646535928E-2</v>
      </c>
      <c r="H379" s="193">
        <v>-1.2460743197580336E-2</v>
      </c>
      <c r="N379" s="130">
        <v>4.0545204724598011E-3</v>
      </c>
    </row>
    <row r="380" spans="3:14" x14ac:dyDescent="0.3">
      <c r="C380" s="185">
        <v>42586</v>
      </c>
      <c r="D380" s="193">
        <v>-1.8600810620780922E-2</v>
      </c>
      <c r="E380" s="193">
        <v>-1.6668989291900024E-2</v>
      </c>
      <c r="F380" s="193">
        <v>-1.7414093637153596E-2</v>
      </c>
      <c r="G380" s="193">
        <v>-2.1113881956202719E-2</v>
      </c>
      <c r="H380" s="193">
        <v>-2.3829028993863112E-2</v>
      </c>
      <c r="N380" s="130">
        <v>-1.9332592420989867E-2</v>
      </c>
    </row>
    <row r="381" spans="3:14" x14ac:dyDescent="0.3">
      <c r="C381" s="185">
        <v>42585</v>
      </c>
      <c r="D381" s="193">
        <v>6.9406389537990292E-3</v>
      </c>
      <c r="E381" s="193">
        <v>-1.3360136391708587E-2</v>
      </c>
      <c r="F381" s="193">
        <v>1.349696303405722E-3</v>
      </c>
      <c r="G381" s="193">
        <v>-1.0448405679347768E-2</v>
      </c>
      <c r="H381" s="193">
        <v>-1.4667018758549024E-2</v>
      </c>
      <c r="N381" s="130">
        <v>-5.9819780026532376E-3</v>
      </c>
    </row>
    <row r="382" spans="3:14" x14ac:dyDescent="0.3">
      <c r="C382" s="185">
        <v>42584</v>
      </c>
      <c r="D382" s="193">
        <v>-6.7031519510674627E-3</v>
      </c>
      <c r="E382" s="193">
        <v>-1.1581457344790541E-3</v>
      </c>
      <c r="F382" s="193">
        <v>8.2116529335537775E-3</v>
      </c>
      <c r="G382" s="193">
        <v>-4.0868455012971742E-4</v>
      </c>
      <c r="H382" s="193">
        <v>1.2253964740726292E-2</v>
      </c>
      <c r="N382" s="130">
        <v>2.4656001762871933E-3</v>
      </c>
    </row>
    <row r="383" spans="3:14" x14ac:dyDescent="0.3">
      <c r="C383" s="185">
        <v>42583</v>
      </c>
      <c r="D383" s="193">
        <v>2.9191159846279326E-2</v>
      </c>
      <c r="E383" s="193">
        <v>2.3388418179634603E-2</v>
      </c>
      <c r="F383" s="193">
        <v>9.9229356331700727E-3</v>
      </c>
      <c r="G383" s="193">
        <v>4.5308976443973324E-2</v>
      </c>
      <c r="H383" s="193">
        <v>2.122374997384769E-2</v>
      </c>
      <c r="N383" s="130">
        <v>2.6211896926975564E-2</v>
      </c>
    </row>
    <row r="384" spans="3:14" x14ac:dyDescent="0.3">
      <c r="C384" s="185">
        <v>42580</v>
      </c>
      <c r="D384" s="193">
        <v>-6.6749370189755448E-3</v>
      </c>
      <c r="E384" s="193">
        <v>2.7758389690474925E-3</v>
      </c>
      <c r="F384" s="193">
        <v>2.8982064676141752E-3</v>
      </c>
      <c r="G384" s="193">
        <v>-9.8024333065303924E-3</v>
      </c>
      <c r="H384" s="193">
        <v>3.7265354350909403E-3</v>
      </c>
      <c r="N384" s="130">
        <v>-1.398332411902055E-3</v>
      </c>
    </row>
    <row r="385" spans="3:14" x14ac:dyDescent="0.3">
      <c r="C385" s="185">
        <v>42579</v>
      </c>
      <c r="D385" s="193">
        <v>2.0147104993366263E-2</v>
      </c>
      <c r="E385" s="193">
        <v>2.8142787136267847E-2</v>
      </c>
      <c r="F385" s="193">
        <v>7.0915712907814732E-3</v>
      </c>
      <c r="G385" s="193">
        <v>2.4893694444202454E-3</v>
      </c>
      <c r="H385" s="193">
        <v>1.0871097136285385E-2</v>
      </c>
      <c r="N385" s="130">
        <v>1.3886722620789653E-2</v>
      </c>
    </row>
    <row r="386" spans="3:14" x14ac:dyDescent="0.3">
      <c r="C386" s="185">
        <v>42578</v>
      </c>
      <c r="D386" s="193">
        <v>6.8370637003702966E-2</v>
      </c>
      <c r="E386" s="193">
        <v>6.8976790998296553E-3</v>
      </c>
      <c r="F386" s="193">
        <v>-4.6623417861779044E-3</v>
      </c>
      <c r="G386" s="193">
        <v>1.2298957061949355E-2</v>
      </c>
      <c r="H386" s="193">
        <v>-4.1140210673153935E-3</v>
      </c>
      <c r="N386" s="130">
        <v>1.6260292422862553E-2</v>
      </c>
    </row>
    <row r="387" spans="3:14" x14ac:dyDescent="0.3">
      <c r="C387" s="185">
        <v>42577</v>
      </c>
      <c r="D387" s="193">
        <v>4.8097821031629575E-4</v>
      </c>
      <c r="E387" s="193">
        <v>1.937648117363233E-3</v>
      </c>
      <c r="F387" s="193">
        <v>7.9164117544274128E-3</v>
      </c>
      <c r="G387" s="193">
        <v>4.9276897884902145E-2</v>
      </c>
      <c r="H387" s="193">
        <v>1.1913532754505198E-3</v>
      </c>
      <c r="N387" s="130">
        <v>1.2414341575867804E-2</v>
      </c>
    </row>
    <row r="388" spans="3:14" x14ac:dyDescent="0.3">
      <c r="C388" s="185">
        <v>42576</v>
      </c>
      <c r="D388" s="193">
        <v>-8.3819215228223888E-4</v>
      </c>
      <c r="E388" s="193">
        <v>5.5583380072561448E-3</v>
      </c>
      <c r="F388" s="193">
        <v>1.5455657989514716E-2</v>
      </c>
      <c r="G388" s="193">
        <v>3.3029943650143827E-2</v>
      </c>
      <c r="H388" s="193">
        <v>1.3564541648687331E-2</v>
      </c>
      <c r="N388" s="130">
        <v>1.3510026612574617E-2</v>
      </c>
    </row>
    <row r="389" spans="3:14" x14ac:dyDescent="0.3">
      <c r="C389" s="185">
        <v>42573</v>
      </c>
      <c r="D389" s="193">
        <v>-9.6087934151246196E-3</v>
      </c>
      <c r="E389" s="193">
        <v>-1.2570072891244877E-3</v>
      </c>
      <c r="F389" s="193">
        <v>1.1870541991298533E-2</v>
      </c>
      <c r="G389" s="193">
        <v>-2.9980439711059757E-3</v>
      </c>
      <c r="H389" s="193">
        <v>3.5460585486291377E-3</v>
      </c>
      <c r="N389" s="130">
        <v>3.3621627153003454E-4</v>
      </c>
    </row>
    <row r="390" spans="3:14" x14ac:dyDescent="0.3">
      <c r="C390" s="185">
        <v>42572</v>
      </c>
      <c r="D390" s="193">
        <v>4.1033448245627975E-3</v>
      </c>
      <c r="E390" s="193">
        <v>7.6882151988372236E-3</v>
      </c>
      <c r="F390" s="193">
        <v>7.4502577501681048E-3</v>
      </c>
      <c r="G390" s="193">
        <v>-1.2663066728729527E-2</v>
      </c>
      <c r="H390" s="193">
        <v>8.7161657783073315E-3</v>
      </c>
      <c r="N390" s="130">
        <v>3.0957470302573511E-3</v>
      </c>
    </row>
    <row r="391" spans="3:14" x14ac:dyDescent="0.3">
      <c r="C391" s="185">
        <v>42571</v>
      </c>
      <c r="D391" s="193">
        <v>1.3599853663491911E-2</v>
      </c>
      <c r="E391" s="193">
        <v>2.0466561196604473E-2</v>
      </c>
      <c r="F391" s="193">
        <v>6.4453661282456498E-2</v>
      </c>
      <c r="G391" s="193">
        <v>3.6527595663151502E-2</v>
      </c>
      <c r="H391" s="193">
        <v>1.0585768235434624E-2</v>
      </c>
      <c r="N391" s="130">
        <v>2.9758252946883886E-2</v>
      </c>
    </row>
    <row r="392" spans="3:14" x14ac:dyDescent="0.3">
      <c r="C392" s="185">
        <v>42570</v>
      </c>
      <c r="D392" s="193">
        <v>-3.4383278733773995E-4</v>
      </c>
      <c r="E392" s="193">
        <v>4.5129772866740591E-3</v>
      </c>
      <c r="F392" s="193">
        <v>-1.6998868385182251E-2</v>
      </c>
      <c r="G392" s="193">
        <v>-0.14145816510843184</v>
      </c>
      <c r="H392" s="193">
        <v>2.0444527491775724E-3</v>
      </c>
      <c r="N392" s="130">
        <v>-2.8507552999310681E-2</v>
      </c>
    </row>
    <row r="393" spans="3:14" x14ac:dyDescent="0.3">
      <c r="C393" s="185">
        <v>42569</v>
      </c>
      <c r="D393" s="193">
        <v>5.0199130339932752E-3</v>
      </c>
      <c r="E393" s="193">
        <v>-4.6973713499572954E-3</v>
      </c>
      <c r="F393" s="193">
        <v>-7.2368991323932977E-4</v>
      </c>
      <c r="G393" s="193">
        <v>-1.2940102349805257E-3</v>
      </c>
      <c r="H393" s="193">
        <v>-6.4841311628175101E-3</v>
      </c>
      <c r="N393" s="130">
        <v>-1.6267156146733391E-3</v>
      </c>
    </row>
    <row r="394" spans="3:14" x14ac:dyDescent="0.3">
      <c r="C394" s="185">
        <v>42566</v>
      </c>
      <c r="D394" s="193">
        <v>-2.1520941757853518E-3</v>
      </c>
      <c r="E394" s="193">
        <v>-9.8524152975640461E-3</v>
      </c>
      <c r="F394" s="193">
        <v>-2.7954135881985043E-3</v>
      </c>
      <c r="G394" s="193">
        <v>1.7167868672806398E-3</v>
      </c>
      <c r="H394" s="193">
        <v>-4.2159207732263754E-4</v>
      </c>
      <c r="N394" s="130">
        <v>-2.6897142455051676E-3</v>
      </c>
    </row>
    <row r="395" spans="3:14" x14ac:dyDescent="0.3">
      <c r="C395" s="185">
        <v>42565</v>
      </c>
      <c r="D395" s="193">
        <v>1.8031882839060105E-2</v>
      </c>
      <c r="E395" s="193">
        <v>-3.5222943632633014E-3</v>
      </c>
      <c r="F395" s="193">
        <v>2.6943753416612498E-3</v>
      </c>
      <c r="G395" s="193">
        <v>1.4759293648000249E-2</v>
      </c>
      <c r="H395" s="193">
        <v>-1.8279762839761048E-3</v>
      </c>
      <c r="N395" s="130">
        <v>6.083958442166252E-3</v>
      </c>
    </row>
    <row r="396" spans="3:14" x14ac:dyDescent="0.3">
      <c r="C396" s="185">
        <v>42564</v>
      </c>
      <c r="D396" s="193">
        <v>-1.0135304487894452E-2</v>
      </c>
      <c r="E396" s="193">
        <v>-1.1959201313457917E-2</v>
      </c>
      <c r="F396" s="193">
        <v>1.1486391658374717E-3</v>
      </c>
      <c r="G396" s="193">
        <v>3.0827253861153461E-4</v>
      </c>
      <c r="H396" s="193">
        <v>-2.841877869478873E-3</v>
      </c>
      <c r="N396" s="130">
        <v>-4.6704628110508708E-3</v>
      </c>
    </row>
    <row r="397" spans="3:14" x14ac:dyDescent="0.3">
      <c r="C397" s="185">
        <v>42563</v>
      </c>
      <c r="D397" s="193">
        <v>1.708396701873674E-2</v>
      </c>
      <c r="E397" s="193">
        <v>5.1403317491520674E-3</v>
      </c>
      <c r="F397" s="193">
        <v>2.4277466695812454E-2</v>
      </c>
      <c r="G397" s="193">
        <v>2.619571586241607E-2</v>
      </c>
      <c r="H397" s="193">
        <v>1.2557201827739999E-2</v>
      </c>
      <c r="N397" s="130">
        <v>1.7227415227227236E-2</v>
      </c>
    </row>
    <row r="398" spans="3:14" x14ac:dyDescent="0.3">
      <c r="C398" s="185">
        <v>42562</v>
      </c>
      <c r="D398" s="193">
        <v>1.1175329089851836E-2</v>
      </c>
      <c r="E398" s="193">
        <v>1.8706844669463447E-2</v>
      </c>
      <c r="F398" s="193">
        <v>1.3606911740450811E-2</v>
      </c>
      <c r="G398" s="193">
        <v>-1.6855053010488921E-2</v>
      </c>
      <c r="H398" s="193">
        <v>7.8437921721226777E-3</v>
      </c>
      <c r="N398" s="130">
        <v>6.996332254963291E-3</v>
      </c>
    </row>
    <row r="399" spans="3:14" x14ac:dyDescent="0.3">
      <c r="C399" s="185">
        <v>42559</v>
      </c>
      <c r="D399" s="193">
        <v>2.4157802367557584E-3</v>
      </c>
      <c r="E399" s="193">
        <v>7.1988186081143246E-3</v>
      </c>
      <c r="F399" s="193">
        <v>1.2479519336187633E-2</v>
      </c>
      <c r="G399" s="193">
        <v>1.5132605082273048E-2</v>
      </c>
      <c r="H399" s="193">
        <v>5.7523903861471147E-3</v>
      </c>
      <c r="N399" s="130">
        <v>8.6435712595410094E-3</v>
      </c>
    </row>
    <row r="400" spans="3:14" x14ac:dyDescent="0.3">
      <c r="C400" s="185">
        <v>42558</v>
      </c>
      <c r="D400" s="193">
        <v>2.0609494033662881E-3</v>
      </c>
      <c r="E400" s="193">
        <v>-3.6326536995076554E-3</v>
      </c>
      <c r="F400" s="193">
        <v>-2.2217294186627481E-3</v>
      </c>
      <c r="G400" s="193">
        <v>3.04976418600396E-3</v>
      </c>
      <c r="H400" s="193">
        <v>-4.5766320405414389E-3</v>
      </c>
      <c r="N400" s="130">
        <v>-1.0588015902175708E-3</v>
      </c>
    </row>
    <row r="401" spans="3:14" x14ac:dyDescent="0.3">
      <c r="C401" s="185">
        <v>42557</v>
      </c>
      <c r="D401" s="193">
        <v>-3.9486863030850866E-4</v>
      </c>
      <c r="E401" s="193">
        <v>6.9132806714432516E-3</v>
      </c>
      <c r="F401" s="193">
        <v>-1.9679174235684442E-3</v>
      </c>
      <c r="G401" s="193">
        <v>-4.0454835492301534E-2</v>
      </c>
      <c r="H401" s="193">
        <v>-1.0873966208339704E-2</v>
      </c>
      <c r="N401" s="130">
        <v>-9.1772122868130791E-3</v>
      </c>
    </row>
    <row r="402" spans="3:14" x14ac:dyDescent="0.3">
      <c r="C402" s="185">
        <v>42556</v>
      </c>
      <c r="D402" s="193">
        <v>-1.8651752101716663E-2</v>
      </c>
      <c r="E402" s="193">
        <v>-5.8926740286247507E-3</v>
      </c>
      <c r="F402" s="193">
        <v>-9.026474127414464E-3</v>
      </c>
      <c r="G402" s="193">
        <v>3.5237286260315715E-3</v>
      </c>
      <c r="H402" s="193">
        <v>-1.4672288526037091E-3</v>
      </c>
      <c r="N402" s="130">
        <v>-6.2552594862318751E-3</v>
      </c>
    </row>
    <row r="403" spans="3:14" x14ac:dyDescent="0.3">
      <c r="C403" s="185">
        <v>42552</v>
      </c>
      <c r="D403" s="193">
        <v>-2.1440974672405186E-3</v>
      </c>
      <c r="E403" s="193">
        <v>8.7868801166883573E-3</v>
      </c>
      <c r="F403" s="193">
        <v>-5.3683953909973783E-3</v>
      </c>
      <c r="G403" s="193">
        <v>5.0009730126748003E-2</v>
      </c>
      <c r="H403" s="193">
        <v>-3.8744566313428613E-3</v>
      </c>
      <c r="N403" s="130">
        <v>9.7488302092973451E-3</v>
      </c>
    </row>
    <row r="404" spans="3:14" x14ac:dyDescent="0.3">
      <c r="C404" s="185">
        <v>42551</v>
      </c>
      <c r="D404" s="193">
        <v>7.8947311207997941E-3</v>
      </c>
      <c r="E404" s="193">
        <v>-4.7090366786011516E-3</v>
      </c>
      <c r="F404" s="193">
        <v>7.6513439167917949E-3</v>
      </c>
      <c r="G404" s="193">
        <v>-1.3521740847348806E-4</v>
      </c>
      <c r="H404" s="193">
        <v>4.2794660889297923E-3</v>
      </c>
      <c r="N404" s="130">
        <v>3.0124256386215315E-3</v>
      </c>
    </row>
    <row r="405" spans="3:14" x14ac:dyDescent="0.3">
      <c r="C405" s="185">
        <v>42550</v>
      </c>
      <c r="D405" s="193">
        <v>6.0355914540388828E-3</v>
      </c>
      <c r="E405" s="193">
        <v>8.1660090376607253E-3</v>
      </c>
      <c r="F405" s="193">
        <v>1.9423494656522683E-2</v>
      </c>
      <c r="G405" s="193">
        <v>3.1940926933716661E-2</v>
      </c>
      <c r="H405" s="193">
        <v>1.4849502519749652E-2</v>
      </c>
      <c r="N405" s="130">
        <v>1.6256691891669853E-2</v>
      </c>
    </row>
    <row r="406" spans="3:14" x14ac:dyDescent="0.3">
      <c r="C406" s="185">
        <v>42549</v>
      </c>
      <c r="D406" s="193">
        <v>5.6659101962832003E-3</v>
      </c>
      <c r="E406" s="193">
        <v>1.2678257475009041E-2</v>
      </c>
      <c r="F406" s="193">
        <v>9.6057010161180924E-3</v>
      </c>
      <c r="G406" s="193">
        <v>1.9435163926122167E-2</v>
      </c>
      <c r="H406" s="193">
        <v>3.9942183548826006E-3</v>
      </c>
      <c r="N406" s="130">
        <v>1.0344081012471844E-2</v>
      </c>
    </row>
    <row r="407" spans="3:14" x14ac:dyDescent="0.3">
      <c r="C407" s="185">
        <v>42548</v>
      </c>
      <c r="D407" s="193">
        <v>-4.1008908175500895E-2</v>
      </c>
      <c r="E407" s="193">
        <v>-3.7273433585550839E-2</v>
      </c>
      <c r="F407" s="193">
        <v>-5.4838326754714457E-2</v>
      </c>
      <c r="G407" s="193">
        <v>-6.2138799224172162E-2</v>
      </c>
      <c r="H407" s="193">
        <v>-3.8940838999556401E-2</v>
      </c>
      <c r="N407" s="130">
        <v>-4.5713703789790186E-2</v>
      </c>
    </row>
    <row r="408" spans="3:14" x14ac:dyDescent="0.3">
      <c r="C408" s="185">
        <v>42545</v>
      </c>
      <c r="D408" s="193">
        <v>-9.1596697217509015E-2</v>
      </c>
      <c r="E408" s="193">
        <v>-9.5641258771827484E-2</v>
      </c>
      <c r="F408" s="193">
        <v>-0.1039930779648395</v>
      </c>
      <c r="G408" s="193">
        <v>-9.8860590732279832E-2</v>
      </c>
      <c r="H408" s="193">
        <v>-8.6527740651830748E-2</v>
      </c>
      <c r="N408" s="130">
        <v>-9.0905262996588035E-2</v>
      </c>
    </row>
    <row r="409" spans="3:14" x14ac:dyDescent="0.3">
      <c r="C409" s="185">
        <v>42544</v>
      </c>
      <c r="D409" s="193">
        <v>2.768187552763474E-3</v>
      </c>
      <c r="E409" s="193">
        <v>1.3055040409308997E-2</v>
      </c>
      <c r="F409" s="193">
        <v>1.49104902609981E-2</v>
      </c>
      <c r="G409" s="193">
        <v>1.5194055831938788E-2</v>
      </c>
      <c r="H409" s="193">
        <v>4.6581617165469772E-3</v>
      </c>
      <c r="N409" s="130">
        <v>1.0182791671295439E-2</v>
      </c>
    </row>
    <row r="410" spans="3:14" x14ac:dyDescent="0.3">
      <c r="C410" s="185">
        <v>42543</v>
      </c>
      <c r="D410" s="193">
        <v>1.16871832859776E-2</v>
      </c>
      <c r="E410" s="193">
        <v>8.1283758988041892E-3</v>
      </c>
      <c r="F410" s="193">
        <v>1.1533035494107131E-2</v>
      </c>
      <c r="G410" s="193">
        <v>4.6186836729000891E-3</v>
      </c>
      <c r="H410" s="193">
        <v>1.7363424436521821E-2</v>
      </c>
      <c r="N410" s="130">
        <v>1.0732290929219056E-2</v>
      </c>
    </row>
    <row r="411" spans="3:14" x14ac:dyDescent="0.3">
      <c r="C411" s="185">
        <v>42542</v>
      </c>
      <c r="D411" s="193">
        <v>1.3936010542538345E-4</v>
      </c>
      <c r="E411" s="193">
        <v>-5.8100383984893214E-3</v>
      </c>
      <c r="F411" s="193">
        <v>1.3780196072164899E-2</v>
      </c>
      <c r="G411" s="193">
        <v>-3.8757104642456366E-2</v>
      </c>
      <c r="H411" s="193">
        <v>-3.8958207155991094E-3</v>
      </c>
      <c r="N411" s="130">
        <v>-6.7364283778110585E-3</v>
      </c>
    </row>
    <row r="412" spans="3:14" x14ac:dyDescent="0.3">
      <c r="C412" s="185">
        <v>42541</v>
      </c>
      <c r="D412" s="193">
        <v>1.2658821482335632E-2</v>
      </c>
      <c r="E412" s="193">
        <v>2.5803788875861242E-2</v>
      </c>
      <c r="F412" s="193">
        <v>1.3876804748531098E-2</v>
      </c>
      <c r="G412" s="193">
        <v>8.1686469760347182E-3</v>
      </c>
      <c r="H412" s="193">
        <v>1.399135874765863E-2</v>
      </c>
      <c r="N412" s="130">
        <v>1.5028840811593102E-2</v>
      </c>
    </row>
    <row r="413" spans="3:14" x14ac:dyDescent="0.3">
      <c r="C413" s="185">
        <v>42538</v>
      </c>
      <c r="D413" s="193">
        <v>-2.7474923646076406E-2</v>
      </c>
      <c r="E413" s="193">
        <v>-2.0073495927848857E-2</v>
      </c>
      <c r="F413" s="193">
        <v>-9.6272032772265047E-3</v>
      </c>
      <c r="G413" s="193">
        <v>-1.488134787131905E-2</v>
      </c>
      <c r="H413" s="193">
        <v>-7.8171332127270482E-3</v>
      </c>
      <c r="N413" s="130">
        <v>-1.5822624495779525E-2</v>
      </c>
    </row>
    <row r="414" spans="3:14" x14ac:dyDescent="0.3">
      <c r="C414" s="185">
        <v>42537</v>
      </c>
      <c r="D414" s="193">
        <v>7.5266443695287E-3</v>
      </c>
      <c r="E414" s="193">
        <v>7.8543898446148865E-3</v>
      </c>
      <c r="F414" s="193">
        <v>1.7303600754372348E-2</v>
      </c>
      <c r="G414" s="193">
        <v>1.5437195464126861E-2</v>
      </c>
      <c r="H414" s="193">
        <v>8.845086703100127E-3</v>
      </c>
      <c r="N414" s="130">
        <v>1.1467163414829491E-2</v>
      </c>
    </row>
    <row r="415" spans="3:14" x14ac:dyDescent="0.3">
      <c r="C415" s="185">
        <v>42536</v>
      </c>
      <c r="D415" s="193">
        <v>-5.2531639335777697E-3</v>
      </c>
      <c r="E415" s="193">
        <v>-8.9957547825784846E-3</v>
      </c>
      <c r="F415" s="193">
        <v>-4.7778462150113643E-3</v>
      </c>
      <c r="G415" s="193">
        <v>-1.5975595576659413E-4</v>
      </c>
      <c r="H415" s="193">
        <v>-6.7750532518707409E-3</v>
      </c>
      <c r="N415" s="130">
        <v>-5.1746304428922953E-3</v>
      </c>
    </row>
    <row r="416" spans="3:14" x14ac:dyDescent="0.3">
      <c r="C416" s="185">
        <v>42535</v>
      </c>
      <c r="D416" s="193">
        <v>-2.8024198847285682E-3</v>
      </c>
      <c r="E416" s="193">
        <v>1.6257912797821956E-3</v>
      </c>
      <c r="F416" s="193">
        <v>-1.0236273930578722E-2</v>
      </c>
      <c r="G416" s="193">
        <v>-1.1617181735121623E-3</v>
      </c>
      <c r="H416" s="193">
        <v>5.3676904553770716E-3</v>
      </c>
      <c r="N416" s="130">
        <v>-1.4268732169127386E-3</v>
      </c>
    </row>
    <row r="417" spans="3:14" x14ac:dyDescent="0.3">
      <c r="C417" s="185">
        <v>42534</v>
      </c>
      <c r="D417" s="193">
        <v>-9.0528452224973143E-3</v>
      </c>
      <c r="E417" s="193">
        <v>2.4125318893430656E-3</v>
      </c>
      <c r="F417" s="193">
        <v>-2.023584241490866E-2</v>
      </c>
      <c r="G417" s="193">
        <v>7.2046474279539611E-3</v>
      </c>
      <c r="H417" s="193">
        <v>-1.4623879670834477E-3</v>
      </c>
      <c r="N417" s="130">
        <v>-4.1719349843352778E-3</v>
      </c>
    </row>
    <row r="418" spans="3:14" x14ac:dyDescent="0.3">
      <c r="C418" s="185">
        <v>42531</v>
      </c>
      <c r="D418" s="193">
        <v>-7.5639949276841969E-3</v>
      </c>
      <c r="E418" s="193">
        <v>-1.2777287777836864E-2</v>
      </c>
      <c r="F418" s="193">
        <v>-2.0169405305475187E-3</v>
      </c>
      <c r="G418" s="193">
        <v>-3.4307944161153438E-2</v>
      </c>
      <c r="H418" s="193">
        <v>1.0591113277780729E-3</v>
      </c>
      <c r="N418" s="130">
        <v>-1.0982559956691668E-2</v>
      </c>
    </row>
    <row r="419" spans="3:14" x14ac:dyDescent="0.3">
      <c r="C419" s="185">
        <v>42530</v>
      </c>
      <c r="D419" s="193">
        <v>1.4825555767138366E-2</v>
      </c>
      <c r="E419" s="193">
        <v>9.0641217692091405E-3</v>
      </c>
      <c r="F419" s="193">
        <v>-4.2838818138662559E-4</v>
      </c>
      <c r="G419" s="193">
        <v>-2.2443863259059141E-4</v>
      </c>
      <c r="H419" s="193">
        <v>1.3947047878245031E-2</v>
      </c>
      <c r="N419" s="130">
        <v>7.4866753138489259E-3</v>
      </c>
    </row>
    <row r="420" spans="3:14" x14ac:dyDescent="0.3">
      <c r="C420" s="185">
        <v>42529</v>
      </c>
      <c r="D420" s="193">
        <v>-1.9642148041517035E-2</v>
      </c>
      <c r="E420" s="193">
        <v>-1.4733877041429106E-2</v>
      </c>
      <c r="F420" s="193">
        <v>-1.9885387716591759E-2</v>
      </c>
      <c r="G420" s="193">
        <v>-3.9264543282835698E-2</v>
      </c>
      <c r="H420" s="193">
        <v>-1.4731989956291892E-2</v>
      </c>
      <c r="N420" s="130">
        <v>-2.1378605395221871E-2</v>
      </c>
    </row>
    <row r="421" spans="3:14" x14ac:dyDescent="0.3">
      <c r="C421" s="185">
        <v>42528</v>
      </c>
      <c r="D421" s="193">
        <v>1.5300838180109073E-3</v>
      </c>
      <c r="E421" s="193">
        <v>-6.6401750533125496E-3</v>
      </c>
      <c r="F421" s="193">
        <v>-3.0931533385784556E-3</v>
      </c>
      <c r="G421" s="193">
        <v>-1.0990731273653281E-2</v>
      </c>
      <c r="H421" s="193">
        <v>-7.9689058158389902E-3</v>
      </c>
      <c r="N421" s="130">
        <v>-5.4086178789189655E-3</v>
      </c>
    </row>
    <row r="422" spans="3:14" x14ac:dyDescent="0.3">
      <c r="C422" s="185">
        <v>42527</v>
      </c>
      <c r="D422" s="193">
        <v>-3.4225178296250088E-3</v>
      </c>
      <c r="E422" s="193">
        <v>-9.0082813752006708E-3</v>
      </c>
      <c r="F422" s="193">
        <v>-4.1032380771527897E-3</v>
      </c>
      <c r="G422" s="193">
        <v>8.3410442264494336E-4</v>
      </c>
      <c r="H422" s="193">
        <v>-7.0159122279000695E-3</v>
      </c>
      <c r="N422" s="130">
        <v>-4.5272466295356098E-3</v>
      </c>
    </row>
    <row r="423" spans="3:14" x14ac:dyDescent="0.3">
      <c r="C423" s="185">
        <v>42524</v>
      </c>
      <c r="D423" s="193">
        <v>-1.1073326063085649E-2</v>
      </c>
      <c r="E423" s="193">
        <v>-1.6832221199730008E-2</v>
      </c>
      <c r="F423" s="193">
        <v>-2.6353148031251099E-2</v>
      </c>
      <c r="G423" s="193">
        <v>-2.9648733814440359E-2</v>
      </c>
      <c r="H423" s="193">
        <v>-6.7923104564320347E-3</v>
      </c>
      <c r="N423" s="130">
        <v>-1.7939068841914891E-2</v>
      </c>
    </row>
    <row r="424" spans="3:14" x14ac:dyDescent="0.3">
      <c r="C424" s="185">
        <v>42523</v>
      </c>
      <c r="D424" s="193">
        <v>-7.6992487836902903E-3</v>
      </c>
      <c r="E424" s="193">
        <v>1.2002137654631739E-2</v>
      </c>
      <c r="F424" s="193">
        <v>-7.1806102343412526E-3</v>
      </c>
      <c r="G424" s="193">
        <v>-2.7200079366479796E-3</v>
      </c>
      <c r="H424" s="193">
        <v>1.7985793007206474E-3</v>
      </c>
      <c r="N424" s="130">
        <v>-7.332477519432412E-4</v>
      </c>
    </row>
    <row r="425" spans="3:14" x14ac:dyDescent="0.3">
      <c r="C425" s="185">
        <v>42522</v>
      </c>
      <c r="D425" s="193">
        <v>-1.5257711201078128E-2</v>
      </c>
      <c r="E425" s="193">
        <v>-5.7842634040972509E-3</v>
      </c>
      <c r="F425" s="193">
        <v>-3.973223219547236E-3</v>
      </c>
      <c r="G425" s="193">
        <v>-1.1526861511804995E-2</v>
      </c>
      <c r="H425" s="193">
        <v>8.0735578352603751E-3</v>
      </c>
      <c r="N425" s="130">
        <v>-5.6458508239685817E-3</v>
      </c>
    </row>
    <row r="426" spans="3:14" x14ac:dyDescent="0.3">
      <c r="C426" s="185">
        <v>42521</v>
      </c>
      <c r="D426" s="193">
        <v>-8.1013780067671021E-4</v>
      </c>
      <c r="E426" s="193">
        <v>1.8788416548914198E-2</v>
      </c>
      <c r="F426" s="193">
        <v>1.6997972873464239E-2</v>
      </c>
      <c r="G426" s="193">
        <v>-3.0072701727603328E-3</v>
      </c>
      <c r="H426" s="193">
        <v>-7.1619319908533866E-4</v>
      </c>
      <c r="N426" s="130">
        <v>6.3161581033379455E-3</v>
      </c>
    </row>
    <row r="427" spans="3:14" x14ac:dyDescent="0.3">
      <c r="C427" s="185">
        <v>42517</v>
      </c>
      <c r="D427" s="193">
        <v>-4.4236619820681332E-3</v>
      </c>
      <c r="E427" s="193">
        <v>-7.5676636425217967E-3</v>
      </c>
      <c r="F427" s="193">
        <v>4.4268470660037106E-3</v>
      </c>
      <c r="G427" s="193">
        <v>9.2884007655466636E-4</v>
      </c>
      <c r="H427" s="193">
        <v>-1.2437811275717065E-3</v>
      </c>
      <c r="N427" s="130">
        <v>-1.5660138630865417E-3</v>
      </c>
    </row>
    <row r="428" spans="3:14" x14ac:dyDescent="0.3">
      <c r="C428" s="185">
        <v>42516</v>
      </c>
      <c r="D428" s="193">
        <v>1.3076017832390862E-2</v>
      </c>
      <c r="E428" s="193">
        <v>1.4395688624189185E-2</v>
      </c>
      <c r="F428" s="193">
        <v>7.5458816020199484E-4</v>
      </c>
      <c r="G428" s="193">
        <v>3.0891800080286528E-2</v>
      </c>
      <c r="H428" s="193">
        <v>1.9812509228649086E-3</v>
      </c>
      <c r="N428" s="130">
        <v>1.2354735894078138E-2</v>
      </c>
    </row>
    <row r="429" spans="3:14" x14ac:dyDescent="0.3">
      <c r="C429" s="185">
        <v>42515</v>
      </c>
      <c r="D429" s="193">
        <v>1.2932785441180783E-2</v>
      </c>
      <c r="E429" s="193">
        <v>1.3921102512221939E-3</v>
      </c>
      <c r="F429" s="193">
        <v>5.7370080781768348E-3</v>
      </c>
      <c r="G429" s="193">
        <v>1.8840015721837439E-2</v>
      </c>
      <c r="H429" s="193">
        <v>1.7951549457462636E-3</v>
      </c>
      <c r="N429" s="130">
        <v>8.1957454654838658E-3</v>
      </c>
    </row>
    <row r="430" spans="3:14" x14ac:dyDescent="0.3">
      <c r="C430" s="185">
        <v>42514</v>
      </c>
      <c r="D430" s="193">
        <v>1.2574631653353858E-2</v>
      </c>
      <c r="E430" s="193">
        <v>8.0811341614585551E-3</v>
      </c>
      <c r="F430" s="193">
        <v>2.8150350406742883E-2</v>
      </c>
      <c r="G430" s="193">
        <v>2.8571450372592757E-2</v>
      </c>
      <c r="H430" s="193">
        <v>7.0007434127830285E-3</v>
      </c>
      <c r="N430" s="130">
        <v>1.7065410109299354E-2</v>
      </c>
    </row>
    <row r="431" spans="3:14" x14ac:dyDescent="0.3">
      <c r="C431" s="185">
        <v>42513</v>
      </c>
      <c r="D431" s="193">
        <v>1.1564071023117461E-2</v>
      </c>
      <c r="E431" s="193">
        <v>-9.709035991106927E-3</v>
      </c>
      <c r="F431" s="193">
        <v>-1.2787001886619615E-2</v>
      </c>
      <c r="G431" s="193">
        <v>2.4554443390158102E-2</v>
      </c>
      <c r="H431" s="193">
        <v>1.1834312168783748E-3</v>
      </c>
      <c r="N431" s="130">
        <v>3.0612120964486869E-3</v>
      </c>
    </row>
    <row r="432" spans="3:14" x14ac:dyDescent="0.3">
      <c r="C432" s="185">
        <v>42510</v>
      </c>
      <c r="D432" s="193">
        <v>4.3824900831649855E-3</v>
      </c>
      <c r="E432" s="193">
        <v>-2.7880110729495674E-4</v>
      </c>
      <c r="F432" s="193">
        <v>-4.4315003831285225E-4</v>
      </c>
      <c r="G432" s="193">
        <v>2.5916046292582262E-2</v>
      </c>
      <c r="H432" s="193">
        <v>-8.5096998563623238E-3</v>
      </c>
      <c r="N432" s="130">
        <v>4.2902970488407164E-3</v>
      </c>
    </row>
    <row r="433" spans="3:14" x14ac:dyDescent="0.3">
      <c r="C433" s="185">
        <v>42509</v>
      </c>
      <c r="D433" s="193">
        <v>8.5651719675182737E-3</v>
      </c>
      <c r="E433" s="193">
        <v>1.3912583574002844E-2</v>
      </c>
      <c r="F433" s="193">
        <v>2.6889868100583251E-3</v>
      </c>
      <c r="G433" s="193">
        <v>1.8268989158497808E-3</v>
      </c>
      <c r="H433" s="193">
        <v>1.6628689548506978E-2</v>
      </c>
      <c r="N433" s="130">
        <v>8.7801323579703335E-3</v>
      </c>
    </row>
    <row r="434" spans="3:14" x14ac:dyDescent="0.3">
      <c r="C434" s="185">
        <v>42508</v>
      </c>
      <c r="D434" s="193">
        <v>3.9017492529757947E-2</v>
      </c>
      <c r="E434" s="193">
        <v>3.0768020120594115E-2</v>
      </c>
      <c r="F434" s="193">
        <v>3.3559321331578157E-2</v>
      </c>
      <c r="G434" s="193">
        <v>4.8516948277807816E-2</v>
      </c>
      <c r="H434" s="193">
        <v>1.8040527544189094E-2</v>
      </c>
      <c r="N434" s="130">
        <v>3.461622219115483E-2</v>
      </c>
    </row>
    <row r="435" spans="3:14" x14ac:dyDescent="0.3">
      <c r="C435" s="185">
        <v>42507</v>
      </c>
      <c r="D435" s="193">
        <v>-1.8445511932368727E-3</v>
      </c>
      <c r="E435" s="193">
        <v>-1.9575424898546748E-2</v>
      </c>
      <c r="F435" s="193">
        <v>-1.6509578526564001E-2</v>
      </c>
      <c r="G435" s="193">
        <v>-3.1950782173761627E-3</v>
      </c>
      <c r="H435" s="193">
        <v>-1.0131764662192675E-2</v>
      </c>
      <c r="N435" s="130">
        <v>-1.0174510880723161E-2</v>
      </c>
    </row>
    <row r="436" spans="3:14" x14ac:dyDescent="0.3">
      <c r="C436" s="185">
        <v>42506</v>
      </c>
      <c r="D436" s="193">
        <v>2.981567316544765E-2</v>
      </c>
      <c r="E436" s="193">
        <v>-5.5891282506401341E-3</v>
      </c>
      <c r="F436" s="193">
        <v>7.9450828539365803E-3</v>
      </c>
      <c r="G436" s="193">
        <v>7.3806541783674609E-3</v>
      </c>
      <c r="H436" s="193">
        <v>-1.7186810009270324E-3</v>
      </c>
      <c r="N436" s="130">
        <v>7.671711021497659E-3</v>
      </c>
    </row>
    <row r="437" spans="3:14" x14ac:dyDescent="0.3">
      <c r="C437" s="185">
        <v>42503</v>
      </c>
      <c r="D437" s="193">
        <v>8.3861748284852471E-3</v>
      </c>
      <c r="E437" s="193">
        <v>-4.82414211006074E-3</v>
      </c>
      <c r="F437" s="193">
        <v>-1.9871135885071254E-3</v>
      </c>
      <c r="G437" s="193">
        <v>7.9899961502052572E-3</v>
      </c>
      <c r="H437" s="193">
        <v>-8.0267200452877208E-3</v>
      </c>
      <c r="N437" s="130">
        <v>3.3023629837492983E-4</v>
      </c>
    </row>
    <row r="438" spans="3:14" x14ac:dyDescent="0.3">
      <c r="C438" s="185">
        <v>42502</v>
      </c>
      <c r="D438" s="193">
        <v>-2.6096899636252679E-2</v>
      </c>
      <c r="E438" s="193">
        <v>4.2076461659392647E-3</v>
      </c>
      <c r="F438" s="193">
        <v>6.6098734734345082E-3</v>
      </c>
      <c r="G438" s="193">
        <v>-2.8014455938413899E-2</v>
      </c>
      <c r="H438" s="193">
        <v>7.9957812049199909E-4</v>
      </c>
      <c r="N438" s="130">
        <v>-8.347366582456826E-3</v>
      </c>
    </row>
    <row r="439" spans="3:14" x14ac:dyDescent="0.3">
      <c r="C439" s="185">
        <v>42501</v>
      </c>
      <c r="D439" s="193">
        <v>-2.9249272390661902E-2</v>
      </c>
      <c r="E439" s="193">
        <v>-5.1131023560602763E-3</v>
      </c>
      <c r="F439" s="193">
        <v>-1.8872693939887816E-2</v>
      </c>
      <c r="G439" s="193">
        <v>-5.0844705383891728E-2</v>
      </c>
      <c r="H439" s="193">
        <v>-2.346927337269333E-2</v>
      </c>
      <c r="N439" s="130">
        <v>-2.5078236366667794E-2</v>
      </c>
    </row>
    <row r="440" spans="3:14" x14ac:dyDescent="0.3">
      <c r="C440" s="185">
        <v>42500</v>
      </c>
      <c r="D440" s="193">
        <v>3.1008982552952606E-3</v>
      </c>
      <c r="E440" s="193">
        <v>3.0065681815564415E-2</v>
      </c>
      <c r="F440" s="193">
        <v>1.5129948005872876E-2</v>
      </c>
      <c r="G440" s="193">
        <v>2.1958528842118508E-2</v>
      </c>
      <c r="H440" s="193">
        <v>7.0842380017539688E-4</v>
      </c>
      <c r="N440" s="130">
        <v>1.4356596185537312E-2</v>
      </c>
    </row>
    <row r="441" spans="3:14" x14ac:dyDescent="0.3">
      <c r="C441" s="185">
        <v>42499</v>
      </c>
      <c r="D441" s="193">
        <v>1.0149228995192513E-2</v>
      </c>
      <c r="E441" s="193">
        <v>1.7963897439361633E-2</v>
      </c>
      <c r="F441" s="193">
        <v>3.0241001977423382E-3</v>
      </c>
      <c r="G441" s="193">
        <v>6.0868357652983903E-3</v>
      </c>
      <c r="H441" s="193">
        <v>9.272970120422535E-3</v>
      </c>
      <c r="N441" s="130">
        <v>9.3554597541464172E-3</v>
      </c>
    </row>
    <row r="442" spans="3:14" x14ac:dyDescent="0.3">
      <c r="C442" s="185">
        <v>42496</v>
      </c>
      <c r="D442" s="193">
        <v>-9.8138658218869159E-3</v>
      </c>
      <c r="E442" s="193">
        <v>1.8074528855542719E-2</v>
      </c>
      <c r="F442" s="193">
        <v>4.7492134706738666E-3</v>
      </c>
      <c r="G442" s="193">
        <v>1.20933078126955E-2</v>
      </c>
      <c r="H442" s="193">
        <v>5.9360061010119486E-3</v>
      </c>
      <c r="N442" s="130">
        <v>6.2707780464138834E-3</v>
      </c>
    </row>
    <row r="443" spans="3:14" x14ac:dyDescent="0.3">
      <c r="C443" s="185">
        <v>42495</v>
      </c>
      <c r="D443" s="193">
        <v>-1.6107521877450064E-2</v>
      </c>
      <c r="E443" s="193">
        <v>-2.9800426145871074E-2</v>
      </c>
      <c r="F443" s="193">
        <v>-1.0637708778308556E-2</v>
      </c>
      <c r="G443" s="193">
        <v>-2.7804501945296569E-2</v>
      </c>
      <c r="H443" s="193">
        <v>-1.5723559060105585E-2</v>
      </c>
      <c r="N443" s="130">
        <v>-1.9788538666069177E-2</v>
      </c>
    </row>
    <row r="444" spans="3:14" x14ac:dyDescent="0.3">
      <c r="C444" s="185">
        <v>42494</v>
      </c>
      <c r="D444" s="193">
        <v>-1.0372928157354975E-2</v>
      </c>
      <c r="E444" s="193">
        <v>-5.4297492889200845E-4</v>
      </c>
      <c r="F444" s="193">
        <v>1.8890623887989329E-3</v>
      </c>
      <c r="G444" s="193">
        <v>-8.1440591549672547E-3</v>
      </c>
      <c r="H444" s="193">
        <v>6.2290460752857501E-3</v>
      </c>
      <c r="N444" s="130">
        <v>-2.1667587696751487E-3</v>
      </c>
    </row>
    <row r="445" spans="3:14" x14ac:dyDescent="0.3">
      <c r="C445" s="185">
        <v>42493</v>
      </c>
      <c r="D445" s="193">
        <v>2.6259804669359055E-2</v>
      </c>
      <c r="E445" s="193">
        <v>-8.5448840092727969E-3</v>
      </c>
      <c r="F445" s="193">
        <v>-6.5882370151190348E-3</v>
      </c>
      <c r="G445" s="193">
        <v>-7.0578121350668025E-3</v>
      </c>
      <c r="H445" s="193">
        <v>1.1551990863119942E-2</v>
      </c>
      <c r="N445" s="130">
        <v>3.2237154773972947E-3</v>
      </c>
    </row>
    <row r="446" spans="3:14" x14ac:dyDescent="0.3">
      <c r="C446" s="185">
        <v>42492</v>
      </c>
      <c r="D446" s="193">
        <v>1.032289706360289E-2</v>
      </c>
      <c r="E446" s="193">
        <v>4.7510201369298392E-2</v>
      </c>
      <c r="F446" s="193">
        <v>2.611985751735128E-2</v>
      </c>
      <c r="G446" s="193">
        <v>4.5028775566182809E-2</v>
      </c>
      <c r="H446" s="193">
        <v>2.1943200517471638E-2</v>
      </c>
      <c r="N446" s="130">
        <v>3.0748182978415618E-2</v>
      </c>
    </row>
    <row r="447" spans="3:14" x14ac:dyDescent="0.3">
      <c r="C447" s="185">
        <v>42489</v>
      </c>
      <c r="D447" s="193">
        <v>-1.2332902606372136E-2</v>
      </c>
      <c r="E447" s="193">
        <v>9.0589179844710432E-2</v>
      </c>
      <c r="F447" s="193">
        <v>-1.3733435417576944E-3</v>
      </c>
      <c r="G447" s="193">
        <v>-3.5448495077578536E-3</v>
      </c>
      <c r="H447" s="193">
        <v>3.7315141284742191E-3</v>
      </c>
      <c r="N447" s="130">
        <v>1.6277897011858639E-2</v>
      </c>
    </row>
    <row r="448" spans="3:14" x14ac:dyDescent="0.3">
      <c r="C448" s="185">
        <v>42488</v>
      </c>
      <c r="D448" s="193">
        <v>-3.3597698564328593E-2</v>
      </c>
      <c r="E448" s="193">
        <v>-1.0117172818674981E-2</v>
      </c>
      <c r="F448" s="193">
        <v>-2.3181921292768557E-2</v>
      </c>
      <c r="G448" s="193">
        <v>-1.0937509029395521E-2</v>
      </c>
      <c r="H448" s="193">
        <v>-4.1830342804938941E-3</v>
      </c>
      <c r="N448" s="130">
        <v>-1.6214644972069266E-2</v>
      </c>
    </row>
    <row r="449" spans="3:14" x14ac:dyDescent="0.3">
      <c r="C449" s="185">
        <v>42487</v>
      </c>
      <c r="D449" s="193">
        <v>-6.7674044881709042E-2</v>
      </c>
      <c r="E449" s="193">
        <v>-1.9906943727126508E-2</v>
      </c>
      <c r="F449" s="193">
        <v>-1.2820200555475463E-2</v>
      </c>
      <c r="G449" s="193">
        <v>-1.8205189599219594E-2</v>
      </c>
      <c r="H449" s="193">
        <v>1.2126351294730177E-3</v>
      </c>
      <c r="N449" s="130">
        <v>-2.2942107197721263E-2</v>
      </c>
    </row>
    <row r="450" spans="3:14" x14ac:dyDescent="0.3">
      <c r="C450" s="185">
        <v>42486</v>
      </c>
      <c r="D450" s="193">
        <v>-1.9971553183355886E-2</v>
      </c>
      <c r="E450" s="193">
        <v>-2.7995450965850953E-2</v>
      </c>
      <c r="F450" s="193">
        <v>-2.594099055120231E-2</v>
      </c>
      <c r="G450" s="193">
        <v>-2.5151465602983213E-2</v>
      </c>
      <c r="H450" s="193">
        <v>-3.6112648494140691E-2</v>
      </c>
      <c r="N450" s="130">
        <v>-2.6658846921059302E-2</v>
      </c>
    </row>
    <row r="451" spans="3:14" x14ac:dyDescent="0.3">
      <c r="C451" s="185">
        <v>42485</v>
      </c>
      <c r="D451" s="193">
        <v>2.5881289372650597E-3</v>
      </c>
      <c r="E451" s="193">
        <v>1.7425995219993943E-2</v>
      </c>
      <c r="F451" s="193">
        <v>1.4634734404076411E-2</v>
      </c>
      <c r="G451" s="193">
        <v>-1.6421310595984579E-2</v>
      </c>
      <c r="H451" s="193">
        <v>1.3948359846680641E-2</v>
      </c>
      <c r="N451" s="130">
        <v>6.534283472966947E-3</v>
      </c>
    </row>
    <row r="452" spans="3:14" x14ac:dyDescent="0.3">
      <c r="C452" s="185">
        <v>42482</v>
      </c>
      <c r="D452" s="193">
        <v>-3.8590874039343289E-3</v>
      </c>
      <c r="E452" s="193">
        <v>-1.7898913953322888E-2</v>
      </c>
      <c r="F452" s="193">
        <v>-7.5530098454755862E-2</v>
      </c>
      <c r="G452" s="193">
        <v>8.5209719811059452E-3</v>
      </c>
      <c r="H452" s="193">
        <v>7.3589475734672457E-4</v>
      </c>
      <c r="N452" s="130">
        <v>-1.7009192977034137E-2</v>
      </c>
    </row>
    <row r="453" spans="3:14" x14ac:dyDescent="0.3">
      <c r="C453" s="185">
        <v>42481</v>
      </c>
      <c r="D453" s="193">
        <v>1.4156496899515248E-2</v>
      </c>
      <c r="E453" s="193">
        <v>2.1894749533011657E-2</v>
      </c>
      <c r="F453" s="193">
        <v>2.8455546399252903E-2</v>
      </c>
      <c r="G453" s="193">
        <v>6.3728722399056855E-3</v>
      </c>
      <c r="H453" s="193">
        <v>1.5804215973130108E-2</v>
      </c>
      <c r="N453" s="130">
        <v>1.7516126305037259E-2</v>
      </c>
    </row>
    <row r="454" spans="3:14" x14ac:dyDescent="0.3">
      <c r="C454" s="185">
        <v>42480</v>
      </c>
      <c r="D454" s="193">
        <v>-1.3676448393092906E-2</v>
      </c>
      <c r="E454" s="193">
        <v>-7.6584665446093776E-3</v>
      </c>
      <c r="F454" s="193">
        <v>-3.0020549559421527E-2</v>
      </c>
      <c r="G454" s="193">
        <v>9.6996438002814548E-3</v>
      </c>
      <c r="H454" s="193">
        <v>-3.6724320307246115E-2</v>
      </c>
      <c r="N454" s="130">
        <v>-1.5419659726827274E-2</v>
      </c>
    </row>
    <row r="455" spans="3:14" x14ac:dyDescent="0.3">
      <c r="C455" s="185">
        <v>42479</v>
      </c>
      <c r="D455" s="193">
        <v>-1.9366392894314282E-3</v>
      </c>
      <c r="E455" s="193">
        <v>-8.4144039187089171E-3</v>
      </c>
      <c r="F455" s="193">
        <v>2.140012623963856E-3</v>
      </c>
      <c r="G455" s="193">
        <v>-0.13554224188477718</v>
      </c>
      <c r="H455" s="193">
        <v>8.7988687237549965E-3</v>
      </c>
      <c r="N455" s="130">
        <v>-2.5218319146165267E-2</v>
      </c>
    </row>
    <row r="456" spans="3:14" x14ac:dyDescent="0.3">
      <c r="C456" s="185">
        <v>42478</v>
      </c>
      <c r="D456" s="193">
        <v>-2.0349642894384169E-2</v>
      </c>
      <c r="E456" s="193">
        <v>1.6462760791934546E-2</v>
      </c>
      <c r="F456" s="193">
        <v>1.5911758112348354E-2</v>
      </c>
      <c r="G456" s="193">
        <v>-2.6824752265539979E-2</v>
      </c>
      <c r="H456" s="193">
        <v>7.8806028152139749E-3</v>
      </c>
      <c r="N456" s="130">
        <v>-1.2124741957646038E-3</v>
      </c>
    </row>
    <row r="457" spans="3:14" x14ac:dyDescent="0.3">
      <c r="C457" s="185">
        <v>42475</v>
      </c>
      <c r="D457" s="193">
        <v>-9.792481522875195E-3</v>
      </c>
      <c r="E457" s="193">
        <v>1.8729249706930889E-2</v>
      </c>
      <c r="F457" s="193">
        <v>1.5707835928808925E-2</v>
      </c>
      <c r="G457" s="193">
        <v>2.0306045489086093E-2</v>
      </c>
      <c r="H457" s="193">
        <v>1.4012682375422048E-2</v>
      </c>
      <c r="N457" s="130">
        <v>1.1923567888746656E-2</v>
      </c>
    </row>
    <row r="458" spans="3:14" x14ac:dyDescent="0.3">
      <c r="C458" s="185">
        <v>42474</v>
      </c>
      <c r="D458" s="193">
        <v>-6.6888273117205596E-3</v>
      </c>
      <c r="E458" s="193">
        <v>2.3746936107699019E-3</v>
      </c>
      <c r="F458" s="193">
        <v>-7.0434647356924967E-3</v>
      </c>
      <c r="G458" s="193">
        <v>-2.2641171289165514E-4</v>
      </c>
      <c r="H458" s="193">
        <v>-4.5439715223702338E-3</v>
      </c>
      <c r="N458" s="130">
        <v>-3.2135517063011754E-3</v>
      </c>
    </row>
    <row r="459" spans="3:14" x14ac:dyDescent="0.3">
      <c r="C459" s="185">
        <v>42473</v>
      </c>
      <c r="D459" s="193">
        <v>1.7909035436744637E-2</v>
      </c>
      <c r="E459" s="193">
        <v>2.26560380422287E-2</v>
      </c>
      <c r="F459" s="193">
        <v>1.6252824263431703E-2</v>
      </c>
      <c r="G459" s="193">
        <v>2.8177101099619555E-2</v>
      </c>
      <c r="H459" s="193">
        <v>-9.5125312655945367E-4</v>
      </c>
      <c r="N459" s="130">
        <v>1.6999529751917278E-2</v>
      </c>
    </row>
    <row r="460" spans="3:14" x14ac:dyDescent="0.3">
      <c r="C460" s="185">
        <v>42472</v>
      </c>
      <c r="D460" s="193">
        <v>2.7111259652880292E-4</v>
      </c>
      <c r="E460" s="193">
        <v>-5.9415249807445464E-4</v>
      </c>
      <c r="F460" s="193">
        <v>-6.4291762969491874E-3</v>
      </c>
      <c r="G460" s="193">
        <v>2.8354566877040407E-2</v>
      </c>
      <c r="H460" s="193">
        <v>-1.1462137667189088E-2</v>
      </c>
      <c r="N460" s="130">
        <v>2.1264612898324953E-3</v>
      </c>
    </row>
    <row r="461" spans="3:14" x14ac:dyDescent="0.3">
      <c r="C461" s="185">
        <v>42471</v>
      </c>
      <c r="D461" s="193">
        <v>4.1401768906408672E-3</v>
      </c>
      <c r="E461" s="193">
        <v>3.0669900114014617E-3</v>
      </c>
      <c r="F461" s="193">
        <v>-1.190681753884989E-3</v>
      </c>
      <c r="G461" s="193">
        <v>-1.0112268480940953E-2</v>
      </c>
      <c r="H461" s="193">
        <v>-4.832153758062686E-3</v>
      </c>
      <c r="N461" s="130">
        <v>-1.7702649922416895E-3</v>
      </c>
    </row>
    <row r="462" spans="3:14" x14ac:dyDescent="0.3">
      <c r="C462" s="185">
        <v>42468</v>
      </c>
      <c r="D462" s="193">
        <v>-9.2484786114090008E-3</v>
      </c>
      <c r="E462" s="193">
        <v>-5.0079982315212428E-3</v>
      </c>
      <c r="F462" s="193">
        <v>-1.1088388085041704E-2</v>
      </c>
      <c r="G462" s="193">
        <v>-1.6499720389412671E-2</v>
      </c>
      <c r="H462" s="193">
        <v>-1.0834574662996737E-2</v>
      </c>
      <c r="N462" s="130">
        <v>-1.0473779645767598E-2</v>
      </c>
    </row>
    <row r="463" spans="3:14" x14ac:dyDescent="0.3">
      <c r="C463" s="185">
        <v>42467</v>
      </c>
      <c r="D463" s="193">
        <v>-2.0233451524667174E-2</v>
      </c>
      <c r="E463" s="193">
        <v>-1.6029554060386138E-2</v>
      </c>
      <c r="F463" s="193">
        <v>-1.0228414679973966E-2</v>
      </c>
      <c r="G463" s="193">
        <v>-1.8140706264465488E-3</v>
      </c>
      <c r="H463" s="193">
        <v>-5.0066636875664098E-3</v>
      </c>
      <c r="N463" s="130">
        <v>-1.0582950621412084E-2</v>
      </c>
    </row>
    <row r="464" spans="3:14" x14ac:dyDescent="0.3">
      <c r="C464" s="185">
        <v>42466</v>
      </c>
      <c r="D464" s="193">
        <v>-4.3083904516558243E-3</v>
      </c>
      <c r="E464" s="193">
        <v>1.2105290655737158E-2</v>
      </c>
      <c r="F464" s="193">
        <v>-4.5149817788189975E-3</v>
      </c>
      <c r="G464" s="193">
        <v>-1.5775137714864794E-2</v>
      </c>
      <c r="H464" s="193">
        <v>-6.9403613359429401E-3</v>
      </c>
      <c r="N464" s="130">
        <v>-3.8385531171996885E-3</v>
      </c>
    </row>
    <row r="465" spans="3:14" x14ac:dyDescent="0.3">
      <c r="C465" s="185">
        <v>42465</v>
      </c>
      <c r="D465" s="193">
        <v>-1.9525076146772902E-2</v>
      </c>
      <c r="E465" s="193">
        <v>-1.9622158303236027E-2</v>
      </c>
      <c r="F465" s="193">
        <v>-2.348607735032596E-2</v>
      </c>
      <c r="G465" s="193">
        <v>-2.0279340547153251E-3</v>
      </c>
      <c r="H465" s="193">
        <v>-8.2674034960567629E-3</v>
      </c>
      <c r="N465" s="130">
        <v>-1.444764416575111E-2</v>
      </c>
    </row>
    <row r="466" spans="3:14" x14ac:dyDescent="0.3">
      <c r="C466" s="185">
        <v>42464</v>
      </c>
      <c r="D466" s="193">
        <v>2.6069607768296057E-2</v>
      </c>
      <c r="E466" s="193">
        <v>6.9365536633525125E-3</v>
      </c>
      <c r="F466" s="193">
        <v>1.3325791763290342E-2</v>
      </c>
      <c r="G466" s="193">
        <v>2.9940727518958763E-3</v>
      </c>
      <c r="H466" s="193">
        <v>1.2010126654564707E-2</v>
      </c>
      <c r="N466" s="130">
        <v>1.2373826532368577E-2</v>
      </c>
    </row>
    <row r="467" spans="3:14" x14ac:dyDescent="0.3">
      <c r="C467" s="185">
        <v>42461</v>
      </c>
      <c r="D467" s="193">
        <v>9.7254352774001629E-3</v>
      </c>
      <c r="E467" s="193">
        <v>8.7456355885074319E-3</v>
      </c>
      <c r="F467" s="193">
        <v>6.7296944603922673E-3</v>
      </c>
      <c r="G467" s="193">
        <v>3.3971869265398004E-2</v>
      </c>
      <c r="H467" s="193">
        <v>1.5305418285287626E-2</v>
      </c>
      <c r="N467" s="130">
        <v>1.5057582140939605E-2</v>
      </c>
    </row>
    <row r="468" spans="3:14" x14ac:dyDescent="0.3">
      <c r="C468" s="185">
        <v>42460</v>
      </c>
      <c r="D468" s="193">
        <v>-2.5727449757382594E-2</v>
      </c>
      <c r="E468" s="193">
        <v>-2.8982162100012414E-2</v>
      </c>
      <c r="F468" s="193">
        <v>-1.7247103168664797E-2</v>
      </c>
      <c r="G468" s="193">
        <v>-2.0119963200206571E-2</v>
      </c>
      <c r="H468" s="193">
        <v>-2.4996569410799061E-2</v>
      </c>
      <c r="N468" s="130">
        <v>-2.3134079808748497E-2</v>
      </c>
    </row>
    <row r="469" spans="3:14" x14ac:dyDescent="0.3">
      <c r="C469" s="185">
        <v>42459</v>
      </c>
      <c r="D469" s="193">
        <v>1.6372138516067374E-2</v>
      </c>
      <c r="E469" s="193">
        <v>7.1640801756975639E-3</v>
      </c>
      <c r="F469" s="193">
        <v>5.2591985786060759E-3</v>
      </c>
      <c r="G469" s="193">
        <v>-1.9742526547544555E-2</v>
      </c>
      <c r="H469" s="193">
        <v>-2.3866025447248033E-3</v>
      </c>
      <c r="N469" s="130">
        <v>1.4074152976532479E-3</v>
      </c>
    </row>
    <row r="470" spans="3:14" x14ac:dyDescent="0.3">
      <c r="C470" s="185">
        <v>42458</v>
      </c>
      <c r="D470" s="193">
        <v>2.6462087074421332E-2</v>
      </c>
      <c r="E470" s="193">
        <v>2.6906178136419719E-2</v>
      </c>
      <c r="F470" s="193">
        <v>2.4684078458260542E-2</v>
      </c>
      <c r="G470" s="193">
        <v>3.150906732270007E-2</v>
      </c>
      <c r="H470" s="193">
        <v>5.2428932065452264E-3</v>
      </c>
      <c r="N470" s="130">
        <v>2.3269076315151072E-2</v>
      </c>
    </row>
    <row r="471" spans="3:14" x14ac:dyDescent="0.3">
      <c r="C471" s="185">
        <v>42457</v>
      </c>
      <c r="D471" s="193">
        <v>1.2117406228694477E-4</v>
      </c>
      <c r="E471" s="193">
        <v>-6.2362267720476861E-4</v>
      </c>
      <c r="F471" s="193">
        <v>-7.7626837415110126E-3</v>
      </c>
      <c r="G471" s="193">
        <v>3.3237214228540007E-2</v>
      </c>
      <c r="H471" s="193">
        <v>1.4113928966586835E-3</v>
      </c>
      <c r="N471" s="130">
        <v>5.3946503625869361E-3</v>
      </c>
    </row>
    <row r="472" spans="3:14" x14ac:dyDescent="0.3">
      <c r="C472" s="185">
        <v>42453</v>
      </c>
      <c r="D472" s="193">
        <v>1.9807394160289396E-3</v>
      </c>
      <c r="E472" s="193">
        <v>2.943888525310134E-2</v>
      </c>
      <c r="F472" s="193">
        <v>1.0761525327603364E-2</v>
      </c>
      <c r="G472" s="193">
        <v>-6.1030089475202125E-3</v>
      </c>
      <c r="H472" s="193">
        <v>7.1691693568117516E-3</v>
      </c>
      <c r="N472" s="130">
        <v>8.7578680116195788E-3</v>
      </c>
    </row>
    <row r="473" spans="3:14" x14ac:dyDescent="0.3">
      <c r="C473" s="185">
        <v>42452</v>
      </c>
      <c r="D473" s="193">
        <v>8.3240101834863786E-3</v>
      </c>
      <c r="E473" s="193">
        <v>3.0061487057399635E-2</v>
      </c>
      <c r="F473" s="193">
        <v>1.2016908147869871E-2</v>
      </c>
      <c r="G473" s="193">
        <v>1.1360828016953565E-2</v>
      </c>
      <c r="H473" s="193">
        <v>1.4834529117427532E-2</v>
      </c>
      <c r="N473" s="130">
        <v>1.5467352409026074E-2</v>
      </c>
    </row>
    <row r="474" spans="3:14" x14ac:dyDescent="0.3">
      <c r="C474" s="185">
        <v>42451</v>
      </c>
      <c r="D474" s="193">
        <v>-1.1681103722329857E-2</v>
      </c>
      <c r="E474" s="193">
        <v>-7.6352238374125785E-3</v>
      </c>
      <c r="F474" s="193">
        <v>-1.5408740799794787E-2</v>
      </c>
      <c r="G474" s="193">
        <v>-3.1445714209208935E-2</v>
      </c>
      <c r="H474" s="193">
        <v>-2.6285750898008827E-2</v>
      </c>
      <c r="N474" s="130">
        <v>-1.8281931008011072E-2</v>
      </c>
    </row>
    <row r="475" spans="3:14" x14ac:dyDescent="0.3">
      <c r="C475" s="185">
        <v>42450</v>
      </c>
      <c r="D475" s="193">
        <v>-1.7679099098813468E-2</v>
      </c>
      <c r="E475" s="193">
        <v>-1.4149171119035436E-2</v>
      </c>
      <c r="F475" s="193">
        <v>-1.0691365221976589E-2</v>
      </c>
      <c r="G475" s="193">
        <v>-1.8178305916984997E-2</v>
      </c>
      <c r="H475" s="193">
        <v>-1.5542301927818759E-2</v>
      </c>
      <c r="N475" s="130">
        <v>-1.5128783856710171E-2</v>
      </c>
    </row>
    <row r="476" spans="3:14" x14ac:dyDescent="0.3">
      <c r="C476" s="185">
        <v>42447</v>
      </c>
      <c r="D476" s="193">
        <v>5.8831852999997967E-3</v>
      </c>
      <c r="E476" s="193">
        <v>-8.4936982625063093E-3</v>
      </c>
      <c r="F476" s="193">
        <v>-1.6887859039605182E-2</v>
      </c>
      <c r="G476" s="193">
        <v>1.8691285985956776E-2</v>
      </c>
      <c r="H476" s="193">
        <v>9.5716935929405413E-3</v>
      </c>
      <c r="N476" s="130">
        <v>1.8362896555503142E-3</v>
      </c>
    </row>
    <row r="477" spans="3:14" x14ac:dyDescent="0.3">
      <c r="C477" s="185">
        <v>42446</v>
      </c>
      <c r="D477" s="193">
        <v>-1.6766099791605178E-3</v>
      </c>
      <c r="E477" s="193">
        <v>-2.6234321240968968E-2</v>
      </c>
      <c r="F477" s="193">
        <v>5.6166247391960964E-3</v>
      </c>
      <c r="G477" s="193">
        <v>3.6464154309946355E-3</v>
      </c>
      <c r="H477" s="193">
        <v>1.7115308036324481E-2</v>
      </c>
      <c r="N477" s="130">
        <v>-2.0405658972111242E-4</v>
      </c>
    </row>
    <row r="478" spans="3:14" x14ac:dyDescent="0.3">
      <c r="C478" s="185">
        <v>42445</v>
      </c>
      <c r="D478" s="193">
        <v>-2.6830493372032548E-3</v>
      </c>
      <c r="E478" s="193">
        <v>-2.0664086386187077E-2</v>
      </c>
      <c r="F478" s="193">
        <v>-1.8045652851880769E-3</v>
      </c>
      <c r="G478" s="193">
        <v>-7.7577481169858542E-4</v>
      </c>
      <c r="H478" s="193">
        <v>-1.5517928399429943E-2</v>
      </c>
      <c r="N478" s="130">
        <v>-8.2216116256532655E-3</v>
      </c>
    </row>
    <row r="479" spans="3:14" x14ac:dyDescent="0.3">
      <c r="C479" s="185">
        <v>42444</v>
      </c>
      <c r="D479" s="193">
        <v>2.2299828227344252E-2</v>
      </c>
      <c r="E479" s="193">
        <v>8.7512056078875421E-3</v>
      </c>
      <c r="F479" s="193">
        <v>1.0273546343946047E-2</v>
      </c>
      <c r="G479" s="193">
        <v>-3.4973671000365132E-4</v>
      </c>
      <c r="H479" s="193">
        <v>4.1287609699185253E-3</v>
      </c>
      <c r="N479" s="130">
        <v>9.0908116423819869E-3</v>
      </c>
    </row>
    <row r="480" spans="3:14" x14ac:dyDescent="0.3">
      <c r="C480" s="185">
        <v>42443</v>
      </c>
      <c r="D480" s="193">
        <v>-2.8523442959878091E-3</v>
      </c>
      <c r="E480" s="193">
        <v>1.1875720809547234E-3</v>
      </c>
      <c r="F480" s="193">
        <v>-3.5092516464314593E-3</v>
      </c>
      <c r="G480" s="193">
        <v>-5.9076193710016632E-4</v>
      </c>
      <c r="H480" s="193">
        <v>-1.2511935420051835E-2</v>
      </c>
      <c r="N480" s="130">
        <v>-3.6375356371083582E-3</v>
      </c>
    </row>
    <row r="481" spans="3:14" x14ac:dyDescent="0.3">
      <c r="C481" s="185">
        <v>42440</v>
      </c>
      <c r="D481" s="193">
        <v>-4.4550133942878037E-3</v>
      </c>
      <c r="E481" s="193">
        <v>3.7564252411607635E-3</v>
      </c>
      <c r="F481" s="193">
        <v>4.235542123641264E-3</v>
      </c>
      <c r="G481" s="193">
        <v>-1.2094594730512345E-2</v>
      </c>
      <c r="H481" s="193">
        <v>-2.1633348295246164E-2</v>
      </c>
      <c r="N481" s="130">
        <v>-5.971973043028397E-3</v>
      </c>
    </row>
    <row r="482" spans="3:14" x14ac:dyDescent="0.3">
      <c r="C482" s="185">
        <v>42439</v>
      </c>
      <c r="D482" s="193">
        <v>1.1094041650515696E-2</v>
      </c>
      <c r="E482" s="193">
        <v>9.6339801699221218E-3</v>
      </c>
      <c r="F482" s="193">
        <v>-4.4640728137669257E-3</v>
      </c>
      <c r="G482" s="193">
        <v>4.0475864500292592E-3</v>
      </c>
      <c r="H482" s="193">
        <v>2.3689714308439088E-3</v>
      </c>
      <c r="N482" s="130">
        <v>4.5619580159512374E-3</v>
      </c>
    </row>
    <row r="483" spans="3:14" x14ac:dyDescent="0.3">
      <c r="C483" s="185">
        <v>42438</v>
      </c>
      <c r="D483" s="193">
        <v>-2.5347944239361944E-2</v>
      </c>
      <c r="E483" s="193">
        <v>-2.7649404996146831E-2</v>
      </c>
      <c r="F483" s="193">
        <v>-3.4597949782256029E-3</v>
      </c>
      <c r="G483" s="193">
        <v>-8.0119925008110045E-3</v>
      </c>
      <c r="H483" s="193">
        <v>-2.7443006690359126E-2</v>
      </c>
      <c r="N483" s="130">
        <v>-1.8160741734128037E-2</v>
      </c>
    </row>
    <row r="484" spans="3:14" x14ac:dyDescent="0.3">
      <c r="C484" s="185">
        <v>42437</v>
      </c>
      <c r="D484" s="193">
        <v>8.8477902835274527E-3</v>
      </c>
      <c r="E484" s="193">
        <v>1.2604509866209172E-2</v>
      </c>
      <c r="F484" s="193">
        <v>2.9204317423688501E-2</v>
      </c>
      <c r="G484" s="193">
        <v>2.4847515765517029E-2</v>
      </c>
      <c r="H484" s="193">
        <v>1.6646608396068227E-2</v>
      </c>
      <c r="N484" s="130">
        <v>1.8630199559120056E-2</v>
      </c>
    </row>
    <row r="485" spans="3:14" x14ac:dyDescent="0.3">
      <c r="C485" s="185">
        <v>42436</v>
      </c>
      <c r="D485" s="193">
        <v>-1.4417286407105026E-2</v>
      </c>
      <c r="E485" s="193">
        <v>-2.4978076465807096E-2</v>
      </c>
      <c r="F485" s="193">
        <v>-2.2695623423317084E-2</v>
      </c>
      <c r="G485" s="193">
        <v>-6.5114040925778896E-2</v>
      </c>
      <c r="H485" s="193">
        <v>-7.9710732761416134E-3</v>
      </c>
      <c r="N485" s="130">
        <v>-2.6480271744490917E-2</v>
      </c>
    </row>
    <row r="486" spans="3:14" x14ac:dyDescent="0.3">
      <c r="C486" s="185">
        <v>42433</v>
      </c>
      <c r="D486" s="193">
        <v>3.8527128589915562E-3</v>
      </c>
      <c r="E486" s="193">
        <v>-1.4992005519658048E-2</v>
      </c>
      <c r="F486" s="193">
        <v>-1.7045878083974716E-2</v>
      </c>
      <c r="G486" s="193">
        <v>2.5679335219239385E-2</v>
      </c>
      <c r="H486" s="193">
        <v>-3.0986348176504407E-3</v>
      </c>
      <c r="N486" s="130">
        <v>-1.0006818105129261E-3</v>
      </c>
    </row>
    <row r="487" spans="3:14" x14ac:dyDescent="0.3">
      <c r="C487" s="185">
        <v>42432</v>
      </c>
      <c r="D487" s="193">
        <v>8.5869473969374319E-3</v>
      </c>
      <c r="E487" s="193">
        <v>-3.528749512899638E-3</v>
      </c>
      <c r="F487" s="193">
        <v>-1.0226031410735203E-2</v>
      </c>
      <c r="G487" s="193">
        <v>4.4432667678234224E-3</v>
      </c>
      <c r="H487" s="193">
        <v>4.6772424063148774E-3</v>
      </c>
      <c r="N487" s="130">
        <v>8.1376347214672006E-4</v>
      </c>
    </row>
    <row r="488" spans="3:14" x14ac:dyDescent="0.3">
      <c r="C488" s="185">
        <v>42431</v>
      </c>
      <c r="D488" s="193">
        <v>1.1373252875305086E-2</v>
      </c>
      <c r="E488" s="193">
        <v>1.1205887831637978E-2</v>
      </c>
      <c r="F488" s="193">
        <v>1.6199530372669052E-2</v>
      </c>
      <c r="G488" s="193">
        <v>2.143164520796994E-3</v>
      </c>
      <c r="H488" s="193">
        <v>2.5306609132224215E-2</v>
      </c>
      <c r="N488" s="130">
        <v>1.336270795849726E-2</v>
      </c>
    </row>
    <row r="489" spans="3:14" x14ac:dyDescent="0.3">
      <c r="C489" s="185">
        <v>42430</v>
      </c>
      <c r="D489" s="193">
        <v>1.6377861094078457E-2</v>
      </c>
      <c r="E489" s="193">
        <v>2.4313505197285E-2</v>
      </c>
      <c r="F489" s="193">
        <v>1.0297608606435419E-2</v>
      </c>
      <c r="G489" s="193">
        <v>2.8457260370533626E-2</v>
      </c>
      <c r="H489" s="193">
        <v>-1.09287670592846E-2</v>
      </c>
      <c r="N489" s="130">
        <v>1.3894356992763948E-2</v>
      </c>
    </row>
    <row r="490" spans="3:14" x14ac:dyDescent="0.3">
      <c r="C490" s="185">
        <v>42429</v>
      </c>
      <c r="D490" s="193">
        <v>-1.2230115606757767E-2</v>
      </c>
      <c r="E490" s="193">
        <v>-1.4850159798972222E-2</v>
      </c>
      <c r="F490" s="193">
        <v>-1.8178026219258316E-2</v>
      </c>
      <c r="G490" s="193">
        <v>-2.4622901842574769E-2</v>
      </c>
      <c r="H490" s="193">
        <v>-1.9995181529186359E-2</v>
      </c>
      <c r="N490" s="130">
        <v>-1.780574176614768E-2</v>
      </c>
    </row>
    <row r="491" spans="3:14" x14ac:dyDescent="0.3">
      <c r="C491" s="185">
        <v>42426</v>
      </c>
      <c r="D491" s="193">
        <v>7.6752186671524541E-3</v>
      </c>
      <c r="E491" s="193">
        <v>6.2701608473679686E-3</v>
      </c>
      <c r="F491" s="193">
        <v>-9.3483634080138347E-3</v>
      </c>
      <c r="G491" s="193">
        <v>8.8728404413437566E-3</v>
      </c>
      <c r="H491" s="193">
        <v>-9.0479967366336699E-3</v>
      </c>
      <c r="N491" s="130">
        <v>9.1898775867560825E-4</v>
      </c>
    </row>
    <row r="492" spans="3:14" x14ac:dyDescent="0.3">
      <c r="C492" s="185">
        <v>42425</v>
      </c>
      <c r="D492" s="193">
        <v>2.7340759921436492E-3</v>
      </c>
      <c r="E492" s="193">
        <v>-2.108824419450117E-3</v>
      </c>
      <c r="F492" s="193">
        <v>1.019509410688163E-2</v>
      </c>
      <c r="G492" s="193">
        <v>2.7266418362974186E-2</v>
      </c>
      <c r="H492" s="193">
        <v>5.4076841604546915E-3</v>
      </c>
      <c r="N492" s="130">
        <v>8.788467333943702E-3</v>
      </c>
    </row>
    <row r="493" spans="3:14" x14ac:dyDescent="0.3">
      <c r="C493" s="185">
        <v>42424</v>
      </c>
      <c r="D493" s="193">
        <v>1.7552419663720007E-3</v>
      </c>
      <c r="E493" s="193">
        <v>-1.1038474896302674E-2</v>
      </c>
      <c r="F493" s="193">
        <v>-9.5149760049927472E-3</v>
      </c>
      <c r="G493" s="193">
        <v>1.4530815763700111E-2</v>
      </c>
      <c r="H493" s="193">
        <v>-1.6086292302337154E-2</v>
      </c>
      <c r="N493" s="130">
        <v>-4.0023081287948493E-3</v>
      </c>
    </row>
    <row r="494" spans="3:14" x14ac:dyDescent="0.3">
      <c r="C494" s="185">
        <v>42423</v>
      </c>
      <c r="D494" s="193">
        <v>-1.50074616263196E-2</v>
      </c>
      <c r="E494" s="193">
        <v>-3.9367135604474858E-3</v>
      </c>
      <c r="F494" s="193">
        <v>-2.0460148116629238E-2</v>
      </c>
      <c r="G494" s="193">
        <v>-2.3186293999750432E-2</v>
      </c>
      <c r="H494" s="193">
        <v>3.9533564347905715E-3</v>
      </c>
      <c r="N494" s="130">
        <v>-1.1607004285915571E-2</v>
      </c>
    </row>
    <row r="495" spans="3:14" x14ac:dyDescent="0.3">
      <c r="C495" s="185">
        <v>42422</v>
      </c>
      <c r="D495" s="193">
        <v>-3.6193763535316704E-2</v>
      </c>
      <c r="E495" s="193">
        <v>6.1683387288009563E-5</v>
      </c>
      <c r="F495" s="193">
        <v>-2.9011667743025483E-2</v>
      </c>
      <c r="G495" s="193">
        <v>-1.5091907616664369E-2</v>
      </c>
      <c r="H495" s="193">
        <v>-4.0753698735765446E-2</v>
      </c>
      <c r="N495" s="130">
        <v>-2.379856285467459E-2</v>
      </c>
    </row>
    <row r="496" spans="3:14" x14ac:dyDescent="0.3">
      <c r="C496" s="185">
        <v>42419</v>
      </c>
      <c r="D496" s="193">
        <v>7.2635427767293896E-3</v>
      </c>
      <c r="E496" s="193">
        <v>2.8233285644660662E-2</v>
      </c>
      <c r="F496" s="193">
        <v>2.4367988792365247E-3</v>
      </c>
      <c r="G496" s="193">
        <v>-4.4702958972315235E-3</v>
      </c>
      <c r="H496" s="193">
        <v>7.2315309008722812E-3</v>
      </c>
      <c r="N496" s="130">
        <v>8.2325603000835655E-3</v>
      </c>
    </row>
    <row r="497" spans="3:14" x14ac:dyDescent="0.3">
      <c r="C497" s="185">
        <v>42418</v>
      </c>
      <c r="D497" s="193">
        <v>5.1710014386944642E-3</v>
      </c>
      <c r="E497" s="193">
        <v>7.1246903511349938E-3</v>
      </c>
      <c r="F497" s="193">
        <v>1.9912089363498843E-2</v>
      </c>
      <c r="G497" s="193">
        <v>-2.1798604965555052E-2</v>
      </c>
      <c r="H497" s="193">
        <v>1.8592771594621277E-2</v>
      </c>
      <c r="N497" s="130">
        <v>5.9300287831248839E-3</v>
      </c>
    </row>
    <row r="498" spans="3:14" x14ac:dyDescent="0.3">
      <c r="C498" s="185">
        <v>42417</v>
      </c>
      <c r="D498" s="193">
        <v>-2.2224387258985265E-2</v>
      </c>
      <c r="E498" s="193">
        <v>-1.2781892977696874E-2</v>
      </c>
      <c r="F498" s="193">
        <v>-1.1723643150920837E-2</v>
      </c>
      <c r="G498" s="193">
        <v>2.472633744266102E-2</v>
      </c>
      <c r="H498" s="193">
        <v>-2.5465722165781947E-2</v>
      </c>
      <c r="N498" s="130">
        <v>-9.288924522094507E-3</v>
      </c>
    </row>
    <row r="499" spans="3:14" x14ac:dyDescent="0.3">
      <c r="C499" s="185">
        <v>42416</v>
      </c>
      <c r="D499" s="193">
        <v>7.4782727488965474E-3</v>
      </c>
      <c r="E499" s="193">
        <v>6.9470938209256084E-3</v>
      </c>
      <c r="F499" s="193">
        <v>-1.5563881194831685E-3</v>
      </c>
      <c r="G499" s="193">
        <v>-1.623327724453269E-3</v>
      </c>
      <c r="H499" s="193">
        <v>-1.4417091925642049E-2</v>
      </c>
      <c r="N499" s="130">
        <v>-6.0265319930158595E-4</v>
      </c>
    </row>
    <row r="500" spans="3:14" x14ac:dyDescent="0.3">
      <c r="C500" s="185">
        <v>42412</v>
      </c>
      <c r="D500" s="193">
        <v>-1.7856643491219421E-2</v>
      </c>
      <c r="E500" s="193">
        <v>-1.4497230706009528E-2</v>
      </c>
      <c r="F500" s="193">
        <v>-4.7771359829227537E-3</v>
      </c>
      <c r="G500" s="193">
        <v>-8.8603877085281762E-3</v>
      </c>
      <c r="H500" s="193">
        <v>-7.3969468073204897E-3</v>
      </c>
      <c r="N500" s="130">
        <v>-1.0609492139936647E-2</v>
      </c>
    </row>
    <row r="501" spans="3:14" x14ac:dyDescent="0.3">
      <c r="C501" s="185">
        <v>42411</v>
      </c>
      <c r="D501" s="193">
        <v>-1.3150772401877846E-3</v>
      </c>
      <c r="E501" s="193">
        <v>3.1584372691347763E-2</v>
      </c>
      <c r="F501" s="193">
        <v>4.3473154676614929E-3</v>
      </c>
      <c r="G501" s="193">
        <v>-1.9278782001778145E-2</v>
      </c>
      <c r="H501" s="193">
        <v>-1.6548788312211956E-2</v>
      </c>
      <c r="N501" s="130">
        <v>-7.5145255676380227E-5</v>
      </c>
    </row>
    <row r="502" spans="3:14" x14ac:dyDescent="0.3">
      <c r="C502" s="185">
        <v>42410</v>
      </c>
      <c r="D502" s="193">
        <v>-6.8120249047666443E-3</v>
      </c>
      <c r="E502" s="193">
        <v>1.809190272458475E-2</v>
      </c>
      <c r="F502" s="193">
        <v>9.4846048514733786E-3</v>
      </c>
      <c r="G502" s="193">
        <v>2.7376361803940315E-2</v>
      </c>
      <c r="H502" s="193">
        <v>-1.1622728523885255E-2</v>
      </c>
      <c r="N502" s="130">
        <v>7.4392990474060642E-3</v>
      </c>
    </row>
    <row r="503" spans="3:14" x14ac:dyDescent="0.3">
      <c r="C503" s="185">
        <v>42409</v>
      </c>
      <c r="D503" s="193">
        <v>2.7031239836812083E-2</v>
      </c>
      <c r="E503" s="193">
        <v>1.4810871612322328E-2</v>
      </c>
      <c r="F503" s="193">
        <v>2.460757509583008E-2</v>
      </c>
      <c r="G503" s="193">
        <v>6.0410972132744059E-2</v>
      </c>
      <c r="H503" s="193">
        <v>2.7483811726485684E-2</v>
      </c>
      <c r="N503" s="130">
        <v>3.1474366297181144E-2</v>
      </c>
    </row>
    <row r="504" spans="3:14" x14ac:dyDescent="0.3">
      <c r="C504" s="185">
        <v>42408</v>
      </c>
      <c r="D504" s="193">
        <v>9.7005828176123226E-3</v>
      </c>
      <c r="E504" s="193">
        <v>-2.9112983452238499E-2</v>
      </c>
      <c r="F504" s="193">
        <v>-1.5839737750061558E-2</v>
      </c>
      <c r="G504" s="193">
        <v>5.6070847927102083E-3</v>
      </c>
      <c r="H504" s="193">
        <v>1.6562157703580285E-2</v>
      </c>
      <c r="N504" s="130">
        <v>-2.46750834160352E-3</v>
      </c>
    </row>
    <row r="505" spans="3:14" x14ac:dyDescent="0.3">
      <c r="C505" s="185">
        <v>42405</v>
      </c>
      <c r="D505" s="193">
        <v>-2.2291803428237087E-2</v>
      </c>
      <c r="E505" s="193">
        <v>-6.098049824310333E-2</v>
      </c>
      <c r="F505" s="193">
        <v>-3.124622445635564E-2</v>
      </c>
      <c r="G505" s="193">
        <v>-7.5495362970435048E-2</v>
      </c>
      <c r="H505" s="193">
        <v>1.0956529822984555E-2</v>
      </c>
      <c r="N505" s="130">
        <v>-3.4733178570661848E-2</v>
      </c>
    </row>
    <row r="506" spans="3:14" x14ac:dyDescent="0.3">
      <c r="C506" s="185">
        <v>42404</v>
      </c>
      <c r="D506" s="193">
        <v>5.4767115665082201E-3</v>
      </c>
      <c r="E506" s="193">
        <v>7.1988919487284099E-3</v>
      </c>
      <c r="F506" s="193">
        <v>-5.5984057209313692E-3</v>
      </c>
      <c r="G506" s="193">
        <v>-1.3942410080113139E-2</v>
      </c>
      <c r="H506" s="193">
        <v>-7.4707958784119349E-3</v>
      </c>
      <c r="N506" s="130">
        <v>-2.830957018402038E-3</v>
      </c>
    </row>
    <row r="507" spans="3:14" x14ac:dyDescent="0.3">
      <c r="C507" s="185">
        <v>42403</v>
      </c>
      <c r="D507" s="193">
        <v>-5.3372478686320047E-3</v>
      </c>
      <c r="E507" s="193">
        <v>-6.377165036225356E-2</v>
      </c>
      <c r="F507" s="193">
        <v>-4.0912499519811005E-2</v>
      </c>
      <c r="G507" s="193">
        <v>-3.3167759655441387E-2</v>
      </c>
      <c r="H507" s="193">
        <v>-1.4026628539912531E-2</v>
      </c>
      <c r="N507" s="130">
        <v>-3.0748629660550062E-2</v>
      </c>
    </row>
    <row r="508" spans="3:14" x14ac:dyDescent="0.3">
      <c r="C508" s="185">
        <v>42402</v>
      </c>
      <c r="D508" s="193">
        <v>1.0732049551343294E-2</v>
      </c>
      <c r="E508" s="193">
        <v>-9.149234943524447E-3</v>
      </c>
      <c r="F508" s="193">
        <v>-5.9331717052518718E-4</v>
      </c>
      <c r="G508" s="193">
        <v>3.1390934915380376E-3</v>
      </c>
      <c r="H508" s="193">
        <v>2.0004723895667428E-2</v>
      </c>
      <c r="N508" s="130">
        <v>4.8878760582580835E-3</v>
      </c>
    </row>
    <row r="509" spans="3:14" x14ac:dyDescent="0.3">
      <c r="C509" s="185">
        <v>42401</v>
      </c>
    </row>
  </sheetData>
  <autoFilter ref="C3:N4" xr:uid="{A3CFA1CC-C9D2-4984-9948-C5AECD8FEC78}">
    <filterColumn colId="1" showButton="0"/>
    <filterColumn colId="2" showButton="0"/>
    <filterColumn colId="3" showButton="0"/>
    <filterColumn colId="4" showButton="0"/>
    <sortState xmlns:xlrd2="http://schemas.microsoft.com/office/spreadsheetml/2017/richdata2" ref="C4:N509">
      <sortCondition descending="1" ref="C3:C4"/>
    </sortState>
  </autoFilter>
  <mergeCells count="1">
    <mergeCell ref="D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Intro + Conclusion</vt:lpstr>
      <vt:lpstr>Inputs + Graphs</vt:lpstr>
      <vt:lpstr>Arthm_returns</vt:lpstr>
      <vt:lpstr>VaR_ES_delta_normal</vt:lpstr>
      <vt:lpstr>VaR_ES + Graphs</vt:lpstr>
      <vt:lpstr>Backtesting</vt:lpstr>
      <vt:lpstr>Currency + Graphs</vt:lpstr>
      <vt:lpstr>Curr BT</vt:lpstr>
      <vt:lpstr>Stock (domestic)</vt:lpstr>
      <vt:lpstr>VaR_ES S(d) +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Стёпа</dc:creator>
  <cp:lastModifiedBy>Стёпа</cp:lastModifiedBy>
  <dcterms:created xsi:type="dcterms:W3CDTF">2020-03-28T10:46:47Z</dcterms:created>
  <dcterms:modified xsi:type="dcterms:W3CDTF">2020-03-29T17:15:46Z</dcterms:modified>
</cp:coreProperties>
</file>