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8E7B7593-32C0-4799-A332-A3344E5EEB52}" xr6:coauthVersionLast="45" xr6:coauthVersionMax="45" xr10:uidLastSave="{00000000-0000-0000-0000-000000000000}"/>
  <bookViews>
    <workbookView xWindow="-110" yWindow="-110" windowWidth="25820" windowHeight="13900" xr2:uid="{00000000-000D-0000-FFFF-FFFF00000000}"/>
  </bookViews>
  <sheets>
    <sheet name="Лист1" sheetId="2" r:id="rId1"/>
    <sheet name="point1" sheetId="3" r:id="rId2"/>
    <sheet name="point2" sheetId="4" r:id="rId3"/>
    <sheet name="point3" sheetId="5" r:id="rId4"/>
    <sheet name="point4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6" l="1"/>
  <c r="E44" i="6"/>
  <c r="D44" i="6"/>
  <c r="C44" i="6"/>
  <c r="G43" i="6"/>
  <c r="E43" i="6"/>
  <c r="D43" i="6"/>
  <c r="C43" i="6"/>
  <c r="G42" i="6"/>
  <c r="E42" i="6"/>
  <c r="D42" i="6"/>
  <c r="C42" i="6"/>
  <c r="G41" i="6"/>
  <c r="E41" i="6"/>
  <c r="D41" i="6"/>
  <c r="C41" i="6"/>
  <c r="G40" i="6"/>
  <c r="E40" i="6"/>
  <c r="D40" i="6"/>
  <c r="C40" i="6"/>
  <c r="G39" i="6"/>
  <c r="E39" i="6"/>
  <c r="D39" i="6"/>
  <c r="C39" i="6"/>
  <c r="G38" i="6"/>
  <c r="E38" i="6"/>
  <c r="D38" i="6"/>
  <c r="C38" i="6"/>
  <c r="G37" i="6"/>
  <c r="E37" i="6"/>
  <c r="D37" i="6"/>
  <c r="C37" i="6"/>
  <c r="G36" i="6"/>
  <c r="E36" i="6"/>
  <c r="D36" i="6"/>
  <c r="C36" i="6"/>
  <c r="G35" i="6"/>
  <c r="E35" i="6"/>
  <c r="D35" i="6"/>
  <c r="C35" i="6"/>
  <c r="G34" i="6"/>
  <c r="E34" i="6"/>
  <c r="D34" i="6"/>
  <c r="C34" i="6"/>
  <c r="G33" i="6"/>
  <c r="E33" i="6"/>
  <c r="D33" i="6"/>
  <c r="C33" i="6"/>
  <c r="G32" i="6"/>
  <c r="E32" i="6"/>
  <c r="D32" i="6"/>
  <c r="C32" i="6"/>
  <c r="G31" i="6"/>
  <c r="E31" i="6"/>
  <c r="D31" i="6"/>
  <c r="C31" i="6"/>
  <c r="G30" i="6"/>
  <c r="E30" i="6"/>
  <c r="D30" i="6"/>
  <c r="C30" i="6"/>
  <c r="G29" i="6"/>
  <c r="E29" i="6"/>
  <c r="D29" i="6"/>
  <c r="C29" i="6"/>
  <c r="G28" i="6"/>
  <c r="E28" i="6"/>
  <c r="D28" i="6"/>
  <c r="C28" i="6"/>
  <c r="G27" i="6"/>
  <c r="E27" i="6"/>
  <c r="D27" i="6"/>
  <c r="C27" i="6"/>
  <c r="G26" i="6"/>
  <c r="E26" i="6"/>
  <c r="D26" i="6"/>
  <c r="C26" i="6"/>
  <c r="G25" i="6"/>
  <c r="E25" i="6"/>
  <c r="D25" i="6"/>
  <c r="C25" i="6"/>
  <c r="G24" i="6"/>
  <c r="E24" i="6"/>
  <c r="D24" i="6"/>
  <c r="C24" i="6"/>
  <c r="G23" i="6"/>
  <c r="E23" i="6"/>
  <c r="D23" i="6"/>
  <c r="C23" i="6"/>
  <c r="G22" i="6"/>
  <c r="E22" i="6"/>
  <c r="D22" i="6"/>
  <c r="C22" i="6"/>
  <c r="G21" i="6"/>
  <c r="E21" i="6"/>
  <c r="D21" i="6"/>
  <c r="C21" i="6"/>
  <c r="G20" i="6"/>
  <c r="E20" i="6"/>
  <c r="D20" i="6"/>
  <c r="C20" i="6"/>
  <c r="G19" i="6"/>
  <c r="E19" i="6"/>
  <c r="D19" i="6"/>
  <c r="C19" i="6"/>
  <c r="G18" i="6"/>
  <c r="E18" i="6"/>
  <c r="D18" i="6"/>
  <c r="C18" i="6"/>
  <c r="G17" i="6"/>
  <c r="E17" i="6"/>
  <c r="D17" i="6"/>
  <c r="C17" i="6"/>
  <c r="G16" i="6"/>
  <c r="E16" i="6"/>
  <c r="D16" i="6"/>
  <c r="C16" i="6"/>
  <c r="G15" i="6"/>
  <c r="E15" i="6"/>
  <c r="D15" i="6"/>
  <c r="C15" i="6"/>
  <c r="G14" i="6"/>
  <c r="E14" i="6"/>
  <c r="D14" i="6"/>
  <c r="C14" i="6"/>
  <c r="G13" i="6"/>
  <c r="E13" i="6"/>
  <c r="D13" i="6"/>
  <c r="C13" i="6"/>
  <c r="G12" i="6"/>
  <c r="E12" i="6"/>
  <c r="D12" i="6"/>
  <c r="C12" i="6"/>
  <c r="G11" i="6"/>
  <c r="E11" i="6"/>
  <c r="D11" i="6"/>
  <c r="C11" i="6"/>
  <c r="G10" i="6"/>
  <c r="E10" i="6"/>
  <c r="D10" i="6"/>
  <c r="C10" i="6"/>
  <c r="G9" i="6"/>
  <c r="E9" i="6"/>
  <c r="D9" i="6"/>
  <c r="C9" i="6"/>
  <c r="G8" i="6"/>
  <c r="E8" i="6"/>
  <c r="D8" i="6"/>
  <c r="C8" i="6"/>
  <c r="G7" i="6"/>
  <c r="E7" i="6"/>
  <c r="D7" i="6"/>
  <c r="C7" i="6"/>
  <c r="G6" i="6"/>
  <c r="E6" i="6"/>
  <c r="D6" i="6"/>
  <c r="C6" i="6"/>
  <c r="G5" i="6"/>
  <c r="E5" i="6"/>
  <c r="D5" i="6"/>
  <c r="C5" i="6"/>
  <c r="I4" i="6"/>
  <c r="G4" i="6"/>
  <c r="E4" i="6"/>
  <c r="H45" i="5"/>
  <c r="F45" i="5"/>
  <c r="E45" i="5"/>
  <c r="D45" i="5"/>
  <c r="H44" i="5"/>
  <c r="F44" i="5"/>
  <c r="E44" i="5"/>
  <c r="D44" i="5"/>
  <c r="H43" i="5"/>
  <c r="F43" i="5"/>
  <c r="E43" i="5"/>
  <c r="D43" i="5"/>
  <c r="H42" i="5"/>
  <c r="F42" i="5"/>
  <c r="E42" i="5"/>
  <c r="D42" i="5"/>
  <c r="H41" i="5"/>
  <c r="F41" i="5"/>
  <c r="E41" i="5"/>
  <c r="D41" i="5"/>
  <c r="H40" i="5"/>
  <c r="F40" i="5"/>
  <c r="E40" i="5"/>
  <c r="D40" i="5"/>
  <c r="H39" i="5"/>
  <c r="F39" i="5"/>
  <c r="E39" i="5"/>
  <c r="D39" i="5"/>
  <c r="H38" i="5"/>
  <c r="F38" i="5"/>
  <c r="E38" i="5"/>
  <c r="D38" i="5"/>
  <c r="H37" i="5"/>
  <c r="F37" i="5"/>
  <c r="E37" i="5"/>
  <c r="D37" i="5"/>
  <c r="H36" i="5"/>
  <c r="F36" i="5"/>
  <c r="E36" i="5"/>
  <c r="D36" i="5"/>
  <c r="H35" i="5"/>
  <c r="F35" i="5"/>
  <c r="E35" i="5"/>
  <c r="D35" i="5"/>
  <c r="H34" i="5"/>
  <c r="F34" i="5"/>
  <c r="E34" i="5"/>
  <c r="D34" i="5"/>
  <c r="H33" i="5"/>
  <c r="F33" i="5"/>
  <c r="E33" i="5"/>
  <c r="D33" i="5"/>
  <c r="H32" i="5"/>
  <c r="F32" i="5"/>
  <c r="E32" i="5"/>
  <c r="D32" i="5"/>
  <c r="H31" i="5"/>
  <c r="F31" i="5"/>
  <c r="E31" i="5"/>
  <c r="D31" i="5"/>
  <c r="H30" i="5"/>
  <c r="F30" i="5"/>
  <c r="E30" i="5"/>
  <c r="D30" i="5"/>
  <c r="H29" i="5"/>
  <c r="F29" i="5"/>
  <c r="E29" i="5"/>
  <c r="D29" i="5"/>
  <c r="H28" i="5"/>
  <c r="F28" i="5"/>
  <c r="E28" i="5"/>
  <c r="D28" i="5"/>
  <c r="H27" i="5"/>
  <c r="F27" i="5"/>
  <c r="E27" i="5"/>
  <c r="D27" i="5"/>
  <c r="H26" i="5"/>
  <c r="F26" i="5"/>
  <c r="E26" i="5"/>
  <c r="D26" i="5"/>
  <c r="H25" i="5"/>
  <c r="F25" i="5"/>
  <c r="E25" i="5"/>
  <c r="D25" i="5"/>
  <c r="H24" i="5"/>
  <c r="F24" i="5"/>
  <c r="E24" i="5"/>
  <c r="D24" i="5"/>
  <c r="H23" i="5"/>
  <c r="F23" i="5"/>
  <c r="E23" i="5"/>
  <c r="D23" i="5"/>
  <c r="H22" i="5"/>
  <c r="F22" i="5"/>
  <c r="E22" i="5"/>
  <c r="D22" i="5"/>
  <c r="H21" i="5"/>
  <c r="F21" i="5"/>
  <c r="E21" i="5"/>
  <c r="D21" i="5"/>
  <c r="H20" i="5"/>
  <c r="F20" i="5"/>
  <c r="E20" i="5"/>
  <c r="D20" i="5"/>
  <c r="H19" i="5"/>
  <c r="F19" i="5"/>
  <c r="E19" i="5"/>
  <c r="D19" i="5"/>
  <c r="H18" i="5"/>
  <c r="F18" i="5"/>
  <c r="E18" i="5"/>
  <c r="D18" i="5"/>
  <c r="H17" i="5"/>
  <c r="F17" i="5"/>
  <c r="E17" i="5"/>
  <c r="D17" i="5"/>
  <c r="H16" i="5"/>
  <c r="F16" i="5"/>
  <c r="E16" i="5"/>
  <c r="D16" i="5"/>
  <c r="H15" i="5"/>
  <c r="F15" i="5"/>
  <c r="E15" i="5"/>
  <c r="D15" i="5"/>
  <c r="H14" i="5"/>
  <c r="F14" i="5"/>
  <c r="E14" i="5"/>
  <c r="D14" i="5"/>
  <c r="H13" i="5"/>
  <c r="F13" i="5"/>
  <c r="E13" i="5"/>
  <c r="D13" i="5"/>
  <c r="H12" i="5"/>
  <c r="F12" i="5"/>
  <c r="E12" i="5"/>
  <c r="D12" i="5"/>
  <c r="H11" i="5"/>
  <c r="F11" i="5"/>
  <c r="E11" i="5"/>
  <c r="D11" i="5"/>
  <c r="H10" i="5"/>
  <c r="F10" i="5"/>
  <c r="E10" i="5"/>
  <c r="D10" i="5"/>
  <c r="H9" i="5"/>
  <c r="F9" i="5"/>
  <c r="E9" i="5"/>
  <c r="D9" i="5"/>
  <c r="H8" i="5"/>
  <c r="F8" i="5"/>
  <c r="E8" i="5"/>
  <c r="D8" i="5"/>
  <c r="H7" i="5"/>
  <c r="F7" i="5"/>
  <c r="E7" i="5"/>
  <c r="D7" i="5"/>
  <c r="H6" i="5"/>
  <c r="F6" i="5"/>
  <c r="E6" i="5"/>
  <c r="D6" i="5"/>
  <c r="J5" i="5"/>
  <c r="H5" i="5"/>
  <c r="F5" i="5"/>
  <c r="G43" i="4"/>
  <c r="E43" i="4"/>
  <c r="D43" i="4"/>
  <c r="C43" i="4"/>
  <c r="G42" i="4"/>
  <c r="E42" i="4"/>
  <c r="D42" i="4"/>
  <c r="C42" i="4"/>
  <c r="G41" i="4"/>
  <c r="E41" i="4"/>
  <c r="D41" i="4"/>
  <c r="C41" i="4"/>
  <c r="G40" i="4"/>
  <c r="E40" i="4"/>
  <c r="D40" i="4"/>
  <c r="C40" i="4"/>
  <c r="G39" i="4"/>
  <c r="E39" i="4"/>
  <c r="D39" i="4"/>
  <c r="C39" i="4"/>
  <c r="G38" i="4"/>
  <c r="E38" i="4"/>
  <c r="D38" i="4"/>
  <c r="C38" i="4"/>
  <c r="G37" i="4"/>
  <c r="E37" i="4"/>
  <c r="D37" i="4"/>
  <c r="C37" i="4"/>
  <c r="G36" i="4"/>
  <c r="E36" i="4"/>
  <c r="D36" i="4"/>
  <c r="C36" i="4"/>
  <c r="G35" i="4"/>
  <c r="E35" i="4"/>
  <c r="D35" i="4"/>
  <c r="C35" i="4"/>
  <c r="G34" i="4"/>
  <c r="E34" i="4"/>
  <c r="D34" i="4"/>
  <c r="C34" i="4"/>
  <c r="G33" i="4"/>
  <c r="E33" i="4"/>
  <c r="D33" i="4"/>
  <c r="C33" i="4"/>
  <c r="G32" i="4"/>
  <c r="E32" i="4"/>
  <c r="D32" i="4"/>
  <c r="C32" i="4"/>
  <c r="G31" i="4"/>
  <c r="E31" i="4"/>
  <c r="D31" i="4"/>
  <c r="C31" i="4"/>
  <c r="G30" i="4"/>
  <c r="E30" i="4"/>
  <c r="D30" i="4"/>
  <c r="C30" i="4"/>
  <c r="G29" i="4"/>
  <c r="E29" i="4"/>
  <c r="D29" i="4"/>
  <c r="C29" i="4"/>
  <c r="G28" i="4"/>
  <c r="E28" i="4"/>
  <c r="D28" i="4"/>
  <c r="C28" i="4"/>
  <c r="G27" i="4"/>
  <c r="E27" i="4"/>
  <c r="D27" i="4"/>
  <c r="C27" i="4"/>
  <c r="G26" i="4"/>
  <c r="E26" i="4"/>
  <c r="D26" i="4"/>
  <c r="C26" i="4"/>
  <c r="G25" i="4"/>
  <c r="E25" i="4"/>
  <c r="D25" i="4"/>
  <c r="C25" i="4"/>
  <c r="G24" i="4"/>
  <c r="E24" i="4"/>
  <c r="D24" i="4"/>
  <c r="C24" i="4"/>
  <c r="G23" i="4"/>
  <c r="E23" i="4"/>
  <c r="D23" i="4"/>
  <c r="C23" i="4"/>
  <c r="G22" i="4"/>
  <c r="E22" i="4"/>
  <c r="D22" i="4"/>
  <c r="C22" i="4"/>
  <c r="G21" i="4"/>
  <c r="E21" i="4"/>
  <c r="D21" i="4"/>
  <c r="C21" i="4"/>
  <c r="G20" i="4"/>
  <c r="E20" i="4"/>
  <c r="D20" i="4"/>
  <c r="C20" i="4"/>
  <c r="G19" i="4"/>
  <c r="E19" i="4"/>
  <c r="D19" i="4"/>
  <c r="C19" i="4"/>
  <c r="G18" i="4"/>
  <c r="E18" i="4"/>
  <c r="D18" i="4"/>
  <c r="C18" i="4"/>
  <c r="G17" i="4"/>
  <c r="E17" i="4"/>
  <c r="D17" i="4"/>
  <c r="C17" i="4"/>
  <c r="G16" i="4"/>
  <c r="E16" i="4"/>
  <c r="D16" i="4"/>
  <c r="C16" i="4"/>
  <c r="G15" i="4"/>
  <c r="E15" i="4"/>
  <c r="D15" i="4"/>
  <c r="C15" i="4"/>
  <c r="G14" i="4"/>
  <c r="E14" i="4"/>
  <c r="D14" i="4"/>
  <c r="C14" i="4"/>
  <c r="G13" i="4"/>
  <c r="E13" i="4"/>
  <c r="D13" i="4"/>
  <c r="C13" i="4"/>
  <c r="G12" i="4"/>
  <c r="E12" i="4"/>
  <c r="D12" i="4"/>
  <c r="C12" i="4"/>
  <c r="G11" i="4"/>
  <c r="E11" i="4"/>
  <c r="D11" i="4"/>
  <c r="C11" i="4"/>
  <c r="G10" i="4"/>
  <c r="E10" i="4"/>
  <c r="D10" i="4"/>
  <c r="C10" i="4"/>
  <c r="G9" i="4"/>
  <c r="E9" i="4"/>
  <c r="D9" i="4"/>
  <c r="C9" i="4"/>
  <c r="G8" i="4"/>
  <c r="E8" i="4"/>
  <c r="D8" i="4"/>
  <c r="C8" i="4"/>
  <c r="G7" i="4"/>
  <c r="E7" i="4"/>
  <c r="D7" i="4"/>
  <c r="C7" i="4"/>
  <c r="G6" i="4"/>
  <c r="E6" i="4"/>
  <c r="D6" i="4"/>
  <c r="C6" i="4"/>
  <c r="G5" i="4"/>
  <c r="E5" i="4"/>
  <c r="D5" i="4"/>
  <c r="C5" i="4"/>
  <c r="G4" i="4"/>
  <c r="E4" i="4"/>
  <c r="D4" i="4"/>
  <c r="C4" i="4"/>
  <c r="I3" i="4"/>
  <c r="G3" i="4"/>
  <c r="E3" i="4"/>
  <c r="F44" i="3"/>
  <c r="D44" i="3"/>
  <c r="C44" i="3"/>
  <c r="B44" i="3"/>
  <c r="F43" i="3"/>
  <c r="D43" i="3"/>
  <c r="C43" i="3"/>
  <c r="B43" i="3"/>
  <c r="F42" i="3"/>
  <c r="D42" i="3"/>
  <c r="C42" i="3"/>
  <c r="B42" i="3"/>
  <c r="F41" i="3"/>
  <c r="D41" i="3"/>
  <c r="C41" i="3"/>
  <c r="B41" i="3"/>
  <c r="F40" i="3"/>
  <c r="D40" i="3"/>
  <c r="C40" i="3"/>
  <c r="B40" i="3"/>
  <c r="F39" i="3"/>
  <c r="D39" i="3"/>
  <c r="C39" i="3"/>
  <c r="B39" i="3"/>
  <c r="F38" i="3"/>
  <c r="D38" i="3"/>
  <c r="C38" i="3"/>
  <c r="B38" i="3"/>
  <c r="F37" i="3"/>
  <c r="D37" i="3"/>
  <c r="C37" i="3"/>
  <c r="B37" i="3"/>
  <c r="F36" i="3"/>
  <c r="D36" i="3"/>
  <c r="C36" i="3"/>
  <c r="B36" i="3"/>
  <c r="F35" i="3"/>
  <c r="D35" i="3"/>
  <c r="C35" i="3"/>
  <c r="B35" i="3"/>
  <c r="F34" i="3"/>
  <c r="D34" i="3"/>
  <c r="C34" i="3"/>
  <c r="B34" i="3"/>
  <c r="F33" i="3"/>
  <c r="D33" i="3"/>
  <c r="C33" i="3"/>
  <c r="B33" i="3"/>
  <c r="F32" i="3"/>
  <c r="D32" i="3"/>
  <c r="C32" i="3"/>
  <c r="B32" i="3"/>
  <c r="F31" i="3"/>
  <c r="D31" i="3"/>
  <c r="C31" i="3"/>
  <c r="B31" i="3"/>
  <c r="F30" i="3"/>
  <c r="D30" i="3"/>
  <c r="C30" i="3"/>
  <c r="B30" i="3"/>
  <c r="F29" i="3"/>
  <c r="D29" i="3"/>
  <c r="C29" i="3"/>
  <c r="B29" i="3"/>
  <c r="F28" i="3"/>
  <c r="D28" i="3"/>
  <c r="C28" i="3"/>
  <c r="B28" i="3"/>
  <c r="F27" i="3"/>
  <c r="D27" i="3"/>
  <c r="C27" i="3"/>
  <c r="B27" i="3"/>
  <c r="F26" i="3"/>
  <c r="D26" i="3"/>
  <c r="C26" i="3"/>
  <c r="B26" i="3"/>
  <c r="F25" i="3"/>
  <c r="D25" i="3"/>
  <c r="C25" i="3"/>
  <c r="B25" i="3"/>
  <c r="F24" i="3"/>
  <c r="D24" i="3"/>
  <c r="C24" i="3"/>
  <c r="B24" i="3"/>
  <c r="F23" i="3"/>
  <c r="D23" i="3"/>
  <c r="C23" i="3"/>
  <c r="B23" i="3"/>
  <c r="F22" i="3"/>
  <c r="D22" i="3"/>
  <c r="C22" i="3"/>
  <c r="B22" i="3"/>
  <c r="F21" i="3"/>
  <c r="D21" i="3"/>
  <c r="C21" i="3"/>
  <c r="B21" i="3"/>
  <c r="F20" i="3"/>
  <c r="D20" i="3"/>
  <c r="C20" i="3"/>
  <c r="B20" i="3"/>
  <c r="F19" i="3"/>
  <c r="D19" i="3"/>
  <c r="C19" i="3"/>
  <c r="B19" i="3"/>
  <c r="F18" i="3"/>
  <c r="D18" i="3"/>
  <c r="C18" i="3"/>
  <c r="B18" i="3"/>
  <c r="F17" i="3"/>
  <c r="D17" i="3"/>
  <c r="C17" i="3"/>
  <c r="B17" i="3"/>
  <c r="F16" i="3"/>
  <c r="D16" i="3"/>
  <c r="C16" i="3"/>
  <c r="B16" i="3"/>
  <c r="F15" i="3"/>
  <c r="D15" i="3"/>
  <c r="C15" i="3"/>
  <c r="B15" i="3"/>
  <c r="F14" i="3"/>
  <c r="D14" i="3"/>
  <c r="C14" i="3"/>
  <c r="B14" i="3"/>
  <c r="F13" i="3"/>
  <c r="D13" i="3"/>
  <c r="C13" i="3"/>
  <c r="B13" i="3"/>
  <c r="F12" i="3"/>
  <c r="D12" i="3"/>
  <c r="C12" i="3"/>
  <c r="B12" i="3"/>
  <c r="F11" i="3"/>
  <c r="D11" i="3"/>
  <c r="C11" i="3"/>
  <c r="B11" i="3"/>
  <c r="F10" i="3"/>
  <c r="D10" i="3"/>
  <c r="C10" i="3"/>
  <c r="B10" i="3"/>
  <c r="F9" i="3"/>
  <c r="D9" i="3"/>
  <c r="C9" i="3"/>
  <c r="B9" i="3"/>
  <c r="F8" i="3"/>
  <c r="D8" i="3"/>
  <c r="C8" i="3"/>
  <c r="B8" i="3"/>
  <c r="F7" i="3"/>
  <c r="D7" i="3"/>
  <c r="C7" i="3"/>
  <c r="B7" i="3"/>
  <c r="F6" i="3"/>
  <c r="D6" i="3"/>
  <c r="C6" i="3"/>
  <c r="B6" i="3"/>
  <c r="F5" i="3"/>
  <c r="D5" i="3"/>
  <c r="C5" i="3"/>
  <c r="B5" i="3"/>
  <c r="H4" i="3"/>
  <c r="F4" i="3"/>
  <c r="D4" i="3"/>
  <c r="AD23" i="2"/>
  <c r="AC23" i="2"/>
  <c r="AA23" i="2"/>
  <c r="Z23" i="2"/>
  <c r="Y23" i="2"/>
  <c r="V23" i="2"/>
  <c r="U23" i="2"/>
  <c r="S23" i="2"/>
  <c r="R23" i="2"/>
  <c r="Q23" i="2"/>
  <c r="O23" i="2"/>
  <c r="N23" i="2"/>
  <c r="M23" i="2"/>
  <c r="L23" i="2"/>
  <c r="AD22" i="2"/>
  <c r="AC22" i="2"/>
  <c r="AA22" i="2"/>
  <c r="Z22" i="2"/>
  <c r="Y22" i="2"/>
  <c r="V22" i="2"/>
  <c r="U22" i="2"/>
  <c r="S22" i="2"/>
  <c r="R22" i="2"/>
  <c r="Q22" i="2"/>
  <c r="O22" i="2"/>
  <c r="N22" i="2"/>
  <c r="M22" i="2"/>
  <c r="L22" i="2"/>
  <c r="AD21" i="2"/>
  <c r="AC21" i="2"/>
  <c r="AA21" i="2"/>
  <c r="Z21" i="2"/>
  <c r="Y21" i="2"/>
  <c r="V21" i="2"/>
  <c r="U21" i="2"/>
  <c r="S21" i="2"/>
  <c r="R21" i="2"/>
  <c r="Q21" i="2"/>
  <c r="O21" i="2"/>
  <c r="N21" i="2"/>
  <c r="M21" i="2"/>
  <c r="L21" i="2"/>
  <c r="AD20" i="2"/>
  <c r="AC20" i="2"/>
  <c r="AA20" i="2"/>
  <c r="Z20" i="2"/>
  <c r="Y20" i="2"/>
  <c r="V20" i="2"/>
  <c r="U20" i="2"/>
  <c r="S20" i="2"/>
  <c r="R20" i="2"/>
  <c r="Q20" i="2"/>
  <c r="O20" i="2"/>
  <c r="N20" i="2"/>
  <c r="M20" i="2"/>
  <c r="L20" i="2"/>
  <c r="AD19" i="2"/>
  <c r="AC19" i="2"/>
  <c r="AA19" i="2"/>
  <c r="Z19" i="2"/>
  <c r="Y19" i="2"/>
  <c r="V19" i="2"/>
  <c r="U19" i="2"/>
  <c r="S19" i="2"/>
  <c r="R19" i="2"/>
  <c r="Q19" i="2"/>
  <c r="O19" i="2"/>
  <c r="N19" i="2"/>
  <c r="M19" i="2"/>
  <c r="L19" i="2"/>
  <c r="AD18" i="2"/>
  <c r="AC18" i="2"/>
  <c r="AA18" i="2"/>
  <c r="Z18" i="2"/>
  <c r="Y18" i="2"/>
  <c r="V18" i="2"/>
  <c r="U18" i="2"/>
  <c r="S18" i="2"/>
  <c r="R18" i="2"/>
  <c r="Q18" i="2"/>
  <c r="O18" i="2"/>
  <c r="N18" i="2"/>
  <c r="M18" i="2"/>
  <c r="L18" i="2"/>
  <c r="AD17" i="2"/>
  <c r="AC17" i="2"/>
  <c r="AA17" i="2"/>
  <c r="Z17" i="2"/>
  <c r="Y17" i="2"/>
  <c r="V17" i="2"/>
  <c r="U17" i="2"/>
  <c r="S17" i="2"/>
  <c r="R17" i="2"/>
  <c r="Q17" i="2"/>
  <c r="O17" i="2"/>
  <c r="N17" i="2"/>
  <c r="M17" i="2"/>
  <c r="L17" i="2"/>
  <c r="AD16" i="2"/>
  <c r="AC16" i="2"/>
  <c r="AA16" i="2"/>
  <c r="Z16" i="2"/>
  <c r="Y16" i="2"/>
  <c r="V16" i="2"/>
  <c r="U16" i="2"/>
  <c r="S16" i="2"/>
  <c r="R16" i="2"/>
  <c r="Q16" i="2"/>
  <c r="O16" i="2"/>
  <c r="N16" i="2"/>
  <c r="M16" i="2"/>
  <c r="L16" i="2"/>
  <c r="AD15" i="2"/>
  <c r="AC15" i="2"/>
  <c r="AA15" i="2"/>
  <c r="Z15" i="2"/>
  <c r="Y15" i="2"/>
  <c r="V15" i="2"/>
  <c r="U15" i="2"/>
  <c r="S15" i="2"/>
  <c r="R15" i="2"/>
  <c r="Q15" i="2"/>
  <c r="O15" i="2"/>
  <c r="N15" i="2"/>
  <c r="M15" i="2"/>
  <c r="L15" i="2"/>
  <c r="AD14" i="2"/>
  <c r="AC14" i="2"/>
  <c r="AA14" i="2"/>
  <c r="Z14" i="2"/>
  <c r="Y14" i="2"/>
  <c r="V14" i="2"/>
  <c r="U14" i="2"/>
  <c r="S14" i="2"/>
  <c r="R14" i="2"/>
  <c r="Q14" i="2"/>
  <c r="O14" i="2"/>
  <c r="N14" i="2"/>
  <c r="M14" i="2"/>
  <c r="L14" i="2"/>
  <c r="AD13" i="2"/>
  <c r="AC13" i="2"/>
  <c r="AA13" i="2"/>
  <c r="Z13" i="2"/>
  <c r="Y13" i="2"/>
  <c r="V13" i="2"/>
  <c r="U13" i="2"/>
  <c r="S13" i="2"/>
  <c r="R13" i="2"/>
  <c r="Q13" i="2"/>
  <c r="O13" i="2"/>
  <c r="N13" i="2"/>
  <c r="M13" i="2"/>
  <c r="L13" i="2"/>
  <c r="AD12" i="2"/>
  <c r="AC12" i="2"/>
  <c r="AA12" i="2"/>
  <c r="Z12" i="2"/>
  <c r="Y12" i="2"/>
  <c r="V12" i="2"/>
  <c r="U12" i="2"/>
  <c r="S12" i="2"/>
  <c r="R12" i="2"/>
  <c r="Q12" i="2"/>
  <c r="O12" i="2"/>
  <c r="N12" i="2"/>
  <c r="M12" i="2"/>
  <c r="L12" i="2"/>
  <c r="AD11" i="2"/>
  <c r="AC11" i="2"/>
  <c r="AA11" i="2"/>
  <c r="Z11" i="2"/>
  <c r="Y11" i="2"/>
  <c r="V11" i="2"/>
  <c r="U11" i="2"/>
  <c r="S11" i="2"/>
  <c r="R11" i="2"/>
  <c r="Q11" i="2"/>
  <c r="O11" i="2"/>
  <c r="N11" i="2"/>
  <c r="M11" i="2"/>
  <c r="L11" i="2"/>
  <c r="AD10" i="2"/>
  <c r="AC10" i="2"/>
  <c r="AA10" i="2"/>
  <c r="Z10" i="2"/>
  <c r="Y10" i="2"/>
  <c r="V10" i="2"/>
  <c r="U10" i="2"/>
  <c r="S10" i="2"/>
  <c r="R10" i="2"/>
  <c r="Q10" i="2"/>
  <c r="O10" i="2"/>
  <c r="N10" i="2"/>
  <c r="M10" i="2"/>
  <c r="L10" i="2"/>
  <c r="AD9" i="2"/>
  <c r="AC9" i="2"/>
  <c r="AA9" i="2"/>
  <c r="Z9" i="2"/>
  <c r="Y9" i="2"/>
  <c r="V9" i="2"/>
  <c r="U9" i="2"/>
  <c r="S9" i="2"/>
  <c r="R9" i="2"/>
  <c r="Q9" i="2"/>
  <c r="O9" i="2"/>
  <c r="N9" i="2"/>
  <c r="M9" i="2"/>
  <c r="L9" i="2"/>
  <c r="AD8" i="2"/>
  <c r="AC8" i="2"/>
  <c r="AA8" i="2"/>
  <c r="Z8" i="2"/>
  <c r="Y8" i="2"/>
  <c r="V8" i="2"/>
  <c r="U8" i="2"/>
  <c r="S8" i="2"/>
  <c r="R8" i="2"/>
  <c r="Q8" i="2"/>
  <c r="O8" i="2"/>
  <c r="N8" i="2"/>
  <c r="M8" i="2"/>
  <c r="L8" i="2"/>
  <c r="F3" i="2"/>
  <c r="C3" i="2"/>
</calcChain>
</file>

<file path=xl/sharedStrings.xml><?xml version="1.0" encoding="utf-8"?>
<sst xmlns="http://schemas.openxmlformats.org/spreadsheetml/2006/main" count="67" uniqueCount="36">
  <si>
    <t>Источник</t>
  </si>
  <si>
    <t>I</t>
  </si>
  <si>
    <t>F,W</t>
  </si>
  <si>
    <t>Kd</t>
  </si>
  <si>
    <t>Color</t>
  </si>
  <si>
    <t>x</t>
  </si>
  <si>
    <t>y</t>
  </si>
  <si>
    <t>z</t>
  </si>
  <si>
    <t>Deg</t>
  </si>
  <si>
    <t>Analitycal</t>
  </si>
  <si>
    <t>Lumicept</t>
  </si>
  <si>
    <t>∆L</t>
  </si>
  <si>
    <t>max</t>
  </si>
  <si>
    <t>min</t>
  </si>
  <si>
    <t>L</t>
  </si>
  <si>
    <t>Radio</t>
  </si>
  <si>
    <t>Photo</t>
  </si>
  <si>
    <t>∆L %</t>
  </si>
  <si>
    <t>∆L%</t>
  </si>
  <si>
    <t>∆E %</t>
  </si>
  <si>
    <t>(0, 0, 0)</t>
  </si>
  <si>
    <t>(-1, -1, 0)</t>
  </si>
  <si>
    <t>λ</t>
  </si>
  <si>
    <t>dλ*E(λ)</t>
  </si>
  <si>
    <t>V(λ)</t>
  </si>
  <si>
    <t>V(λ)*E(λ)*dλ</t>
  </si>
  <si>
    <t>Result (lx)</t>
  </si>
  <si>
    <t>∆E</t>
  </si>
  <si>
    <t>Kd_eff</t>
  </si>
  <si>
    <t>R,m</t>
  </si>
  <si>
    <t>σ, deg</t>
  </si>
  <si>
    <t>E, W/m²</t>
  </si>
  <si>
    <t>Eф, lx</t>
  </si>
  <si>
    <t>Direction</t>
  </si>
  <si>
    <r>
      <t>cos(</t>
    </r>
    <r>
      <rPr>
        <b/>
        <sz val="11"/>
        <rFont val="Calibri"/>
        <family val="2"/>
      </rPr>
      <t>σ</t>
    </r>
    <r>
      <rPr>
        <b/>
        <sz val="11"/>
        <rFont val="Calibri"/>
        <family val="2"/>
        <scheme val="minor"/>
      </rPr>
      <t>)</t>
    </r>
  </si>
  <si>
    <t>Lф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</si>
</sst>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13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6" fillId="0" borderId="13" xfId="0" applyFont="1" applyBorder="1"/>
    <xf numFmtId="0" fontId="4" fillId="0" borderId="3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6" xfId="0" applyFont="1" applyBorder="1"/>
    <xf numFmtId="2" fontId="4" fillId="0" borderId="13" xfId="0" applyNumberFormat="1" applyFont="1" applyBorder="1"/>
    <xf numFmtId="0" fontId="4" fillId="2" borderId="13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8" xfId="0" applyFont="1" applyBorder="1"/>
    <xf numFmtId="0" fontId="5" fillId="2" borderId="2" xfId="0" applyFont="1" applyFill="1" applyBorder="1"/>
    <xf numFmtId="0" fontId="5" fillId="2" borderId="13" xfId="0" applyFont="1" applyFill="1" applyBorder="1"/>
    <xf numFmtId="0" fontId="6" fillId="3" borderId="13" xfId="0" applyFont="1" applyFill="1" applyBorder="1"/>
    <xf numFmtId="0" fontId="4" fillId="3" borderId="13" xfId="0" applyFont="1" applyFill="1" applyBorder="1"/>
    <xf numFmtId="2" fontId="4" fillId="3" borderId="13" xfId="0" applyNumberFormat="1" applyFont="1" applyFill="1" applyBorder="1"/>
    <xf numFmtId="0" fontId="5" fillId="4" borderId="6" xfId="0" applyFont="1" applyFill="1" applyBorder="1"/>
    <xf numFmtId="0" fontId="4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"/>
  <sheetViews>
    <sheetView tabSelected="1" topLeftCell="N1" zoomScale="115" zoomScaleNormal="115" workbookViewId="0">
      <selection activeCell="AH9" sqref="AH9"/>
    </sheetView>
  </sheetViews>
  <sheetFormatPr defaultRowHeight="14.5" x14ac:dyDescent="0.35"/>
  <cols>
    <col min="3" max="3" width="8.90625" customWidth="1"/>
    <col min="15" max="15" width="11.1796875" customWidth="1"/>
    <col min="19" max="19" width="10.453125" customWidth="1"/>
    <col min="20" max="20" width="11.1796875" customWidth="1"/>
    <col min="21" max="21" width="10.1796875" customWidth="1"/>
    <col min="23" max="23" width="11.08984375" customWidth="1"/>
    <col min="27" max="27" width="10" customWidth="1"/>
    <col min="28" max="28" width="9.90625" customWidth="1"/>
  </cols>
  <sheetData>
    <row r="1" spans="1:31" x14ac:dyDescent="0.35">
      <c r="A1" s="6"/>
      <c r="B1" s="6"/>
      <c r="C1" s="6"/>
      <c r="D1" s="6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35">
      <c r="A2" s="6"/>
      <c r="B2" s="8" t="s">
        <v>2</v>
      </c>
      <c r="C2" s="8" t="s">
        <v>1</v>
      </c>
      <c r="D2" s="8" t="s">
        <v>3</v>
      </c>
      <c r="E2" s="8" t="s">
        <v>4</v>
      </c>
      <c r="F2" s="8" t="s">
        <v>28</v>
      </c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35">
      <c r="A3" s="6"/>
      <c r="B3" s="8">
        <v>100</v>
      </c>
      <c r="C3" s="8">
        <f>B3/(4*PI())</f>
        <v>7.9577471545947667</v>
      </c>
      <c r="D3" s="8">
        <v>0.75</v>
      </c>
      <c r="E3" s="8">
        <v>0.88</v>
      </c>
      <c r="F3" s="8">
        <f>D3*E3</f>
        <v>0.66</v>
      </c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35">
      <c r="A4" s="6"/>
      <c r="B4" s="6"/>
      <c r="C4" s="6"/>
      <c r="D4" s="6"/>
      <c r="E4" s="6"/>
      <c r="F4" s="6"/>
      <c r="G4" s="7"/>
      <c r="H4" s="6"/>
      <c r="I4" s="6"/>
      <c r="J4" s="6"/>
      <c r="K4" s="6"/>
      <c r="L4" s="6"/>
      <c r="M4" s="6"/>
      <c r="N4" s="6"/>
      <c r="O4" s="35" t="s">
        <v>15</v>
      </c>
      <c r="P4" s="36"/>
      <c r="Q4" s="36"/>
      <c r="R4" s="36"/>
      <c r="S4" s="36"/>
      <c r="T4" s="36"/>
      <c r="U4" s="36"/>
      <c r="V4" s="33"/>
      <c r="W4" s="37" t="s">
        <v>16</v>
      </c>
      <c r="X4" s="38"/>
      <c r="Y4" s="38"/>
      <c r="Z4" s="38"/>
      <c r="AA4" s="38"/>
      <c r="AB4" s="38"/>
      <c r="AC4" s="38"/>
      <c r="AD4" s="39"/>
      <c r="AE4" s="6"/>
    </row>
    <row r="5" spans="1:31" x14ac:dyDescent="0.35">
      <c r="A5" s="6"/>
      <c r="B5" s="6"/>
      <c r="C5" s="6"/>
      <c r="D5" s="6"/>
      <c r="E5" s="6"/>
      <c r="F5" s="6"/>
      <c r="G5" s="6"/>
      <c r="H5" s="34" t="s">
        <v>33</v>
      </c>
      <c r="I5" s="34"/>
      <c r="J5" s="34"/>
      <c r="K5" s="6"/>
      <c r="L5" s="6"/>
      <c r="M5" s="6"/>
      <c r="N5" s="6"/>
      <c r="O5" s="10" t="s">
        <v>9</v>
      </c>
      <c r="P5" s="11" t="s">
        <v>10</v>
      </c>
      <c r="Q5" s="11"/>
      <c r="R5" s="9"/>
      <c r="S5" s="10" t="s">
        <v>9</v>
      </c>
      <c r="T5" s="28" t="s">
        <v>10</v>
      </c>
      <c r="U5" s="11"/>
      <c r="V5" s="9"/>
      <c r="W5" s="10" t="s">
        <v>9</v>
      </c>
      <c r="X5" s="11" t="s">
        <v>10</v>
      </c>
      <c r="Y5" s="11"/>
      <c r="Z5" s="11"/>
      <c r="AA5" s="10" t="s">
        <v>9</v>
      </c>
      <c r="AB5" s="28" t="s">
        <v>10</v>
      </c>
      <c r="AC5" s="11"/>
      <c r="AD5" s="9"/>
      <c r="AE5" s="6"/>
    </row>
    <row r="6" spans="1:31" x14ac:dyDescent="0.35">
      <c r="A6" s="6"/>
      <c r="B6" s="6"/>
      <c r="C6" s="6"/>
      <c r="D6" s="6"/>
      <c r="E6" s="12" t="s">
        <v>5</v>
      </c>
      <c r="F6" s="13" t="s">
        <v>6</v>
      </c>
      <c r="G6" s="14" t="s">
        <v>7</v>
      </c>
      <c r="H6" s="12" t="s">
        <v>5</v>
      </c>
      <c r="I6" s="13" t="s">
        <v>6</v>
      </c>
      <c r="J6" s="14" t="s">
        <v>7</v>
      </c>
      <c r="K6" s="15" t="s">
        <v>8</v>
      </c>
      <c r="L6" s="15" t="s">
        <v>29</v>
      </c>
      <c r="M6" s="15" t="s">
        <v>34</v>
      </c>
      <c r="N6" s="15" t="s">
        <v>30</v>
      </c>
      <c r="O6" s="15" t="s">
        <v>31</v>
      </c>
      <c r="P6" s="15" t="s">
        <v>31</v>
      </c>
      <c r="Q6" s="16" t="s">
        <v>27</v>
      </c>
      <c r="R6" s="16" t="s">
        <v>19</v>
      </c>
      <c r="S6" s="15" t="s">
        <v>14</v>
      </c>
      <c r="T6" s="29" t="s">
        <v>14</v>
      </c>
      <c r="U6" s="16" t="s">
        <v>11</v>
      </c>
      <c r="V6" s="30" t="s">
        <v>17</v>
      </c>
      <c r="W6" s="15" t="s">
        <v>32</v>
      </c>
      <c r="X6" s="15" t="s">
        <v>32</v>
      </c>
      <c r="Y6" s="16" t="s">
        <v>27</v>
      </c>
      <c r="Z6" s="16" t="s">
        <v>19</v>
      </c>
      <c r="AA6" s="15" t="s">
        <v>35</v>
      </c>
      <c r="AB6" s="29" t="s">
        <v>35</v>
      </c>
      <c r="AC6" s="16" t="s">
        <v>11</v>
      </c>
      <c r="AD6" s="30" t="s">
        <v>18</v>
      </c>
      <c r="AE6" s="6"/>
    </row>
    <row r="7" spans="1:31" x14ac:dyDescent="0.35">
      <c r="A7" s="6"/>
      <c r="B7" s="6"/>
      <c r="C7" s="6"/>
      <c r="D7" s="6" t="s">
        <v>0</v>
      </c>
      <c r="E7" s="17">
        <v>1</v>
      </c>
      <c r="F7" s="7">
        <v>1</v>
      </c>
      <c r="G7" s="18">
        <v>-2</v>
      </c>
      <c r="H7" s="17"/>
      <c r="I7" s="7"/>
      <c r="J7" s="18"/>
      <c r="K7" s="19"/>
      <c r="L7" s="19"/>
      <c r="M7" s="19"/>
      <c r="N7" s="19"/>
      <c r="O7" s="8"/>
      <c r="P7" s="8"/>
      <c r="Q7" s="8"/>
      <c r="R7" s="8"/>
      <c r="S7" s="8"/>
      <c r="T7" s="24"/>
      <c r="U7" s="8"/>
      <c r="V7" s="31"/>
      <c r="W7" s="8"/>
      <c r="X7" s="8"/>
      <c r="Y7" s="8"/>
      <c r="Z7" s="8"/>
      <c r="AA7" s="8"/>
      <c r="AB7" s="24"/>
      <c r="AC7" s="8"/>
      <c r="AD7" s="31"/>
      <c r="AE7" s="6"/>
    </row>
    <row r="8" spans="1:31" x14ac:dyDescent="0.35">
      <c r="A8" s="6"/>
      <c r="B8" s="6"/>
      <c r="C8" s="6"/>
      <c r="D8" s="20" t="s">
        <v>20</v>
      </c>
      <c r="E8" s="20">
        <v>0</v>
      </c>
      <c r="F8" s="21">
        <v>0</v>
      </c>
      <c r="G8" s="22">
        <v>0</v>
      </c>
      <c r="H8" s="8">
        <v>0</v>
      </c>
      <c r="I8" s="8">
        <v>0</v>
      </c>
      <c r="J8" s="8">
        <v>-1</v>
      </c>
      <c r="K8" s="8">
        <v>30</v>
      </c>
      <c r="L8" s="8">
        <f>SQRT(($E$8-$E$7)^2+($F$8-$F$7)^2+($G$8-$G$7)^2)</f>
        <v>2.4494897427831779</v>
      </c>
      <c r="M8" s="8">
        <f t="shared" ref="M8:M23" si="0">ABS($G$7)/L8</f>
        <v>0.81649658092772615</v>
      </c>
      <c r="N8" s="8">
        <f>ACOS(M8)*180/PI()</f>
        <v>35.26438968275464</v>
      </c>
      <c r="O8" s="8">
        <f>($C$3/(L8*L8))*M8</f>
        <v>1.0829122239356617</v>
      </c>
      <c r="P8" s="8">
        <v>1.0705</v>
      </c>
      <c r="Q8" s="8">
        <f t="shared" ref="Q8:Q23" si="1">ABS(O8-P8)</f>
        <v>1.2412223935661659E-2</v>
      </c>
      <c r="R8" s="23">
        <f>(ABS(P8-O8))/O8*100</f>
        <v>1.1461892904441993</v>
      </c>
      <c r="S8" s="8">
        <f>$F$3*O8/PI()</f>
        <v>0.22750310005367747</v>
      </c>
      <c r="T8" s="24">
        <v>0.22750000000000001</v>
      </c>
      <c r="U8" s="8">
        <f>ABS(S8-T8)</f>
        <v>3.1000536774572485E-6</v>
      </c>
      <c r="V8" s="32">
        <f>(ABS(S8-T8))/S8*100</f>
        <v>1.3626423889282462E-3</v>
      </c>
      <c r="W8" s="8">
        <v>192.76645227273895</v>
      </c>
      <c r="X8" s="8">
        <v>195.32</v>
      </c>
      <c r="Y8" s="8">
        <f t="shared" ref="Y8:Y23" si="2">ABS(W8-X8)</f>
        <v>2.5535477272610478</v>
      </c>
      <c r="Z8" s="23">
        <f>(ABS(W8-X8))/W8*100</f>
        <v>1.3246847141473128</v>
      </c>
      <c r="AA8" s="8">
        <f>$F$3*W8/PI()</f>
        <v>40.49724853877251</v>
      </c>
      <c r="AB8" s="24">
        <v>41.500999999999998</v>
      </c>
      <c r="AC8" s="8">
        <f>ABS(AA8-AB8)</f>
        <v>1.0037514612274876</v>
      </c>
      <c r="AD8" s="32">
        <f>(ABS(AA8-AB8))/AA8*100</f>
        <v>2.4785670568865559</v>
      </c>
      <c r="AE8" s="6"/>
    </row>
    <row r="9" spans="1:31" x14ac:dyDescent="0.35">
      <c r="A9" s="6"/>
      <c r="B9" s="6"/>
      <c r="C9" s="6"/>
      <c r="D9" s="17"/>
      <c r="E9" s="17"/>
      <c r="F9" s="7"/>
      <c r="G9" s="18"/>
      <c r="H9" s="8">
        <v>0</v>
      </c>
      <c r="I9" s="8">
        <v>0</v>
      </c>
      <c r="J9" s="8">
        <v>-1</v>
      </c>
      <c r="K9" s="8">
        <v>5</v>
      </c>
      <c r="L9" s="8">
        <f>SQRT(($E$8-$E$7)^2+($F$8-$F$7)^2+($G$8-$G$7)^2)</f>
        <v>2.4494897427831779</v>
      </c>
      <c r="M9" s="8">
        <f t="shared" si="0"/>
        <v>0.81649658092772615</v>
      </c>
      <c r="N9" s="8">
        <f t="shared" ref="N9:N23" si="3">ACOS(M9)*180/PI()</f>
        <v>35.26438968275464</v>
      </c>
      <c r="O9" s="8">
        <f>O8</f>
        <v>1.0829122239356617</v>
      </c>
      <c r="P9" s="8">
        <v>1.0705</v>
      </c>
      <c r="Q9" s="8">
        <f t="shared" si="1"/>
        <v>1.2412223935661659E-2</v>
      </c>
      <c r="R9" s="23">
        <f t="shared" ref="R9:R23" si="4">(ABS(P9-O9))/O9*100</f>
        <v>1.1461892904441993</v>
      </c>
      <c r="S9" s="8">
        <f>S8</f>
        <v>0.22750310005367747</v>
      </c>
      <c r="T9" s="24">
        <v>0.22950000000000001</v>
      </c>
      <c r="U9" s="8">
        <f t="shared" ref="U9:U23" si="5">ABS(S9-T9)</f>
        <v>1.9968999463225445E-3</v>
      </c>
      <c r="V9" s="32">
        <f t="shared" ref="V9:V23" si="6">(ABS(S9-T9))/S9*100</f>
        <v>0.87774625745820278</v>
      </c>
      <c r="W9" s="8">
        <v>192.76645227273895</v>
      </c>
      <c r="X9" s="8">
        <v>195.32</v>
      </c>
      <c r="Y9" s="8">
        <f t="shared" si="2"/>
        <v>2.5535477272610478</v>
      </c>
      <c r="Z9" s="23">
        <f t="shared" ref="Z9:Z23" si="7">(ABS(W9-X9))/W9*100</f>
        <v>1.3246847141473128</v>
      </c>
      <c r="AA9" s="8">
        <f>AA8</f>
        <v>40.49724853877251</v>
      </c>
      <c r="AB9" s="24">
        <v>41.884999999999998</v>
      </c>
      <c r="AC9" s="8">
        <f t="shared" ref="AC9:AC23" si="8">ABS(AA9-AB9)</f>
        <v>1.3877514612274879</v>
      </c>
      <c r="AD9" s="32">
        <f t="shared" ref="AD9:AD23" si="9">(ABS(AA9-AB9))/AA9*100</f>
        <v>3.4267796240498645</v>
      </c>
      <c r="AE9" s="6"/>
    </row>
    <row r="10" spans="1:31" x14ac:dyDescent="0.35">
      <c r="A10" s="6"/>
      <c r="B10" s="6"/>
      <c r="C10" s="6"/>
      <c r="D10" s="17"/>
      <c r="E10" s="17"/>
      <c r="F10" s="7"/>
      <c r="G10" s="18"/>
      <c r="H10" s="8">
        <v>0</v>
      </c>
      <c r="I10" s="8">
        <v>1</v>
      </c>
      <c r="J10" s="8">
        <v>-1</v>
      </c>
      <c r="K10" s="8">
        <v>30</v>
      </c>
      <c r="L10" s="8">
        <f>SQRT(($E$8-$E$7)^2+($F$8-$F$7)^2+($G$8-$G$7)^2)</f>
        <v>2.4494897427831779</v>
      </c>
      <c r="M10" s="8">
        <f t="shared" si="0"/>
        <v>0.81649658092772615</v>
      </c>
      <c r="N10" s="8">
        <f t="shared" si="3"/>
        <v>35.26438968275464</v>
      </c>
      <c r="O10" s="8">
        <f>O8</f>
        <v>1.0829122239356617</v>
      </c>
      <c r="P10" s="8">
        <v>1.0705</v>
      </c>
      <c r="Q10" s="8">
        <f t="shared" si="1"/>
        <v>1.2412223935661659E-2</v>
      </c>
      <c r="R10" s="23">
        <f t="shared" si="4"/>
        <v>1.1461892904441993</v>
      </c>
      <c r="S10" s="8">
        <f>S8</f>
        <v>0.22750310005367747</v>
      </c>
      <c r="T10" s="24">
        <v>0.22720000000000001</v>
      </c>
      <c r="U10" s="8">
        <f t="shared" si="5"/>
        <v>3.0310005367745196E-4</v>
      </c>
      <c r="V10" s="32">
        <f t="shared" si="6"/>
        <v>0.13322897736599545</v>
      </c>
      <c r="W10" s="8">
        <v>192.76645227273895</v>
      </c>
      <c r="X10" s="8">
        <v>195.32</v>
      </c>
      <c r="Y10" s="8">
        <f t="shared" si="2"/>
        <v>2.5535477272610478</v>
      </c>
      <c r="Z10" s="23">
        <f t="shared" si="7"/>
        <v>1.3246847141473128</v>
      </c>
      <c r="AA10" s="8">
        <f>AA8</f>
        <v>40.49724853877251</v>
      </c>
      <c r="AB10" s="24">
        <v>41.459000000000003</v>
      </c>
      <c r="AC10" s="8">
        <f t="shared" si="8"/>
        <v>0.96175146122749311</v>
      </c>
      <c r="AD10" s="32">
        <f t="shared" si="9"/>
        <v>2.3748563073530828</v>
      </c>
      <c r="AE10" s="6"/>
    </row>
    <row r="11" spans="1:31" x14ac:dyDescent="0.35">
      <c r="A11" s="6"/>
      <c r="B11" s="6"/>
      <c r="C11" s="6"/>
      <c r="D11" s="25"/>
      <c r="E11" s="25"/>
      <c r="F11" s="26"/>
      <c r="G11" s="27"/>
      <c r="H11" s="8">
        <v>0</v>
      </c>
      <c r="I11" s="8">
        <v>1</v>
      </c>
      <c r="J11" s="8">
        <v>-1</v>
      </c>
      <c r="K11" s="8">
        <v>5</v>
      </c>
      <c r="L11" s="8">
        <f>SQRT(($E$8-$E$7)^2+($F$8-$F$7)^2+($G$8-$G$7)^2)</f>
        <v>2.4494897427831779</v>
      </c>
      <c r="M11" s="8">
        <f t="shared" si="0"/>
        <v>0.81649658092772615</v>
      </c>
      <c r="N11" s="8">
        <f t="shared" si="3"/>
        <v>35.26438968275464</v>
      </c>
      <c r="O11" s="8">
        <f>O8</f>
        <v>1.0829122239356617</v>
      </c>
      <c r="P11" s="8">
        <v>1.0705</v>
      </c>
      <c r="Q11" s="8">
        <f t="shared" si="1"/>
        <v>1.2412223935661659E-2</v>
      </c>
      <c r="R11" s="23">
        <f t="shared" si="4"/>
        <v>1.1461892904441993</v>
      </c>
      <c r="S11" s="8">
        <f>S8</f>
        <v>0.22750310005367747</v>
      </c>
      <c r="T11" s="24">
        <v>0.2293</v>
      </c>
      <c r="U11" s="8">
        <f t="shared" si="5"/>
        <v>1.7968999463225388E-3</v>
      </c>
      <c r="V11" s="32">
        <f t="shared" si="6"/>
        <v>0.78983536747348726</v>
      </c>
      <c r="W11" s="8">
        <v>192.76645227273895</v>
      </c>
      <c r="X11" s="8">
        <v>195.32</v>
      </c>
      <c r="Y11" s="8">
        <f t="shared" si="2"/>
        <v>2.5535477272610478</v>
      </c>
      <c r="Z11" s="23">
        <f t="shared" si="7"/>
        <v>1.3246847141473128</v>
      </c>
      <c r="AA11" s="8">
        <f>AA8</f>
        <v>40.49724853877251</v>
      </c>
      <c r="AB11" s="24">
        <v>41.84</v>
      </c>
      <c r="AC11" s="8">
        <f t="shared" si="8"/>
        <v>1.3427514612274933</v>
      </c>
      <c r="AD11" s="32">
        <f t="shared" si="9"/>
        <v>3.3156609638354277</v>
      </c>
      <c r="AE11" s="6"/>
    </row>
    <row r="12" spans="1:31" x14ac:dyDescent="0.35">
      <c r="A12" s="6"/>
      <c r="B12" s="6"/>
      <c r="C12" s="6"/>
      <c r="D12" s="20" t="s">
        <v>21</v>
      </c>
      <c r="E12" s="20">
        <v>-1</v>
      </c>
      <c r="F12" s="21">
        <v>-1</v>
      </c>
      <c r="G12" s="22">
        <v>0</v>
      </c>
      <c r="H12" s="8">
        <v>0</v>
      </c>
      <c r="I12" s="8">
        <v>0</v>
      </c>
      <c r="J12" s="8">
        <v>-1</v>
      </c>
      <c r="K12" s="8">
        <v>30</v>
      </c>
      <c r="L12" s="8">
        <f>SQRT(($E$12-$E$7)^2+($F$12-$F$7)^2+($G$12-$G$7)^2)</f>
        <v>3.4641016151377544</v>
      </c>
      <c r="M12" s="8">
        <f t="shared" si="0"/>
        <v>0.57735026918962584</v>
      </c>
      <c r="N12" s="8">
        <f t="shared" si="3"/>
        <v>54.735610317245339</v>
      </c>
      <c r="O12" s="8">
        <f>($C$3/(L12*L12))*M12</f>
        <v>0.38286728848735574</v>
      </c>
      <c r="P12" s="8">
        <v>0.39689999999999998</v>
      </c>
      <c r="Q12" s="8">
        <f t="shared" si="1"/>
        <v>1.4032711512644236E-2</v>
      </c>
      <c r="R12" s="23">
        <f t="shared" si="4"/>
        <v>3.6651633436967463</v>
      </c>
      <c r="S12" s="8">
        <f>$F$3*O12/PI()</f>
        <v>8.0434492394458462E-2</v>
      </c>
      <c r="T12" s="24">
        <v>8.3400000000000002E-2</v>
      </c>
      <c r="U12" s="8">
        <f t="shared" si="5"/>
        <v>2.9655076055415397E-3</v>
      </c>
      <c r="V12" s="32">
        <f t="shared" si="6"/>
        <v>3.6868605958230036</v>
      </c>
      <c r="W12" s="8">
        <v>68.153232793663292</v>
      </c>
      <c r="X12" s="8">
        <v>72.415999999999997</v>
      </c>
      <c r="Y12" s="8">
        <f t="shared" si="2"/>
        <v>4.2627672063367044</v>
      </c>
      <c r="Z12" s="23">
        <f t="shared" si="7"/>
        <v>6.2546808590025469</v>
      </c>
      <c r="AA12" s="8">
        <f>$F$3*W12/PI()</f>
        <v>14.317939530581516</v>
      </c>
      <c r="AB12" s="24">
        <v>15.215999999999999</v>
      </c>
      <c r="AC12" s="8">
        <f t="shared" si="8"/>
        <v>0.89806046941848372</v>
      </c>
      <c r="AD12" s="32">
        <f t="shared" si="9"/>
        <v>6.2722744952255676</v>
      </c>
      <c r="AE12" s="6"/>
    </row>
    <row r="13" spans="1:31" x14ac:dyDescent="0.35">
      <c r="A13" s="6"/>
      <c r="B13" s="6"/>
      <c r="C13" s="6"/>
      <c r="D13" s="17"/>
      <c r="E13" s="17"/>
      <c r="F13" s="7"/>
      <c r="G13" s="18"/>
      <c r="H13" s="8">
        <v>0</v>
      </c>
      <c r="I13" s="8">
        <v>0</v>
      </c>
      <c r="J13" s="8">
        <v>-1</v>
      </c>
      <c r="K13" s="8">
        <v>5</v>
      </c>
      <c r="L13" s="8">
        <f>SQRT(($E$12-$E$7)^2+($F$12-$F$7)^2+($G$12-$G$7)^2)</f>
        <v>3.4641016151377544</v>
      </c>
      <c r="M13" s="8">
        <f t="shared" si="0"/>
        <v>0.57735026918962584</v>
      </c>
      <c r="N13" s="8">
        <f t="shared" si="3"/>
        <v>54.735610317245339</v>
      </c>
      <c r="O13" s="8">
        <f>O12</f>
        <v>0.38286728848735574</v>
      </c>
      <c r="P13" s="8">
        <v>0.39689999999999998</v>
      </c>
      <c r="Q13" s="8">
        <f t="shared" si="1"/>
        <v>1.4032711512644236E-2</v>
      </c>
      <c r="R13" s="23">
        <f t="shared" si="4"/>
        <v>3.6651633436967463</v>
      </c>
      <c r="S13" s="8">
        <f>S12</f>
        <v>8.0434492394458462E-2</v>
      </c>
      <c r="T13" s="24">
        <v>8.2000000000000003E-2</v>
      </c>
      <c r="U13" s="8">
        <f t="shared" si="5"/>
        <v>1.5655076055415412E-3</v>
      </c>
      <c r="V13" s="32">
        <f t="shared" si="6"/>
        <v>1.9463137752696216</v>
      </c>
      <c r="W13" s="8">
        <v>68.153232793663292</v>
      </c>
      <c r="X13" s="8">
        <v>72.415999999999997</v>
      </c>
      <c r="Y13" s="8">
        <f t="shared" si="2"/>
        <v>4.2627672063367044</v>
      </c>
      <c r="Z13" s="23">
        <f t="shared" si="7"/>
        <v>6.2546808590025469</v>
      </c>
      <c r="AA13" s="8">
        <f>AA12</f>
        <v>14.317939530581516</v>
      </c>
      <c r="AB13" s="24">
        <v>14.97</v>
      </c>
      <c r="AC13" s="8">
        <f t="shared" si="8"/>
        <v>0.65206046941848506</v>
      </c>
      <c r="AD13" s="32">
        <f t="shared" si="9"/>
        <v>4.5541501835914096</v>
      </c>
      <c r="AE13" s="6"/>
    </row>
    <row r="14" spans="1:31" x14ac:dyDescent="0.35">
      <c r="A14" s="6"/>
      <c r="B14" s="6"/>
      <c r="C14" s="6"/>
      <c r="D14" s="17"/>
      <c r="E14" s="17"/>
      <c r="F14" s="7"/>
      <c r="G14" s="18"/>
      <c r="H14" s="8">
        <v>0</v>
      </c>
      <c r="I14" s="8">
        <v>1</v>
      </c>
      <c r="J14" s="8">
        <v>-1</v>
      </c>
      <c r="K14" s="8">
        <v>30</v>
      </c>
      <c r="L14" s="8">
        <f>SQRT(($E$12-$E$7)^2+($F$12-$F$7)^2+($G$12-$G$7)^2)</f>
        <v>3.4641016151377544</v>
      </c>
      <c r="M14" s="8">
        <f t="shared" si="0"/>
        <v>0.57735026918962584</v>
      </c>
      <c r="N14" s="8">
        <f t="shared" si="3"/>
        <v>54.735610317245339</v>
      </c>
      <c r="O14" s="8">
        <f>O13</f>
        <v>0.38286728848735574</v>
      </c>
      <c r="P14" s="8">
        <v>0.39689999999999998</v>
      </c>
      <c r="Q14" s="8">
        <f t="shared" si="1"/>
        <v>1.4032711512644236E-2</v>
      </c>
      <c r="R14" s="23">
        <f t="shared" si="4"/>
        <v>3.6651633436967463</v>
      </c>
      <c r="S14" s="8">
        <f>S12</f>
        <v>8.0434492394458462E-2</v>
      </c>
      <c r="T14" s="24">
        <v>8.3500000000000005E-2</v>
      </c>
      <c r="U14" s="8">
        <f t="shared" si="5"/>
        <v>3.0655076055415426E-3</v>
      </c>
      <c r="V14" s="32">
        <f t="shared" si="6"/>
        <v>3.8111853687196771</v>
      </c>
      <c r="W14" s="8">
        <v>68.153232793663292</v>
      </c>
      <c r="X14" s="8">
        <v>72.415999999999997</v>
      </c>
      <c r="Y14" s="8">
        <f t="shared" si="2"/>
        <v>4.2627672063367044</v>
      </c>
      <c r="Z14" s="23">
        <f t="shared" si="7"/>
        <v>6.2546808590025469</v>
      </c>
      <c r="AA14" s="8">
        <f>AA12</f>
        <v>14.317939530581516</v>
      </c>
      <c r="AB14" s="24">
        <v>15.244</v>
      </c>
      <c r="AC14" s="8">
        <f t="shared" si="8"/>
        <v>0.92606046941848419</v>
      </c>
      <c r="AD14" s="32">
        <f t="shared" si="9"/>
        <v>6.4678333599644189</v>
      </c>
      <c r="AE14" s="6"/>
    </row>
    <row r="15" spans="1:31" x14ac:dyDescent="0.35">
      <c r="A15" s="6"/>
      <c r="B15" s="6"/>
      <c r="C15" s="6"/>
      <c r="D15" s="25"/>
      <c r="E15" s="25"/>
      <c r="F15" s="26"/>
      <c r="G15" s="27"/>
      <c r="H15" s="8">
        <v>0</v>
      </c>
      <c r="I15" s="8">
        <v>1</v>
      </c>
      <c r="J15" s="8">
        <v>-1</v>
      </c>
      <c r="K15" s="8">
        <v>5</v>
      </c>
      <c r="L15" s="8">
        <f>SQRT(($E$12-$E$7)^2+($F$12-$F$7)^2+($G$12-$G$7)^2)</f>
        <v>3.4641016151377544</v>
      </c>
      <c r="M15" s="8">
        <f t="shared" si="0"/>
        <v>0.57735026918962584</v>
      </c>
      <c r="N15" s="8">
        <f t="shared" si="3"/>
        <v>54.735610317245339</v>
      </c>
      <c r="O15" s="8">
        <f>O14</f>
        <v>0.38286728848735574</v>
      </c>
      <c r="P15" s="8">
        <v>0.39689999999999998</v>
      </c>
      <c r="Q15" s="8">
        <f t="shared" si="1"/>
        <v>1.4032711512644236E-2</v>
      </c>
      <c r="R15" s="23">
        <f t="shared" si="4"/>
        <v>3.6651633436967463</v>
      </c>
      <c r="S15" s="8">
        <f>S12</f>
        <v>8.0434492394458462E-2</v>
      </c>
      <c r="T15" s="24">
        <v>8.3500000000000005E-2</v>
      </c>
      <c r="U15" s="8">
        <f t="shared" si="5"/>
        <v>3.0655076055415426E-3</v>
      </c>
      <c r="V15" s="32">
        <f t="shared" si="6"/>
        <v>3.8111853687196771</v>
      </c>
      <c r="W15" s="8">
        <v>68.153232793663292</v>
      </c>
      <c r="X15" s="8">
        <v>72.415999999999997</v>
      </c>
      <c r="Y15" s="8">
        <f t="shared" si="2"/>
        <v>4.2627672063367044</v>
      </c>
      <c r="Z15" s="23">
        <f t="shared" si="7"/>
        <v>6.2546808590025469</v>
      </c>
      <c r="AA15" s="8">
        <f>AA12</f>
        <v>14.317939530581516</v>
      </c>
      <c r="AB15" s="24">
        <v>15.228</v>
      </c>
      <c r="AC15" s="8">
        <f t="shared" si="8"/>
        <v>0.91006046941848417</v>
      </c>
      <c r="AD15" s="32">
        <f t="shared" si="9"/>
        <v>6.356085437256505</v>
      </c>
      <c r="AE15" s="6"/>
    </row>
    <row r="16" spans="1:31" x14ac:dyDescent="0.35">
      <c r="A16" s="6"/>
      <c r="B16" s="6"/>
      <c r="C16" s="6"/>
      <c r="D16" s="20" t="s">
        <v>13</v>
      </c>
      <c r="E16" s="20">
        <v>-1</v>
      </c>
      <c r="F16" s="21">
        <v>-2</v>
      </c>
      <c r="G16" s="22">
        <v>0</v>
      </c>
      <c r="H16" s="8">
        <v>0</v>
      </c>
      <c r="I16" s="8">
        <v>0</v>
      </c>
      <c r="J16" s="8">
        <v>-1</v>
      </c>
      <c r="K16" s="8">
        <v>30</v>
      </c>
      <c r="L16" s="8">
        <f>SQRT(($E$16-$E$7)^2+($F$16-$F$7)^2+($G$16-$G$7)^2)</f>
        <v>4.1231056256176606</v>
      </c>
      <c r="M16" s="8">
        <f t="shared" si="0"/>
        <v>0.48507125007266594</v>
      </c>
      <c r="N16" s="8">
        <f t="shared" si="3"/>
        <v>60.982859375398483</v>
      </c>
      <c r="O16" s="8">
        <f>($C$3/(L16*L16))*M16</f>
        <v>0.22706319764949906</v>
      </c>
      <c r="P16" s="8">
        <v>0.23449999999999999</v>
      </c>
      <c r="Q16" s="8">
        <f t="shared" si="1"/>
        <v>7.4368023505009262E-3</v>
      </c>
      <c r="R16" s="23">
        <f t="shared" si="4"/>
        <v>3.2752125520493092</v>
      </c>
      <c r="S16" s="8">
        <f>$F$3*O16/PI()</f>
        <v>4.7702463996224145E-2</v>
      </c>
      <c r="T16" s="24">
        <v>4.9779999999999998E-2</v>
      </c>
      <c r="U16" s="8">
        <f t="shared" si="5"/>
        <v>2.0775360037758525E-3</v>
      </c>
      <c r="V16" s="32">
        <f t="shared" si="6"/>
        <v>4.355196419078684</v>
      </c>
      <c r="W16" s="8">
        <v>40.41894263001516</v>
      </c>
      <c r="X16" s="8">
        <v>42.789000000000001</v>
      </c>
      <c r="Y16" s="8">
        <f t="shared" si="2"/>
        <v>2.370057369984842</v>
      </c>
      <c r="Z16" s="23">
        <f t="shared" si="7"/>
        <v>5.8637292709009028</v>
      </c>
      <c r="AA16" s="8">
        <f>$F$3*W16/PI()</f>
        <v>8.4913943586313323</v>
      </c>
      <c r="AB16" s="24">
        <v>9.0828000000000007</v>
      </c>
      <c r="AC16" s="8">
        <f t="shared" si="8"/>
        <v>0.59140564136866836</v>
      </c>
      <c r="AD16" s="32">
        <f t="shared" si="9"/>
        <v>6.9647647534767527</v>
      </c>
      <c r="AE16" s="6"/>
    </row>
    <row r="17" spans="1:31" x14ac:dyDescent="0.35">
      <c r="A17" s="6"/>
      <c r="B17" s="6"/>
      <c r="C17" s="6"/>
      <c r="D17" s="17"/>
      <c r="E17" s="17"/>
      <c r="F17" s="7"/>
      <c r="G17" s="18"/>
      <c r="H17" s="8">
        <v>0</v>
      </c>
      <c r="I17" s="8">
        <v>0</v>
      </c>
      <c r="J17" s="8">
        <v>-1</v>
      </c>
      <c r="K17" s="8">
        <v>5</v>
      </c>
      <c r="L17" s="8">
        <f>SQRT(($E$16-$E$7)^2+($F$16-$F$7)^2+($G$16-$G$7)^2)</f>
        <v>4.1231056256176606</v>
      </c>
      <c r="M17" s="8">
        <f t="shared" si="0"/>
        <v>0.48507125007266594</v>
      </c>
      <c r="N17" s="8">
        <f t="shared" si="3"/>
        <v>60.982859375398483</v>
      </c>
      <c r="O17" s="8">
        <f>($C$3/(L17*L17))*M17</f>
        <v>0.22706319764949906</v>
      </c>
      <c r="P17" s="8">
        <v>0.23449999999999999</v>
      </c>
      <c r="Q17" s="8">
        <f t="shared" si="1"/>
        <v>7.4368023505009262E-3</v>
      </c>
      <c r="R17" s="23">
        <f t="shared" si="4"/>
        <v>3.2752125520493092</v>
      </c>
      <c r="S17" s="8">
        <f>S16</f>
        <v>4.7702463996224145E-2</v>
      </c>
      <c r="T17" s="24">
        <v>4.9979999999999997E-2</v>
      </c>
      <c r="U17" s="8">
        <f t="shared" si="5"/>
        <v>2.2775360037758513E-3</v>
      </c>
      <c r="V17" s="32">
        <f t="shared" si="6"/>
        <v>4.7744619731931</v>
      </c>
      <c r="W17" s="8">
        <v>40.41894263001516</v>
      </c>
      <c r="X17" s="8">
        <v>42.789000000000001</v>
      </c>
      <c r="Y17" s="8">
        <f t="shared" si="2"/>
        <v>2.370057369984842</v>
      </c>
      <c r="Z17" s="23">
        <f t="shared" si="7"/>
        <v>5.8637292709009028</v>
      </c>
      <c r="AA17" s="8">
        <f>AA16</f>
        <v>8.4913943586313323</v>
      </c>
      <c r="AB17" s="24">
        <v>9.0954999999999995</v>
      </c>
      <c r="AC17" s="8">
        <f t="shared" si="8"/>
        <v>0.60410564136866718</v>
      </c>
      <c r="AD17" s="32">
        <f t="shared" si="9"/>
        <v>7.1143279401999022</v>
      </c>
      <c r="AE17" s="6"/>
    </row>
    <row r="18" spans="1:31" x14ac:dyDescent="0.35">
      <c r="A18" s="6"/>
      <c r="B18" s="6"/>
      <c r="C18" s="6"/>
      <c r="D18" s="17"/>
      <c r="E18" s="17"/>
      <c r="F18" s="7"/>
      <c r="G18" s="18"/>
      <c r="H18" s="8">
        <v>0</v>
      </c>
      <c r="I18" s="8">
        <v>1</v>
      </c>
      <c r="J18" s="8">
        <v>-1</v>
      </c>
      <c r="K18" s="8">
        <v>30</v>
      </c>
      <c r="L18" s="8">
        <f>SQRT(($E$16-$E$7)^2+($F$16-$F$7)^2+($G$16-$G$7)^2)</f>
        <v>4.1231056256176606</v>
      </c>
      <c r="M18" s="8">
        <f t="shared" si="0"/>
        <v>0.48507125007266594</v>
      </c>
      <c r="N18" s="8">
        <f t="shared" si="3"/>
        <v>60.982859375398483</v>
      </c>
      <c r="O18" s="8">
        <f>($C$3/(L18*L18))*M18</f>
        <v>0.22706319764949906</v>
      </c>
      <c r="P18" s="8">
        <v>0.23449999999999999</v>
      </c>
      <c r="Q18" s="8">
        <f t="shared" si="1"/>
        <v>7.4368023505009262E-3</v>
      </c>
      <c r="R18" s="23">
        <f t="shared" si="4"/>
        <v>3.2752125520493092</v>
      </c>
      <c r="S18" s="8">
        <f>S16</f>
        <v>4.7702463996224145E-2</v>
      </c>
      <c r="T18" s="24">
        <v>4.9599999999999998E-2</v>
      </c>
      <c r="U18" s="8">
        <f t="shared" si="5"/>
        <v>1.8975360037758529E-3</v>
      </c>
      <c r="V18" s="32">
        <f t="shared" si="6"/>
        <v>3.9778574203757087</v>
      </c>
      <c r="W18" s="8">
        <v>40.41894263001516</v>
      </c>
      <c r="X18" s="8">
        <v>42.789000000000001</v>
      </c>
      <c r="Y18" s="8">
        <f t="shared" si="2"/>
        <v>2.370057369984842</v>
      </c>
      <c r="Z18" s="23">
        <f t="shared" si="7"/>
        <v>5.8637292709009028</v>
      </c>
      <c r="AA18" s="8">
        <f>AA16</f>
        <v>8.4913943586313323</v>
      </c>
      <c r="AB18" s="24">
        <v>9.0582999999999991</v>
      </c>
      <c r="AC18" s="8">
        <f t="shared" si="8"/>
        <v>0.56690564136866683</v>
      </c>
      <c r="AD18" s="32">
        <f t="shared" si="9"/>
        <v>6.6762373460186621</v>
      </c>
      <c r="AE18" s="6"/>
    </row>
    <row r="19" spans="1:31" x14ac:dyDescent="0.35">
      <c r="A19" s="6"/>
      <c r="B19" s="6"/>
      <c r="C19" s="6"/>
      <c r="D19" s="25"/>
      <c r="E19" s="25"/>
      <c r="F19" s="26"/>
      <c r="G19" s="27"/>
      <c r="H19" s="8">
        <v>0</v>
      </c>
      <c r="I19" s="8">
        <v>1</v>
      </c>
      <c r="J19" s="8">
        <v>-1</v>
      </c>
      <c r="K19" s="8">
        <v>5</v>
      </c>
      <c r="L19" s="8">
        <f>SQRT(($E$16-$E$7)^2+($F$16-$F$7)^2+($G$16-$G$7)^2)</f>
        <v>4.1231056256176606</v>
      </c>
      <c r="M19" s="8">
        <f t="shared" si="0"/>
        <v>0.48507125007266594</v>
      </c>
      <c r="N19" s="8">
        <f t="shared" si="3"/>
        <v>60.982859375398483</v>
      </c>
      <c r="O19" s="8">
        <f>($C$3/(L19*L19))*M19</f>
        <v>0.22706319764949906</v>
      </c>
      <c r="P19" s="8">
        <v>0.23449999999999999</v>
      </c>
      <c r="Q19" s="8">
        <f t="shared" si="1"/>
        <v>7.4368023505009262E-3</v>
      </c>
      <c r="R19" s="23">
        <f t="shared" si="4"/>
        <v>3.2752125520493092</v>
      </c>
      <c r="S19" s="8">
        <f>S16</f>
        <v>4.7702463996224145E-2</v>
      </c>
      <c r="T19" s="24">
        <v>4.9599999999999998E-2</v>
      </c>
      <c r="U19" s="8">
        <f t="shared" si="5"/>
        <v>1.8975360037758529E-3</v>
      </c>
      <c r="V19" s="32">
        <f t="shared" si="6"/>
        <v>3.9778574203757087</v>
      </c>
      <c r="W19" s="8">
        <v>40.41894263001516</v>
      </c>
      <c r="X19" s="8">
        <v>42.789000000000001</v>
      </c>
      <c r="Y19" s="8">
        <f t="shared" si="2"/>
        <v>2.370057369984842</v>
      </c>
      <c r="Z19" s="23">
        <f t="shared" si="7"/>
        <v>5.8637292709009028</v>
      </c>
      <c r="AA19" s="8">
        <f>AA16</f>
        <v>8.4913943586313323</v>
      </c>
      <c r="AB19" s="24">
        <v>9.0571999999999999</v>
      </c>
      <c r="AC19" s="8">
        <f t="shared" si="8"/>
        <v>0.56580564136866762</v>
      </c>
      <c r="AD19" s="32">
        <f t="shared" si="9"/>
        <v>6.6632830542552481</v>
      </c>
      <c r="AE19" s="6"/>
    </row>
    <row r="20" spans="1:31" x14ac:dyDescent="0.35">
      <c r="A20" s="6"/>
      <c r="B20" s="6"/>
      <c r="C20" s="6"/>
      <c r="D20" s="20" t="s">
        <v>12</v>
      </c>
      <c r="E20" s="20">
        <v>1</v>
      </c>
      <c r="F20" s="21">
        <v>1</v>
      </c>
      <c r="G20" s="22">
        <v>0</v>
      </c>
      <c r="H20" s="8">
        <v>0</v>
      </c>
      <c r="I20" s="8">
        <v>0</v>
      </c>
      <c r="J20" s="8">
        <v>-1</v>
      </c>
      <c r="K20" s="8">
        <v>30</v>
      </c>
      <c r="L20" s="8">
        <f>SQRT(($E$20-$E$7)^2+($F$20-$F$7)^2+($G$20-$G$7)^2)</f>
        <v>2</v>
      </c>
      <c r="M20" s="8">
        <f t="shared" si="0"/>
        <v>1</v>
      </c>
      <c r="N20" s="8">
        <f t="shared" si="3"/>
        <v>0</v>
      </c>
      <c r="O20" s="8">
        <f>($C$3/(L20*L20))*M20</f>
        <v>1.9894367886486917</v>
      </c>
      <c r="P20" s="8">
        <v>1.9966999999999999</v>
      </c>
      <c r="Q20" s="8">
        <f t="shared" si="1"/>
        <v>7.2632113513082519E-3</v>
      </c>
      <c r="R20" s="23">
        <f t="shared" si="4"/>
        <v>0.36508882276384003</v>
      </c>
      <c r="S20" s="8">
        <f>$F$3*O20/PI()</f>
        <v>0.41794988252464332</v>
      </c>
      <c r="T20" s="24">
        <v>0.41720000000000002</v>
      </c>
      <c r="U20" s="8">
        <f t="shared" si="5"/>
        <v>7.4988252464330829E-4</v>
      </c>
      <c r="V20" s="32">
        <f t="shared" si="6"/>
        <v>0.17941924522471744</v>
      </c>
      <c r="W20" s="8">
        <v>354.13458569608264</v>
      </c>
      <c r="X20" s="8">
        <v>364.32</v>
      </c>
      <c r="Y20" s="8">
        <f t="shared" si="2"/>
        <v>10.185414303917355</v>
      </c>
      <c r="Z20" s="23">
        <f t="shared" si="7"/>
        <v>2.8761422112717483</v>
      </c>
      <c r="AA20" s="8">
        <f>$F$3*W20/PI()</f>
        <v>74.398196179998195</v>
      </c>
      <c r="AB20" s="24">
        <v>76.117000000000004</v>
      </c>
      <c r="AC20" s="8">
        <f t="shared" si="8"/>
        <v>1.7188038200018099</v>
      </c>
      <c r="AD20" s="32">
        <f t="shared" si="9"/>
        <v>2.3102762005725976</v>
      </c>
      <c r="AE20" s="6"/>
    </row>
    <row r="21" spans="1:31" x14ac:dyDescent="0.35">
      <c r="A21" s="6"/>
      <c r="B21" s="6"/>
      <c r="C21" s="6"/>
      <c r="D21" s="17"/>
      <c r="E21" s="17"/>
      <c r="F21" s="7"/>
      <c r="G21" s="18"/>
      <c r="H21" s="8">
        <v>0</v>
      </c>
      <c r="I21" s="8">
        <v>0</v>
      </c>
      <c r="J21" s="8">
        <v>-1</v>
      </c>
      <c r="K21" s="8">
        <v>5</v>
      </c>
      <c r="L21" s="8">
        <f>SQRT(($E$20-$E$7)^2+($F$20-$F$7)^2+($G$20-$G$7)^2)</f>
        <v>2</v>
      </c>
      <c r="M21" s="8">
        <f t="shared" si="0"/>
        <v>1</v>
      </c>
      <c r="N21" s="8">
        <f t="shared" si="3"/>
        <v>0</v>
      </c>
      <c r="O21" s="8">
        <f>O20</f>
        <v>1.9894367886486917</v>
      </c>
      <c r="P21" s="8">
        <v>1.9966999999999999</v>
      </c>
      <c r="Q21" s="8">
        <f t="shared" si="1"/>
        <v>7.2632113513082519E-3</v>
      </c>
      <c r="R21" s="23">
        <f t="shared" si="4"/>
        <v>0.36508882276384003</v>
      </c>
      <c r="S21" s="8">
        <f>S20</f>
        <v>0.41794988252464332</v>
      </c>
      <c r="T21" s="24">
        <v>0.41849999999999998</v>
      </c>
      <c r="U21" s="8">
        <f t="shared" si="5"/>
        <v>5.5011747535665956E-4</v>
      </c>
      <c r="V21" s="32">
        <f t="shared" si="6"/>
        <v>0.13162283287021223</v>
      </c>
      <c r="W21" s="8">
        <v>354.13458569608264</v>
      </c>
      <c r="X21" s="8">
        <v>364.32</v>
      </c>
      <c r="Y21" s="8">
        <f t="shared" si="2"/>
        <v>10.185414303917355</v>
      </c>
      <c r="Z21" s="23">
        <f t="shared" si="7"/>
        <v>2.8761422112717483</v>
      </c>
      <c r="AA21" s="8">
        <f>AA20</f>
        <v>74.398196179998195</v>
      </c>
      <c r="AB21" s="24">
        <v>76.358000000000004</v>
      </c>
      <c r="AC21" s="8">
        <f t="shared" si="8"/>
        <v>1.9598038200018095</v>
      </c>
      <c r="AD21" s="32">
        <f t="shared" si="9"/>
        <v>2.6342087854660901</v>
      </c>
      <c r="AE21" s="6"/>
    </row>
    <row r="22" spans="1:31" x14ac:dyDescent="0.35">
      <c r="A22" s="6"/>
      <c r="B22" s="6"/>
      <c r="C22" s="6"/>
      <c r="D22" s="17"/>
      <c r="E22" s="17"/>
      <c r="F22" s="7"/>
      <c r="G22" s="18"/>
      <c r="H22" s="8">
        <v>0</v>
      </c>
      <c r="I22" s="8">
        <v>1</v>
      </c>
      <c r="J22" s="8">
        <v>-1</v>
      </c>
      <c r="K22" s="8">
        <v>30</v>
      </c>
      <c r="L22" s="8">
        <f>SQRT(($E$20-$E$7)^2+($F$20-$F$7)^2+($G$20-$G$7)^2)</f>
        <v>2</v>
      </c>
      <c r="M22" s="8">
        <f t="shared" si="0"/>
        <v>1</v>
      </c>
      <c r="N22" s="8">
        <f t="shared" si="3"/>
        <v>0</v>
      </c>
      <c r="O22" s="8">
        <f>O21</f>
        <v>1.9894367886486917</v>
      </c>
      <c r="P22" s="8">
        <v>1.9966999999999999</v>
      </c>
      <c r="Q22" s="8">
        <f t="shared" si="1"/>
        <v>7.2632113513082519E-3</v>
      </c>
      <c r="R22" s="23">
        <f t="shared" si="4"/>
        <v>0.36508882276384003</v>
      </c>
      <c r="S22" s="8">
        <f>S20</f>
        <v>0.41794988252464332</v>
      </c>
      <c r="T22" s="24">
        <v>0.41660000000000003</v>
      </c>
      <c r="U22" s="8">
        <f t="shared" si="5"/>
        <v>1.3498825246432977E-3</v>
      </c>
      <c r="V22" s="32">
        <f t="shared" si="6"/>
        <v>0.32297712742237833</v>
      </c>
      <c r="W22" s="8">
        <v>354.13458569608264</v>
      </c>
      <c r="X22" s="8">
        <v>364.32</v>
      </c>
      <c r="Y22" s="8">
        <f t="shared" si="2"/>
        <v>10.185414303917355</v>
      </c>
      <c r="Z22" s="23">
        <f t="shared" si="7"/>
        <v>2.8761422112717483</v>
      </c>
      <c r="AA22" s="8">
        <f>AA20</f>
        <v>74.398196179998195</v>
      </c>
      <c r="AB22" s="24">
        <v>76.019000000000005</v>
      </c>
      <c r="AC22" s="8">
        <f t="shared" si="8"/>
        <v>1.6208038200018109</v>
      </c>
      <c r="AD22" s="32">
        <f t="shared" si="9"/>
        <v>2.1785525768399752</v>
      </c>
      <c r="AE22" s="6"/>
    </row>
    <row r="23" spans="1:31" x14ac:dyDescent="0.35">
      <c r="A23" s="6"/>
      <c r="B23" s="6"/>
      <c r="C23" s="6"/>
      <c r="D23" s="25"/>
      <c r="E23" s="25"/>
      <c r="F23" s="26"/>
      <c r="G23" s="27"/>
      <c r="H23" s="8">
        <v>0</v>
      </c>
      <c r="I23" s="8">
        <v>1</v>
      </c>
      <c r="J23" s="8">
        <v>-1</v>
      </c>
      <c r="K23" s="8">
        <v>5</v>
      </c>
      <c r="L23" s="8">
        <f>SQRT(($E$20-$E$7)^2+($F$20-$F$7)^2+($G$20-$G$7)^2)</f>
        <v>2</v>
      </c>
      <c r="M23" s="8">
        <f t="shared" si="0"/>
        <v>1</v>
      </c>
      <c r="N23" s="8">
        <f t="shared" si="3"/>
        <v>0</v>
      </c>
      <c r="O23" s="8">
        <f>O22</f>
        <v>1.9894367886486917</v>
      </c>
      <c r="P23" s="8">
        <v>1.9966999999999999</v>
      </c>
      <c r="Q23" s="8">
        <f t="shared" si="1"/>
        <v>7.2632113513082519E-3</v>
      </c>
      <c r="R23" s="23">
        <f t="shared" si="4"/>
        <v>0.36508882276384003</v>
      </c>
      <c r="S23" s="8">
        <f>S20</f>
        <v>0.41794988252464332</v>
      </c>
      <c r="T23" s="24">
        <v>0.41589999999999999</v>
      </c>
      <c r="U23" s="8">
        <f t="shared" si="5"/>
        <v>2.0498825246433316E-3</v>
      </c>
      <c r="V23" s="32">
        <f t="shared" si="6"/>
        <v>0.49046132331966041</v>
      </c>
      <c r="W23" s="8">
        <v>354.13458569608264</v>
      </c>
      <c r="X23" s="8">
        <v>364.32</v>
      </c>
      <c r="Y23" s="8">
        <f t="shared" si="2"/>
        <v>10.185414303917355</v>
      </c>
      <c r="Z23" s="23">
        <f t="shared" si="7"/>
        <v>2.8761422112717483</v>
      </c>
      <c r="AA23" s="8">
        <f>AA20</f>
        <v>74.398196179998195</v>
      </c>
      <c r="AB23" s="24">
        <v>75.885000000000005</v>
      </c>
      <c r="AC23" s="8">
        <f t="shared" si="8"/>
        <v>1.4868038200018105</v>
      </c>
      <c r="AD23" s="32">
        <f t="shared" si="9"/>
        <v>1.998440683164755</v>
      </c>
      <c r="AE23" s="6"/>
    </row>
    <row r="24" spans="1:3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6"/>
      <c r="T24" s="6"/>
      <c r="U24" s="6"/>
      <c r="V24" s="6"/>
      <c r="W24" s="6"/>
      <c r="X24" s="6"/>
      <c r="Y24" s="7"/>
      <c r="Z24" s="6"/>
      <c r="AA24" s="6"/>
      <c r="AB24" s="6"/>
      <c r="AC24" s="6"/>
      <c r="AD24" s="6"/>
      <c r="AE24" s="6"/>
    </row>
    <row r="30" spans="1:31" x14ac:dyDescent="0.35">
      <c r="D30" s="1"/>
      <c r="E30" s="1"/>
      <c r="F30" s="1"/>
      <c r="G30" s="1"/>
      <c r="H30" s="1"/>
    </row>
    <row r="31" spans="1:31" x14ac:dyDescent="0.35">
      <c r="D31" s="1"/>
      <c r="E31" s="1"/>
      <c r="F31" s="1"/>
      <c r="G31" s="1"/>
      <c r="H31" s="1"/>
    </row>
    <row r="32" spans="1:31" x14ac:dyDescent="0.35">
      <c r="D32" s="1"/>
      <c r="E32" s="1"/>
      <c r="F32" s="1"/>
      <c r="G32" s="1"/>
      <c r="H32" s="1"/>
      <c r="I32" s="1"/>
      <c r="J32" s="1"/>
      <c r="K32" s="1"/>
    </row>
    <row r="33" spans="4:12" x14ac:dyDescent="0.35">
      <c r="D33" s="1"/>
      <c r="E33" s="1"/>
      <c r="F33" s="1"/>
      <c r="G33" s="1"/>
      <c r="H33" s="1"/>
      <c r="I33" s="1"/>
      <c r="J33" s="1"/>
      <c r="K33" s="1"/>
      <c r="L33" s="1"/>
    </row>
    <row r="34" spans="4:12" x14ac:dyDescent="0.35">
      <c r="I34" s="1"/>
      <c r="J34" s="3"/>
      <c r="K34" s="1"/>
      <c r="L34" s="1"/>
    </row>
    <row r="35" spans="4:12" x14ac:dyDescent="0.35">
      <c r="I35" s="1"/>
      <c r="J35" s="3"/>
      <c r="K35" s="1"/>
      <c r="L35" s="1"/>
    </row>
    <row r="36" spans="4:12" x14ac:dyDescent="0.35">
      <c r="I36" s="1"/>
      <c r="J36" s="3"/>
      <c r="K36" s="1"/>
      <c r="L36" s="1"/>
    </row>
    <row r="37" spans="4:12" x14ac:dyDescent="0.35">
      <c r="I37" s="1"/>
      <c r="J37" s="3"/>
      <c r="K37" s="1"/>
      <c r="L37" s="1"/>
    </row>
    <row r="38" spans="4:12" x14ac:dyDescent="0.35">
      <c r="I38" s="1"/>
      <c r="J38" s="1"/>
      <c r="K38" s="1"/>
      <c r="L38" s="1"/>
    </row>
    <row r="39" spans="4:12" x14ac:dyDescent="0.35">
      <c r="I39" s="1"/>
      <c r="J39" s="1"/>
      <c r="K39" s="1"/>
      <c r="L39" s="1"/>
    </row>
    <row r="40" spans="4:12" x14ac:dyDescent="0.35">
      <c r="I40" s="1"/>
      <c r="J40" s="1"/>
      <c r="K40" s="1"/>
      <c r="L40" s="1"/>
    </row>
    <row r="41" spans="4:12" x14ac:dyDescent="0.35">
      <c r="I41" s="1"/>
      <c r="J41" s="1"/>
      <c r="K41" s="1"/>
      <c r="L41" s="1"/>
    </row>
    <row r="42" spans="4:12" x14ac:dyDescent="0.35">
      <c r="I42" s="1"/>
      <c r="J42" s="1"/>
      <c r="K42" s="1"/>
      <c r="L42" s="1"/>
    </row>
    <row r="43" spans="4:12" x14ac:dyDescent="0.35">
      <c r="L43" s="1"/>
    </row>
  </sheetData>
  <mergeCells count="3">
    <mergeCell ref="H5:J5"/>
    <mergeCell ref="O4:U4"/>
    <mergeCell ref="W4:A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AA16-C33C-4472-9AB6-63CBEB39C13F}">
  <dimension ref="A2:H44"/>
  <sheetViews>
    <sheetView workbookViewId="0">
      <selection activeCell="H4" sqref="H4"/>
    </sheetView>
  </sheetViews>
  <sheetFormatPr defaultRowHeight="14.5" x14ac:dyDescent="0.35"/>
  <cols>
    <col min="1" max="1" width="8.7265625" customWidth="1"/>
  </cols>
  <sheetData>
    <row r="2" spans="1:8" x14ac:dyDescent="0.35">
      <c r="A2">
        <v>1.0829122239356617</v>
      </c>
    </row>
    <row r="3" spans="1:8" x14ac:dyDescent="0.35">
      <c r="C3" s="4" t="s">
        <v>22</v>
      </c>
      <c r="D3" s="2" t="s">
        <v>23</v>
      </c>
      <c r="E3" s="2" t="s">
        <v>24</v>
      </c>
      <c r="F3" s="2" t="s">
        <v>25</v>
      </c>
      <c r="H3" s="2" t="s">
        <v>26</v>
      </c>
    </row>
    <row r="4" spans="1:8" x14ac:dyDescent="0.35">
      <c r="B4">
        <v>1</v>
      </c>
      <c r="C4">
        <v>380</v>
      </c>
      <c r="D4">
        <f>$A$2/41</f>
        <v>2.6412493266723455E-2</v>
      </c>
      <c r="E4">
        <v>4.0000000000000003E-5</v>
      </c>
      <c r="F4">
        <f>D4*E4</f>
        <v>1.0564997306689382E-6</v>
      </c>
      <c r="H4">
        <f>683*SUM(F4:F44)</f>
        <v>192.76645227273895</v>
      </c>
    </row>
    <row r="5" spans="1:8" x14ac:dyDescent="0.35">
      <c r="B5">
        <f>B4+1</f>
        <v>2</v>
      </c>
      <c r="C5">
        <f>C4+10</f>
        <v>390</v>
      </c>
      <c r="D5">
        <f t="shared" ref="D5:D44" si="0">$A$2/41</f>
        <v>2.6412493266723455E-2</v>
      </c>
      <c r="E5">
        <v>1.2E-4</v>
      </c>
      <c r="F5">
        <f t="shared" ref="F5:F44" si="1">D5*E5</f>
        <v>3.1694991920068147E-6</v>
      </c>
    </row>
    <row r="6" spans="1:8" x14ac:dyDescent="0.35">
      <c r="B6">
        <f t="shared" ref="B6:B44" si="2">B5+1</f>
        <v>3</v>
      </c>
      <c r="C6">
        <f t="shared" ref="C6:C44" si="3">C5+10</f>
        <v>400</v>
      </c>
      <c r="D6">
        <f t="shared" si="0"/>
        <v>2.6412493266723455E-2</v>
      </c>
      <c r="E6">
        <v>4.0000000000000002E-4</v>
      </c>
      <c r="F6">
        <f t="shared" si="1"/>
        <v>1.0564997306689383E-5</v>
      </c>
    </row>
    <row r="7" spans="1:8" x14ac:dyDescent="0.35">
      <c r="B7">
        <f t="shared" si="2"/>
        <v>4</v>
      </c>
      <c r="C7">
        <f t="shared" si="3"/>
        <v>410</v>
      </c>
      <c r="D7">
        <f t="shared" si="0"/>
        <v>2.6412493266723455E-2</v>
      </c>
      <c r="E7">
        <v>1.1999999999999999E-3</v>
      </c>
      <c r="F7">
        <f t="shared" si="1"/>
        <v>3.1694991920068142E-5</v>
      </c>
    </row>
    <row r="8" spans="1:8" x14ac:dyDescent="0.35">
      <c r="B8">
        <f t="shared" si="2"/>
        <v>5</v>
      </c>
      <c r="C8">
        <f t="shared" si="3"/>
        <v>420</v>
      </c>
      <c r="D8">
        <f t="shared" si="0"/>
        <v>2.6412493266723455E-2</v>
      </c>
      <c r="E8">
        <v>4.0000000000000001E-3</v>
      </c>
      <c r="F8">
        <f t="shared" si="1"/>
        <v>1.0564997306689382E-4</v>
      </c>
    </row>
    <row r="9" spans="1:8" x14ac:dyDescent="0.35">
      <c r="B9">
        <f t="shared" si="2"/>
        <v>6</v>
      </c>
      <c r="C9">
        <f t="shared" si="3"/>
        <v>430</v>
      </c>
      <c r="D9">
        <f t="shared" si="0"/>
        <v>2.6412493266723455E-2</v>
      </c>
      <c r="E9">
        <v>1.1599999999999999E-2</v>
      </c>
      <c r="F9">
        <f t="shared" si="1"/>
        <v>3.0638492189399207E-4</v>
      </c>
    </row>
    <row r="10" spans="1:8" x14ac:dyDescent="0.35">
      <c r="B10">
        <f t="shared" si="2"/>
        <v>7</v>
      </c>
      <c r="C10">
        <f t="shared" si="3"/>
        <v>440</v>
      </c>
      <c r="D10">
        <f t="shared" si="0"/>
        <v>2.6412493266723455E-2</v>
      </c>
      <c r="E10">
        <v>2.3E-2</v>
      </c>
      <c r="F10">
        <f t="shared" si="1"/>
        <v>6.0748734513463949E-4</v>
      </c>
    </row>
    <row r="11" spans="1:8" x14ac:dyDescent="0.35">
      <c r="B11">
        <f t="shared" si="2"/>
        <v>8</v>
      </c>
      <c r="C11">
        <f t="shared" si="3"/>
        <v>450</v>
      </c>
      <c r="D11">
        <f t="shared" si="0"/>
        <v>2.6412493266723455E-2</v>
      </c>
      <c r="E11">
        <v>3.7999999999999999E-2</v>
      </c>
      <c r="F11">
        <f t="shared" si="1"/>
        <v>1.0036747441354913E-3</v>
      </c>
    </row>
    <row r="12" spans="1:8" x14ac:dyDescent="0.35">
      <c r="B12">
        <f t="shared" si="2"/>
        <v>9</v>
      </c>
      <c r="C12">
        <f t="shared" si="3"/>
        <v>460</v>
      </c>
      <c r="D12">
        <f t="shared" si="0"/>
        <v>2.6412493266723455E-2</v>
      </c>
      <c r="E12">
        <v>0.06</v>
      </c>
      <c r="F12">
        <f t="shared" si="1"/>
        <v>1.5847495960034073E-3</v>
      </c>
    </row>
    <row r="13" spans="1:8" x14ac:dyDescent="0.35">
      <c r="B13">
        <f t="shared" si="2"/>
        <v>10</v>
      </c>
      <c r="C13">
        <f t="shared" si="3"/>
        <v>470</v>
      </c>
      <c r="D13">
        <f t="shared" si="0"/>
        <v>2.6412493266723455E-2</v>
      </c>
      <c r="E13">
        <v>9.0999999999999998E-2</v>
      </c>
      <c r="F13">
        <f t="shared" si="1"/>
        <v>2.4035368872718341E-3</v>
      </c>
    </row>
    <row r="14" spans="1:8" x14ac:dyDescent="0.35">
      <c r="B14">
        <f t="shared" si="2"/>
        <v>11</v>
      </c>
      <c r="C14">
        <f t="shared" si="3"/>
        <v>480</v>
      </c>
      <c r="D14">
        <f t="shared" si="0"/>
        <v>2.6412493266723455E-2</v>
      </c>
      <c r="E14">
        <v>0.13900000000000001</v>
      </c>
      <c r="F14">
        <f t="shared" si="1"/>
        <v>3.6713365640745604E-3</v>
      </c>
    </row>
    <row r="15" spans="1:8" x14ac:dyDescent="0.35">
      <c r="B15">
        <f t="shared" si="2"/>
        <v>12</v>
      </c>
      <c r="C15">
        <f t="shared" si="3"/>
        <v>490</v>
      </c>
      <c r="D15">
        <f t="shared" si="0"/>
        <v>2.6412493266723455E-2</v>
      </c>
      <c r="E15">
        <v>0.20799999999999999</v>
      </c>
      <c r="F15">
        <f t="shared" si="1"/>
        <v>5.4937985994784784E-3</v>
      </c>
    </row>
    <row r="16" spans="1:8" x14ac:dyDescent="0.35">
      <c r="B16">
        <f t="shared" si="2"/>
        <v>13</v>
      </c>
      <c r="C16">
        <f t="shared" si="3"/>
        <v>500</v>
      </c>
      <c r="D16">
        <f t="shared" si="0"/>
        <v>2.6412493266723455E-2</v>
      </c>
      <c r="E16">
        <v>0.32300000000000001</v>
      </c>
      <c r="F16">
        <f t="shared" si="1"/>
        <v>8.5312353251516763E-3</v>
      </c>
    </row>
    <row r="17" spans="2:6" x14ac:dyDescent="0.35">
      <c r="B17">
        <f t="shared" si="2"/>
        <v>14</v>
      </c>
      <c r="C17">
        <f t="shared" si="3"/>
        <v>510</v>
      </c>
      <c r="D17">
        <f t="shared" si="0"/>
        <v>2.6412493266723455E-2</v>
      </c>
      <c r="E17">
        <v>0.503</v>
      </c>
      <c r="F17">
        <f t="shared" si="1"/>
        <v>1.3285484113161898E-2</v>
      </c>
    </row>
    <row r="18" spans="2:6" x14ac:dyDescent="0.35">
      <c r="B18">
        <f t="shared" si="2"/>
        <v>15</v>
      </c>
      <c r="C18">
        <f t="shared" si="3"/>
        <v>520</v>
      </c>
      <c r="D18">
        <f t="shared" si="0"/>
        <v>2.6412493266723455E-2</v>
      </c>
      <c r="E18">
        <v>0.71</v>
      </c>
      <c r="F18">
        <f t="shared" si="1"/>
        <v>1.8752870219373653E-2</v>
      </c>
    </row>
    <row r="19" spans="2:6" x14ac:dyDescent="0.35">
      <c r="B19">
        <f t="shared" si="2"/>
        <v>16</v>
      </c>
      <c r="C19">
        <f t="shared" si="3"/>
        <v>530</v>
      </c>
      <c r="D19">
        <f t="shared" si="0"/>
        <v>2.6412493266723455E-2</v>
      </c>
      <c r="E19">
        <v>0.86199999999999999</v>
      </c>
      <c r="F19">
        <f t="shared" si="1"/>
        <v>2.2767569195915618E-2</v>
      </c>
    </row>
    <row r="20" spans="2:6" x14ac:dyDescent="0.35">
      <c r="B20">
        <f t="shared" si="2"/>
        <v>17</v>
      </c>
      <c r="C20">
        <f t="shared" si="3"/>
        <v>540</v>
      </c>
      <c r="D20">
        <f t="shared" si="0"/>
        <v>2.6412493266723455E-2</v>
      </c>
      <c r="E20">
        <v>0.95399999999999996</v>
      </c>
      <c r="F20">
        <f t="shared" si="1"/>
        <v>2.5197518576454175E-2</v>
      </c>
    </row>
    <row r="21" spans="2:6" x14ac:dyDescent="0.35">
      <c r="B21">
        <f t="shared" si="2"/>
        <v>18</v>
      </c>
      <c r="C21">
        <f t="shared" si="3"/>
        <v>550</v>
      </c>
      <c r="D21">
        <f t="shared" si="0"/>
        <v>2.6412493266723455E-2</v>
      </c>
      <c r="E21">
        <v>0.995</v>
      </c>
      <c r="F21">
        <f t="shared" si="1"/>
        <v>2.6280430800389838E-2</v>
      </c>
    </row>
    <row r="22" spans="2:6" x14ac:dyDescent="0.35">
      <c r="B22">
        <f t="shared" si="2"/>
        <v>19</v>
      </c>
      <c r="C22">
        <f t="shared" si="3"/>
        <v>560</v>
      </c>
      <c r="D22">
        <f t="shared" si="0"/>
        <v>2.6412493266723455E-2</v>
      </c>
      <c r="E22">
        <v>0.995</v>
      </c>
      <c r="F22">
        <f t="shared" si="1"/>
        <v>2.6280430800389838E-2</v>
      </c>
    </row>
    <row r="23" spans="2:6" x14ac:dyDescent="0.35">
      <c r="B23">
        <f t="shared" si="2"/>
        <v>20</v>
      </c>
      <c r="C23">
        <f t="shared" si="3"/>
        <v>570</v>
      </c>
      <c r="D23">
        <f t="shared" si="0"/>
        <v>2.6412493266723455E-2</v>
      </c>
      <c r="E23">
        <v>0.95199999999999996</v>
      </c>
      <c r="F23">
        <f t="shared" si="1"/>
        <v>2.5144693589920726E-2</v>
      </c>
    </row>
    <row r="24" spans="2:6" x14ac:dyDescent="0.35">
      <c r="B24">
        <f t="shared" si="2"/>
        <v>21</v>
      </c>
      <c r="C24">
        <f t="shared" si="3"/>
        <v>580</v>
      </c>
      <c r="D24">
        <f t="shared" si="0"/>
        <v>2.6412493266723455E-2</v>
      </c>
      <c r="E24">
        <v>0.87</v>
      </c>
      <c r="F24">
        <f t="shared" si="1"/>
        <v>2.2978869142049406E-2</v>
      </c>
    </row>
    <row r="25" spans="2:6" x14ac:dyDescent="0.35">
      <c r="B25">
        <f t="shared" si="2"/>
        <v>22</v>
      </c>
      <c r="C25">
        <f t="shared" si="3"/>
        <v>590</v>
      </c>
      <c r="D25">
        <f t="shared" si="0"/>
        <v>2.6412493266723455E-2</v>
      </c>
      <c r="E25">
        <v>0.75700000000000001</v>
      </c>
      <c r="F25">
        <f t="shared" si="1"/>
        <v>1.9994257402909655E-2</v>
      </c>
    </row>
    <row r="26" spans="2:6" x14ac:dyDescent="0.35">
      <c r="B26">
        <f t="shared" si="2"/>
        <v>23</v>
      </c>
      <c r="C26">
        <f t="shared" si="3"/>
        <v>600</v>
      </c>
      <c r="D26">
        <f t="shared" si="0"/>
        <v>2.6412493266723455E-2</v>
      </c>
      <c r="E26">
        <v>0.63100000000000001</v>
      </c>
      <c r="F26">
        <f t="shared" si="1"/>
        <v>1.66662832513025E-2</v>
      </c>
    </row>
    <row r="27" spans="2:6" x14ac:dyDescent="0.35">
      <c r="B27">
        <f t="shared" si="2"/>
        <v>24</v>
      </c>
      <c r="C27">
        <f t="shared" si="3"/>
        <v>610</v>
      </c>
      <c r="D27">
        <f t="shared" si="0"/>
        <v>2.6412493266723455E-2</v>
      </c>
      <c r="E27">
        <v>0.503</v>
      </c>
      <c r="F27">
        <f t="shared" si="1"/>
        <v>1.3285484113161898E-2</v>
      </c>
    </row>
    <row r="28" spans="2:6" x14ac:dyDescent="0.35">
      <c r="B28">
        <f t="shared" si="2"/>
        <v>25</v>
      </c>
      <c r="C28">
        <f t="shared" si="3"/>
        <v>620</v>
      </c>
      <c r="D28">
        <f t="shared" si="0"/>
        <v>2.6412493266723455E-2</v>
      </c>
      <c r="E28">
        <v>0.38100000000000001</v>
      </c>
      <c r="F28">
        <f t="shared" si="1"/>
        <v>1.0063159934621636E-2</v>
      </c>
    </row>
    <row r="29" spans="2:6" x14ac:dyDescent="0.35">
      <c r="B29">
        <f t="shared" si="2"/>
        <v>26</v>
      </c>
      <c r="C29">
        <f t="shared" si="3"/>
        <v>630</v>
      </c>
      <c r="D29">
        <f t="shared" si="0"/>
        <v>2.6412493266723455E-2</v>
      </c>
      <c r="E29">
        <v>0.26500000000000001</v>
      </c>
      <c r="F29">
        <f t="shared" si="1"/>
        <v>6.9993107156817161E-3</v>
      </c>
    </row>
    <row r="30" spans="2:6" x14ac:dyDescent="0.35">
      <c r="B30">
        <f t="shared" si="2"/>
        <v>27</v>
      </c>
      <c r="C30">
        <f t="shared" si="3"/>
        <v>640</v>
      </c>
      <c r="D30">
        <f t="shared" si="0"/>
        <v>2.6412493266723455E-2</v>
      </c>
      <c r="E30">
        <v>0.17499999999999999</v>
      </c>
      <c r="F30">
        <f t="shared" si="1"/>
        <v>4.6221863216766041E-3</v>
      </c>
    </row>
    <row r="31" spans="2:6" x14ac:dyDescent="0.35">
      <c r="B31">
        <f t="shared" si="2"/>
        <v>28</v>
      </c>
      <c r="C31">
        <f t="shared" si="3"/>
        <v>650</v>
      </c>
      <c r="D31">
        <f t="shared" si="0"/>
        <v>2.6412493266723455E-2</v>
      </c>
      <c r="E31">
        <v>0.107</v>
      </c>
      <c r="F31">
        <f t="shared" si="1"/>
        <v>2.8261367795394095E-3</v>
      </c>
    </row>
    <row r="32" spans="2:6" x14ac:dyDescent="0.35">
      <c r="B32">
        <f t="shared" si="2"/>
        <v>29</v>
      </c>
      <c r="C32">
        <f t="shared" si="3"/>
        <v>660</v>
      </c>
      <c r="D32">
        <f t="shared" si="0"/>
        <v>2.6412493266723455E-2</v>
      </c>
      <c r="E32">
        <v>6.0999999999999999E-2</v>
      </c>
      <c r="F32">
        <f t="shared" si="1"/>
        <v>1.6111620892701308E-3</v>
      </c>
    </row>
    <row r="33" spans="2:6" x14ac:dyDescent="0.35">
      <c r="B33">
        <f t="shared" si="2"/>
        <v>30</v>
      </c>
      <c r="C33">
        <f t="shared" si="3"/>
        <v>670</v>
      </c>
      <c r="D33">
        <f t="shared" si="0"/>
        <v>2.6412493266723455E-2</v>
      </c>
      <c r="E33">
        <v>3.2000000000000001E-2</v>
      </c>
      <c r="F33">
        <f t="shared" si="1"/>
        <v>8.4519978453515053E-4</v>
      </c>
    </row>
    <row r="34" spans="2:6" x14ac:dyDescent="0.35">
      <c r="B34">
        <f t="shared" si="2"/>
        <v>31</v>
      </c>
      <c r="C34">
        <f t="shared" si="3"/>
        <v>680</v>
      </c>
      <c r="D34">
        <f t="shared" si="0"/>
        <v>2.6412493266723455E-2</v>
      </c>
      <c r="E34">
        <v>1.7000000000000001E-2</v>
      </c>
      <c r="F34">
        <f t="shared" si="1"/>
        <v>4.4901238553429876E-4</v>
      </c>
    </row>
    <row r="35" spans="2:6" x14ac:dyDescent="0.35">
      <c r="B35">
        <f t="shared" si="2"/>
        <v>32</v>
      </c>
      <c r="C35">
        <f t="shared" si="3"/>
        <v>690</v>
      </c>
      <c r="D35">
        <f t="shared" si="0"/>
        <v>2.6412493266723455E-2</v>
      </c>
      <c r="E35">
        <v>8.2000000000000007E-3</v>
      </c>
      <c r="F35">
        <f t="shared" si="1"/>
        <v>2.1658244478713236E-4</v>
      </c>
    </row>
    <row r="36" spans="2:6" x14ac:dyDescent="0.35">
      <c r="B36">
        <f t="shared" si="2"/>
        <v>33</v>
      </c>
      <c r="C36">
        <f t="shared" si="3"/>
        <v>700</v>
      </c>
      <c r="D36">
        <f t="shared" si="0"/>
        <v>2.6412493266723455E-2</v>
      </c>
      <c r="E36">
        <v>4.1000000000000003E-3</v>
      </c>
      <c r="F36">
        <f t="shared" si="1"/>
        <v>1.0829122239356618E-4</v>
      </c>
    </row>
    <row r="37" spans="2:6" x14ac:dyDescent="0.35">
      <c r="B37">
        <f t="shared" si="2"/>
        <v>34</v>
      </c>
      <c r="C37">
        <f t="shared" si="3"/>
        <v>710</v>
      </c>
      <c r="D37">
        <f t="shared" si="0"/>
        <v>2.6412493266723455E-2</v>
      </c>
      <c r="E37">
        <v>2.0999999999999999E-3</v>
      </c>
      <c r="F37">
        <f t="shared" si="1"/>
        <v>5.5466235860119251E-5</v>
      </c>
    </row>
    <row r="38" spans="2:6" x14ac:dyDescent="0.35">
      <c r="B38">
        <f t="shared" si="2"/>
        <v>35</v>
      </c>
      <c r="C38">
        <f t="shared" si="3"/>
        <v>720</v>
      </c>
      <c r="D38">
        <f t="shared" si="0"/>
        <v>2.6412493266723455E-2</v>
      </c>
      <c r="E38">
        <v>1E-3</v>
      </c>
      <c r="F38">
        <f t="shared" si="1"/>
        <v>2.6412493266723454E-5</v>
      </c>
    </row>
    <row r="39" spans="2:6" x14ac:dyDescent="0.35">
      <c r="B39">
        <f t="shared" si="2"/>
        <v>36</v>
      </c>
      <c r="C39">
        <f t="shared" si="3"/>
        <v>730</v>
      </c>
      <c r="D39">
        <f t="shared" si="0"/>
        <v>2.6412493266723455E-2</v>
      </c>
      <c r="E39">
        <v>5.0000000000000001E-4</v>
      </c>
      <c r="F39">
        <f t="shared" si="1"/>
        <v>1.3206246633361727E-5</v>
      </c>
    </row>
    <row r="40" spans="2:6" x14ac:dyDescent="0.35">
      <c r="B40">
        <f t="shared" si="2"/>
        <v>37</v>
      </c>
      <c r="C40">
        <f t="shared" si="3"/>
        <v>740</v>
      </c>
      <c r="D40">
        <f t="shared" si="0"/>
        <v>2.6412493266723455E-2</v>
      </c>
      <c r="E40" s="5">
        <v>2.0000000000000001E-4</v>
      </c>
      <c r="F40">
        <f t="shared" si="1"/>
        <v>5.2824986533446915E-6</v>
      </c>
    </row>
    <row r="41" spans="2:6" x14ac:dyDescent="0.35">
      <c r="B41">
        <f t="shared" si="2"/>
        <v>38</v>
      </c>
      <c r="C41">
        <f t="shared" si="3"/>
        <v>750</v>
      </c>
      <c r="D41">
        <f t="shared" si="0"/>
        <v>2.6412493266723455E-2</v>
      </c>
      <c r="E41">
        <v>1E-4</v>
      </c>
      <c r="F41">
        <f t="shared" si="1"/>
        <v>2.6412493266723457E-6</v>
      </c>
    </row>
    <row r="42" spans="2:6" x14ac:dyDescent="0.35">
      <c r="B42">
        <f t="shared" si="2"/>
        <v>39</v>
      </c>
      <c r="C42">
        <f t="shared" si="3"/>
        <v>760</v>
      </c>
      <c r="D42">
        <f t="shared" si="0"/>
        <v>2.6412493266723455E-2</v>
      </c>
      <c r="E42">
        <v>1E-4</v>
      </c>
      <c r="F42">
        <f t="shared" si="1"/>
        <v>2.6412493266723457E-6</v>
      </c>
    </row>
    <row r="43" spans="2:6" x14ac:dyDescent="0.35">
      <c r="B43">
        <f t="shared" si="2"/>
        <v>40</v>
      </c>
      <c r="C43">
        <f t="shared" si="3"/>
        <v>770</v>
      </c>
      <c r="D43">
        <f t="shared" si="0"/>
        <v>2.6412493266723455E-2</v>
      </c>
      <c r="E43">
        <v>0</v>
      </c>
      <c r="F43">
        <f t="shared" si="1"/>
        <v>0</v>
      </c>
    </row>
    <row r="44" spans="2:6" x14ac:dyDescent="0.35">
      <c r="B44">
        <f t="shared" si="2"/>
        <v>41</v>
      </c>
      <c r="C44">
        <f t="shared" si="3"/>
        <v>780</v>
      </c>
      <c r="D44">
        <f t="shared" si="0"/>
        <v>2.6412493266723455E-2</v>
      </c>
      <c r="E44">
        <v>0</v>
      </c>
      <c r="F4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773-8D9C-4445-9755-FB430880C885}">
  <dimension ref="B2:I43"/>
  <sheetViews>
    <sheetView workbookViewId="0">
      <selection activeCell="I3" sqref="I3"/>
    </sheetView>
  </sheetViews>
  <sheetFormatPr defaultRowHeight="14.5" x14ac:dyDescent="0.35"/>
  <cols>
    <col min="6" max="6" width="11.26953125" customWidth="1"/>
  </cols>
  <sheetData>
    <row r="2" spans="2:9" x14ac:dyDescent="0.35">
      <c r="B2">
        <v>0.38286728848735574</v>
      </c>
      <c r="D2" s="4" t="s">
        <v>22</v>
      </c>
      <c r="E2" s="2" t="s">
        <v>23</v>
      </c>
      <c r="F2" s="2" t="s">
        <v>24</v>
      </c>
      <c r="G2" s="2" t="s">
        <v>25</v>
      </c>
      <c r="I2" s="2" t="s">
        <v>26</v>
      </c>
    </row>
    <row r="3" spans="2:9" x14ac:dyDescent="0.35">
      <c r="C3">
        <v>1</v>
      </c>
      <c r="D3">
        <v>380</v>
      </c>
      <c r="E3">
        <f>$B$2/41</f>
        <v>9.3382265484720905E-3</v>
      </c>
      <c r="F3">
        <v>4.0000000000000003E-5</v>
      </c>
      <c r="G3">
        <f>E3*F3</f>
        <v>3.7352906193888363E-7</v>
      </c>
      <c r="I3">
        <f>683*SUM(G3:G43)</f>
        <v>68.153232793663292</v>
      </c>
    </row>
    <row r="4" spans="2:9" x14ac:dyDescent="0.35">
      <c r="C4">
        <f>C3+1</f>
        <v>2</v>
      </c>
      <c r="D4">
        <f>D3+10</f>
        <v>390</v>
      </c>
      <c r="E4">
        <f t="shared" ref="E4:E43" si="0">$B$2/41</f>
        <v>9.3382265484720905E-3</v>
      </c>
      <c r="F4">
        <v>1.2E-4</v>
      </c>
      <c r="G4">
        <f t="shared" ref="G4:G43" si="1">E4*F4</f>
        <v>1.1205871858166508E-6</v>
      </c>
    </row>
    <row r="5" spans="2:9" x14ac:dyDescent="0.35">
      <c r="C5">
        <f t="shared" ref="C5:C43" si="2">C4+1</f>
        <v>3</v>
      </c>
      <c r="D5">
        <f t="shared" ref="D5:D43" si="3">D4+10</f>
        <v>400</v>
      </c>
      <c r="E5">
        <f t="shared" si="0"/>
        <v>9.3382265484720905E-3</v>
      </c>
      <c r="F5">
        <v>4.0000000000000002E-4</v>
      </c>
      <c r="G5">
        <f t="shared" si="1"/>
        <v>3.7352906193888364E-6</v>
      </c>
    </row>
    <row r="6" spans="2:9" x14ac:dyDescent="0.35">
      <c r="C6">
        <f t="shared" si="2"/>
        <v>4</v>
      </c>
      <c r="D6">
        <f t="shared" si="3"/>
        <v>410</v>
      </c>
      <c r="E6">
        <f t="shared" si="0"/>
        <v>9.3382265484720905E-3</v>
      </c>
      <c r="F6">
        <v>1.1999999999999999E-3</v>
      </c>
      <c r="G6">
        <f t="shared" si="1"/>
        <v>1.1205871858166507E-5</v>
      </c>
    </row>
    <row r="7" spans="2:9" x14ac:dyDescent="0.35">
      <c r="C7">
        <f t="shared" si="2"/>
        <v>5</v>
      </c>
      <c r="D7">
        <f t="shared" si="3"/>
        <v>420</v>
      </c>
      <c r="E7">
        <f t="shared" si="0"/>
        <v>9.3382265484720905E-3</v>
      </c>
      <c r="F7">
        <v>4.0000000000000001E-3</v>
      </c>
      <c r="G7">
        <f t="shared" si="1"/>
        <v>3.7352906193888365E-5</v>
      </c>
    </row>
    <row r="8" spans="2:9" x14ac:dyDescent="0.35">
      <c r="C8">
        <f t="shared" si="2"/>
        <v>6</v>
      </c>
      <c r="D8">
        <f t="shared" si="3"/>
        <v>430</v>
      </c>
      <c r="E8">
        <f t="shared" si="0"/>
        <v>9.3382265484720905E-3</v>
      </c>
      <c r="F8">
        <v>1.1599999999999999E-2</v>
      </c>
      <c r="G8">
        <f t="shared" si="1"/>
        <v>1.0832342796227624E-4</v>
      </c>
    </row>
    <row r="9" spans="2:9" x14ac:dyDescent="0.35">
      <c r="C9">
        <f t="shared" si="2"/>
        <v>7</v>
      </c>
      <c r="D9">
        <f t="shared" si="3"/>
        <v>440</v>
      </c>
      <c r="E9">
        <f t="shared" si="0"/>
        <v>9.3382265484720905E-3</v>
      </c>
      <c r="F9">
        <v>2.3E-2</v>
      </c>
      <c r="G9">
        <f t="shared" si="1"/>
        <v>2.1477921061485808E-4</v>
      </c>
    </row>
    <row r="10" spans="2:9" x14ac:dyDescent="0.35">
      <c r="C10">
        <f t="shared" si="2"/>
        <v>8</v>
      </c>
      <c r="D10">
        <f t="shared" si="3"/>
        <v>450</v>
      </c>
      <c r="E10">
        <f t="shared" si="0"/>
        <v>9.3382265484720905E-3</v>
      </c>
      <c r="F10">
        <v>3.7999999999999999E-2</v>
      </c>
      <c r="G10">
        <f t="shared" si="1"/>
        <v>3.5485260884193944E-4</v>
      </c>
    </row>
    <row r="11" spans="2:9" x14ac:dyDescent="0.35">
      <c r="C11">
        <f t="shared" si="2"/>
        <v>9</v>
      </c>
      <c r="D11">
        <f t="shared" si="3"/>
        <v>460</v>
      </c>
      <c r="E11">
        <f t="shared" si="0"/>
        <v>9.3382265484720905E-3</v>
      </c>
      <c r="F11">
        <v>0.06</v>
      </c>
      <c r="G11">
        <f t="shared" si="1"/>
        <v>5.6029359290832542E-4</v>
      </c>
    </row>
    <row r="12" spans="2:9" x14ac:dyDescent="0.35">
      <c r="C12">
        <f t="shared" si="2"/>
        <v>10</v>
      </c>
      <c r="D12">
        <f t="shared" si="3"/>
        <v>470</v>
      </c>
      <c r="E12">
        <f t="shared" si="0"/>
        <v>9.3382265484720905E-3</v>
      </c>
      <c r="F12">
        <v>9.0999999999999998E-2</v>
      </c>
      <c r="G12">
        <f t="shared" si="1"/>
        <v>8.4977861591096018E-4</v>
      </c>
    </row>
    <row r="13" spans="2:9" x14ac:dyDescent="0.35">
      <c r="C13">
        <f t="shared" si="2"/>
        <v>11</v>
      </c>
      <c r="D13">
        <f t="shared" si="3"/>
        <v>480</v>
      </c>
      <c r="E13">
        <f t="shared" si="0"/>
        <v>9.3382265484720905E-3</v>
      </c>
      <c r="F13">
        <v>0.13900000000000001</v>
      </c>
      <c r="G13">
        <f t="shared" si="1"/>
        <v>1.2980134902376207E-3</v>
      </c>
    </row>
    <row r="14" spans="2:9" x14ac:dyDescent="0.35">
      <c r="C14">
        <f t="shared" si="2"/>
        <v>12</v>
      </c>
      <c r="D14">
        <f t="shared" si="3"/>
        <v>490</v>
      </c>
      <c r="E14">
        <f t="shared" si="0"/>
        <v>9.3382265484720905E-3</v>
      </c>
      <c r="F14">
        <v>0.20799999999999999</v>
      </c>
      <c r="G14">
        <f t="shared" si="1"/>
        <v>1.9423511220821948E-3</v>
      </c>
    </row>
    <row r="15" spans="2:9" x14ac:dyDescent="0.35">
      <c r="C15">
        <f t="shared" si="2"/>
        <v>13</v>
      </c>
      <c r="D15">
        <f t="shared" si="3"/>
        <v>500</v>
      </c>
      <c r="E15">
        <f t="shared" si="0"/>
        <v>9.3382265484720905E-3</v>
      </c>
      <c r="F15">
        <v>0.32300000000000001</v>
      </c>
      <c r="G15">
        <f t="shared" si="1"/>
        <v>3.0162471751564853E-3</v>
      </c>
    </row>
    <row r="16" spans="2:9" x14ac:dyDescent="0.35">
      <c r="C16">
        <f t="shared" si="2"/>
        <v>14</v>
      </c>
      <c r="D16">
        <f t="shared" si="3"/>
        <v>510</v>
      </c>
      <c r="E16">
        <f t="shared" si="0"/>
        <v>9.3382265484720905E-3</v>
      </c>
      <c r="F16">
        <v>0.503</v>
      </c>
      <c r="G16">
        <f t="shared" si="1"/>
        <v>4.6971279538814614E-3</v>
      </c>
    </row>
    <row r="17" spans="3:7" x14ac:dyDescent="0.35">
      <c r="C17">
        <f t="shared" si="2"/>
        <v>15</v>
      </c>
      <c r="D17">
        <f t="shared" si="3"/>
        <v>520</v>
      </c>
      <c r="E17">
        <f t="shared" si="0"/>
        <v>9.3382265484720905E-3</v>
      </c>
      <c r="F17">
        <v>0.71</v>
      </c>
      <c r="G17">
        <f t="shared" si="1"/>
        <v>6.6301408494151837E-3</v>
      </c>
    </row>
    <row r="18" spans="3:7" x14ac:dyDescent="0.35">
      <c r="C18">
        <f t="shared" si="2"/>
        <v>16</v>
      </c>
      <c r="D18">
        <f t="shared" si="3"/>
        <v>530</v>
      </c>
      <c r="E18">
        <f t="shared" si="0"/>
        <v>9.3382265484720905E-3</v>
      </c>
      <c r="F18">
        <v>0.86199999999999999</v>
      </c>
      <c r="G18">
        <f t="shared" si="1"/>
        <v>8.0495512847829423E-3</v>
      </c>
    </row>
    <row r="19" spans="3:7" x14ac:dyDescent="0.35">
      <c r="C19">
        <f t="shared" si="2"/>
        <v>17</v>
      </c>
      <c r="D19">
        <f t="shared" si="3"/>
        <v>540</v>
      </c>
      <c r="E19">
        <f t="shared" si="0"/>
        <v>9.3382265484720905E-3</v>
      </c>
      <c r="F19">
        <v>0.95399999999999996</v>
      </c>
      <c r="G19">
        <f t="shared" si="1"/>
        <v>8.9086681272423744E-3</v>
      </c>
    </row>
    <row r="20" spans="3:7" x14ac:dyDescent="0.35">
      <c r="C20">
        <f t="shared" si="2"/>
        <v>18</v>
      </c>
      <c r="D20">
        <f t="shared" si="3"/>
        <v>550</v>
      </c>
      <c r="E20">
        <f t="shared" si="0"/>
        <v>9.3382265484720905E-3</v>
      </c>
      <c r="F20">
        <v>0.995</v>
      </c>
      <c r="G20">
        <f t="shared" si="1"/>
        <v>9.2915354157297302E-3</v>
      </c>
    </row>
    <row r="21" spans="3:7" x14ac:dyDescent="0.35">
      <c r="C21">
        <f t="shared" si="2"/>
        <v>19</v>
      </c>
      <c r="D21">
        <f t="shared" si="3"/>
        <v>560</v>
      </c>
      <c r="E21">
        <f t="shared" si="0"/>
        <v>9.3382265484720905E-3</v>
      </c>
      <c r="F21">
        <v>0.995</v>
      </c>
      <c r="G21">
        <f t="shared" si="1"/>
        <v>9.2915354157297302E-3</v>
      </c>
    </row>
    <row r="22" spans="3:7" x14ac:dyDescent="0.35">
      <c r="C22">
        <f t="shared" si="2"/>
        <v>20</v>
      </c>
      <c r="D22">
        <f t="shared" si="3"/>
        <v>570</v>
      </c>
      <c r="E22">
        <f t="shared" si="0"/>
        <v>9.3382265484720905E-3</v>
      </c>
      <c r="F22">
        <v>0.95199999999999996</v>
      </c>
      <c r="G22">
        <f t="shared" si="1"/>
        <v>8.8899916741454303E-3</v>
      </c>
    </row>
    <row r="23" spans="3:7" x14ac:dyDescent="0.35">
      <c r="C23">
        <f t="shared" si="2"/>
        <v>21</v>
      </c>
      <c r="D23">
        <f t="shared" si="3"/>
        <v>580</v>
      </c>
      <c r="E23">
        <f t="shared" si="0"/>
        <v>9.3382265484720905E-3</v>
      </c>
      <c r="F23">
        <v>0.87</v>
      </c>
      <c r="G23">
        <f t="shared" si="1"/>
        <v>8.1242570971707187E-3</v>
      </c>
    </row>
    <row r="24" spans="3:7" x14ac:dyDescent="0.35">
      <c r="C24">
        <f t="shared" si="2"/>
        <v>22</v>
      </c>
      <c r="D24">
        <f t="shared" si="3"/>
        <v>590</v>
      </c>
      <c r="E24">
        <f t="shared" si="0"/>
        <v>9.3382265484720905E-3</v>
      </c>
      <c r="F24">
        <v>0.75700000000000001</v>
      </c>
      <c r="G24">
        <f t="shared" si="1"/>
        <v>7.0690374971933726E-3</v>
      </c>
    </row>
    <row r="25" spans="3:7" x14ac:dyDescent="0.35">
      <c r="C25">
        <f t="shared" si="2"/>
        <v>23</v>
      </c>
      <c r="D25">
        <f t="shared" si="3"/>
        <v>600</v>
      </c>
      <c r="E25">
        <f t="shared" si="0"/>
        <v>9.3382265484720905E-3</v>
      </c>
      <c r="F25">
        <v>0.63100000000000001</v>
      </c>
      <c r="G25">
        <f t="shared" si="1"/>
        <v>5.8924209520858891E-3</v>
      </c>
    </row>
    <row r="26" spans="3:7" x14ac:dyDescent="0.35">
      <c r="C26">
        <f t="shared" si="2"/>
        <v>24</v>
      </c>
      <c r="D26">
        <f t="shared" si="3"/>
        <v>610</v>
      </c>
      <c r="E26">
        <f t="shared" si="0"/>
        <v>9.3382265484720905E-3</v>
      </c>
      <c r="F26">
        <v>0.503</v>
      </c>
      <c r="G26">
        <f t="shared" si="1"/>
        <v>4.6971279538814614E-3</v>
      </c>
    </row>
    <row r="27" spans="3:7" x14ac:dyDescent="0.35">
      <c r="C27">
        <f t="shared" si="2"/>
        <v>25</v>
      </c>
      <c r="D27">
        <f t="shared" si="3"/>
        <v>620</v>
      </c>
      <c r="E27">
        <f t="shared" si="0"/>
        <v>9.3382265484720905E-3</v>
      </c>
      <c r="F27">
        <v>0.38100000000000001</v>
      </c>
      <c r="G27">
        <f t="shared" si="1"/>
        <v>3.5578643149678665E-3</v>
      </c>
    </row>
    <row r="28" spans="3:7" x14ac:dyDescent="0.35">
      <c r="C28">
        <f t="shared" si="2"/>
        <v>26</v>
      </c>
      <c r="D28">
        <f t="shared" si="3"/>
        <v>630</v>
      </c>
      <c r="E28">
        <f t="shared" si="0"/>
        <v>9.3382265484720905E-3</v>
      </c>
      <c r="F28">
        <v>0.26500000000000001</v>
      </c>
      <c r="G28">
        <f t="shared" si="1"/>
        <v>2.4746300353451042E-3</v>
      </c>
    </row>
    <row r="29" spans="3:7" x14ac:dyDescent="0.35">
      <c r="C29">
        <f t="shared" si="2"/>
        <v>27</v>
      </c>
      <c r="D29">
        <f t="shared" si="3"/>
        <v>640</v>
      </c>
      <c r="E29">
        <f t="shared" si="0"/>
        <v>9.3382265484720905E-3</v>
      </c>
      <c r="F29">
        <v>0.17499999999999999</v>
      </c>
      <c r="G29">
        <f t="shared" si="1"/>
        <v>1.6341896459826158E-3</v>
      </c>
    </row>
    <row r="30" spans="3:7" x14ac:dyDescent="0.35">
      <c r="C30">
        <f t="shared" si="2"/>
        <v>28</v>
      </c>
      <c r="D30">
        <f t="shared" si="3"/>
        <v>650</v>
      </c>
      <c r="E30">
        <f t="shared" si="0"/>
        <v>9.3382265484720905E-3</v>
      </c>
      <c r="F30">
        <v>0.107</v>
      </c>
      <c r="G30">
        <f t="shared" si="1"/>
        <v>9.9919024068651375E-4</v>
      </c>
    </row>
    <row r="31" spans="3:7" x14ac:dyDescent="0.35">
      <c r="C31">
        <f t="shared" si="2"/>
        <v>29</v>
      </c>
      <c r="D31">
        <f t="shared" si="3"/>
        <v>660</v>
      </c>
      <c r="E31">
        <f t="shared" si="0"/>
        <v>9.3382265484720905E-3</v>
      </c>
      <c r="F31">
        <v>6.0999999999999999E-2</v>
      </c>
      <c r="G31">
        <f t="shared" si="1"/>
        <v>5.6963181945679747E-4</v>
      </c>
    </row>
    <row r="32" spans="3:7" x14ac:dyDescent="0.35">
      <c r="C32">
        <f t="shared" si="2"/>
        <v>30</v>
      </c>
      <c r="D32">
        <f t="shared" si="3"/>
        <v>670</v>
      </c>
      <c r="E32">
        <f t="shared" si="0"/>
        <v>9.3382265484720905E-3</v>
      </c>
      <c r="F32">
        <v>3.2000000000000001E-2</v>
      </c>
      <c r="G32">
        <f t="shared" si="1"/>
        <v>2.9882324955110692E-4</v>
      </c>
    </row>
    <row r="33" spans="3:7" x14ac:dyDescent="0.35">
      <c r="C33">
        <f t="shared" si="2"/>
        <v>31</v>
      </c>
      <c r="D33">
        <f t="shared" si="3"/>
        <v>680</v>
      </c>
      <c r="E33">
        <f t="shared" si="0"/>
        <v>9.3382265484720905E-3</v>
      </c>
      <c r="F33">
        <v>1.7000000000000001E-2</v>
      </c>
      <c r="G33">
        <f t="shared" si="1"/>
        <v>1.5874985132402554E-4</v>
      </c>
    </row>
    <row r="34" spans="3:7" x14ac:dyDescent="0.35">
      <c r="C34">
        <f t="shared" si="2"/>
        <v>32</v>
      </c>
      <c r="D34">
        <f t="shared" si="3"/>
        <v>690</v>
      </c>
      <c r="E34">
        <f t="shared" si="0"/>
        <v>9.3382265484720905E-3</v>
      </c>
      <c r="F34">
        <v>8.2000000000000007E-3</v>
      </c>
      <c r="G34">
        <f t="shared" si="1"/>
        <v>7.6573457697471151E-5</v>
      </c>
    </row>
    <row r="35" spans="3:7" x14ac:dyDescent="0.35">
      <c r="C35">
        <f t="shared" si="2"/>
        <v>33</v>
      </c>
      <c r="D35">
        <f t="shared" si="3"/>
        <v>700</v>
      </c>
      <c r="E35">
        <f t="shared" si="0"/>
        <v>9.3382265484720905E-3</v>
      </c>
      <c r="F35">
        <v>4.1000000000000003E-3</v>
      </c>
      <c r="G35">
        <f t="shared" si="1"/>
        <v>3.8286728848735575E-5</v>
      </c>
    </row>
    <row r="36" spans="3:7" x14ac:dyDescent="0.35">
      <c r="C36">
        <f t="shared" si="2"/>
        <v>34</v>
      </c>
      <c r="D36">
        <f t="shared" si="3"/>
        <v>710</v>
      </c>
      <c r="E36">
        <f t="shared" si="0"/>
        <v>9.3382265484720905E-3</v>
      </c>
      <c r="F36">
        <v>2.0999999999999999E-3</v>
      </c>
      <c r="G36">
        <f t="shared" si="1"/>
        <v>1.961027575179139E-5</v>
      </c>
    </row>
    <row r="37" spans="3:7" x14ac:dyDescent="0.35">
      <c r="C37">
        <f t="shared" si="2"/>
        <v>35</v>
      </c>
      <c r="D37">
        <f t="shared" si="3"/>
        <v>720</v>
      </c>
      <c r="E37">
        <f t="shared" si="0"/>
        <v>9.3382265484720905E-3</v>
      </c>
      <c r="F37">
        <v>1E-3</v>
      </c>
      <c r="G37">
        <f t="shared" si="1"/>
        <v>9.3382265484720912E-6</v>
      </c>
    </row>
    <row r="38" spans="3:7" x14ac:dyDescent="0.35">
      <c r="C38">
        <f t="shared" si="2"/>
        <v>36</v>
      </c>
      <c r="D38">
        <f t="shared" si="3"/>
        <v>730</v>
      </c>
      <c r="E38">
        <f t="shared" si="0"/>
        <v>9.3382265484720905E-3</v>
      </c>
      <c r="F38">
        <v>5.0000000000000001E-4</v>
      </c>
      <c r="G38">
        <f t="shared" si="1"/>
        <v>4.6691132742360456E-6</v>
      </c>
    </row>
    <row r="39" spans="3:7" x14ac:dyDescent="0.35">
      <c r="C39">
        <f t="shared" si="2"/>
        <v>37</v>
      </c>
      <c r="D39">
        <f t="shared" si="3"/>
        <v>740</v>
      </c>
      <c r="E39">
        <f t="shared" si="0"/>
        <v>9.3382265484720905E-3</v>
      </c>
      <c r="F39" s="5">
        <v>2.0000000000000001E-4</v>
      </c>
      <c r="G39">
        <f t="shared" si="1"/>
        <v>1.8676453096944182E-6</v>
      </c>
    </row>
    <row r="40" spans="3:7" x14ac:dyDescent="0.35">
      <c r="C40">
        <f t="shared" si="2"/>
        <v>38</v>
      </c>
      <c r="D40">
        <f t="shared" si="3"/>
        <v>750</v>
      </c>
      <c r="E40">
        <f t="shared" si="0"/>
        <v>9.3382265484720905E-3</v>
      </c>
      <c r="F40">
        <v>1E-4</v>
      </c>
      <c r="G40">
        <f t="shared" si="1"/>
        <v>9.338226548472091E-7</v>
      </c>
    </row>
    <row r="41" spans="3:7" x14ac:dyDescent="0.35">
      <c r="C41">
        <f t="shared" si="2"/>
        <v>39</v>
      </c>
      <c r="D41">
        <f t="shared" si="3"/>
        <v>760</v>
      </c>
      <c r="E41">
        <f t="shared" si="0"/>
        <v>9.3382265484720905E-3</v>
      </c>
      <c r="F41">
        <v>1E-4</v>
      </c>
      <c r="G41">
        <f t="shared" si="1"/>
        <v>9.338226548472091E-7</v>
      </c>
    </row>
    <row r="42" spans="3:7" x14ac:dyDescent="0.35">
      <c r="C42">
        <f t="shared" si="2"/>
        <v>40</v>
      </c>
      <c r="D42">
        <f t="shared" si="3"/>
        <v>770</v>
      </c>
      <c r="E42">
        <f t="shared" si="0"/>
        <v>9.3382265484720905E-3</v>
      </c>
      <c r="F42">
        <v>0</v>
      </c>
      <c r="G42">
        <f t="shared" si="1"/>
        <v>0</v>
      </c>
    </row>
    <row r="43" spans="3:7" x14ac:dyDescent="0.35">
      <c r="C43">
        <f t="shared" si="2"/>
        <v>41</v>
      </c>
      <c r="D43">
        <f t="shared" si="3"/>
        <v>780</v>
      </c>
      <c r="E43">
        <f t="shared" si="0"/>
        <v>9.3382265484720905E-3</v>
      </c>
      <c r="F43">
        <v>0</v>
      </c>
      <c r="G43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95F9-1992-41B1-8126-4BEB005E0E11}">
  <dimension ref="C3:J45"/>
  <sheetViews>
    <sheetView workbookViewId="0">
      <selection activeCell="J5" sqref="J5"/>
    </sheetView>
  </sheetViews>
  <sheetFormatPr defaultRowHeight="14.5" x14ac:dyDescent="0.35"/>
  <cols>
    <col min="8" max="8" width="11.26953125" customWidth="1"/>
  </cols>
  <sheetData>
    <row r="3" spans="3:10" x14ac:dyDescent="0.35">
      <c r="C3">
        <v>0.22706319764949906</v>
      </c>
    </row>
    <row r="4" spans="3:10" x14ac:dyDescent="0.35">
      <c r="E4" s="4" t="s">
        <v>22</v>
      </c>
      <c r="F4" s="2" t="s">
        <v>23</v>
      </c>
      <c r="G4" s="2" t="s">
        <v>24</v>
      </c>
      <c r="H4" s="2" t="s">
        <v>25</v>
      </c>
      <c r="J4" s="2" t="s">
        <v>26</v>
      </c>
    </row>
    <row r="5" spans="3:10" x14ac:dyDescent="0.35">
      <c r="D5">
        <v>1</v>
      </c>
      <c r="E5">
        <v>380</v>
      </c>
      <c r="F5">
        <f>$C$3/41</f>
        <v>5.5381267719390014E-3</v>
      </c>
      <c r="G5">
        <v>4.0000000000000003E-5</v>
      </c>
      <c r="H5">
        <f>F5*G5</f>
        <v>2.2152507087756008E-7</v>
      </c>
      <c r="J5">
        <f>683*SUM(H5:H45)</f>
        <v>40.41894263001516</v>
      </c>
    </row>
    <row r="6" spans="3:10" x14ac:dyDescent="0.35">
      <c r="D6">
        <f>D5+1</f>
        <v>2</v>
      </c>
      <c r="E6">
        <f>E5+10</f>
        <v>390</v>
      </c>
      <c r="F6">
        <f t="shared" ref="F6:F45" si="0">$C$3/41</f>
        <v>5.5381267719390014E-3</v>
      </c>
      <c r="G6">
        <v>1.2E-4</v>
      </c>
      <c r="H6">
        <f t="shared" ref="H6:H45" si="1">F6*G6</f>
        <v>6.6457521263268018E-7</v>
      </c>
    </row>
    <row r="7" spans="3:10" x14ac:dyDescent="0.35">
      <c r="D7">
        <f t="shared" ref="D7:D45" si="2">D6+1</f>
        <v>3</v>
      </c>
      <c r="E7">
        <f t="shared" ref="E7:E45" si="3">E6+10</f>
        <v>400</v>
      </c>
      <c r="F7">
        <f t="shared" si="0"/>
        <v>5.5381267719390014E-3</v>
      </c>
      <c r="G7">
        <v>4.0000000000000002E-4</v>
      </c>
      <c r="H7">
        <f t="shared" si="1"/>
        <v>2.2152507087756007E-6</v>
      </c>
    </row>
    <row r="8" spans="3:10" x14ac:dyDescent="0.35">
      <c r="D8">
        <f t="shared" si="2"/>
        <v>4</v>
      </c>
      <c r="E8">
        <f t="shared" si="3"/>
        <v>410</v>
      </c>
      <c r="F8">
        <f t="shared" si="0"/>
        <v>5.5381267719390014E-3</v>
      </c>
      <c r="G8">
        <v>1.1999999999999999E-3</v>
      </c>
      <c r="H8">
        <f t="shared" si="1"/>
        <v>6.6457521263268007E-6</v>
      </c>
    </row>
    <row r="9" spans="3:10" x14ac:dyDescent="0.35">
      <c r="D9">
        <f t="shared" si="2"/>
        <v>5</v>
      </c>
      <c r="E9">
        <f t="shared" si="3"/>
        <v>420</v>
      </c>
      <c r="F9">
        <f t="shared" si="0"/>
        <v>5.5381267719390014E-3</v>
      </c>
      <c r="G9">
        <v>4.0000000000000001E-3</v>
      </c>
      <c r="H9">
        <f t="shared" si="1"/>
        <v>2.2152507087756006E-5</v>
      </c>
    </row>
    <row r="10" spans="3:10" x14ac:dyDescent="0.35">
      <c r="D10">
        <f t="shared" si="2"/>
        <v>6</v>
      </c>
      <c r="E10">
        <f t="shared" si="3"/>
        <v>430</v>
      </c>
      <c r="F10">
        <f t="shared" si="0"/>
        <v>5.5381267719390014E-3</v>
      </c>
      <c r="G10">
        <v>1.1599999999999999E-2</v>
      </c>
      <c r="H10">
        <f t="shared" si="1"/>
        <v>6.424227055449241E-5</v>
      </c>
    </row>
    <row r="11" spans="3:10" x14ac:dyDescent="0.35">
      <c r="D11">
        <f t="shared" si="2"/>
        <v>7</v>
      </c>
      <c r="E11">
        <f t="shared" si="3"/>
        <v>440</v>
      </c>
      <c r="F11">
        <f t="shared" si="0"/>
        <v>5.5381267719390014E-3</v>
      </c>
      <c r="G11">
        <v>2.3E-2</v>
      </c>
      <c r="H11">
        <f t="shared" si="1"/>
        <v>1.2737691575459703E-4</v>
      </c>
    </row>
    <row r="12" spans="3:10" x14ac:dyDescent="0.35">
      <c r="D12">
        <f t="shared" si="2"/>
        <v>8</v>
      </c>
      <c r="E12">
        <f t="shared" si="3"/>
        <v>450</v>
      </c>
      <c r="F12">
        <f t="shared" si="0"/>
        <v>5.5381267719390014E-3</v>
      </c>
      <c r="G12">
        <v>3.7999999999999999E-2</v>
      </c>
      <c r="H12">
        <f t="shared" si="1"/>
        <v>2.1044881733368206E-4</v>
      </c>
    </row>
    <row r="13" spans="3:10" x14ac:dyDescent="0.35">
      <c r="D13">
        <f t="shared" si="2"/>
        <v>9</v>
      </c>
      <c r="E13">
        <f t="shared" si="3"/>
        <v>460</v>
      </c>
      <c r="F13">
        <f t="shared" si="0"/>
        <v>5.5381267719390014E-3</v>
      </c>
      <c r="G13">
        <v>0.06</v>
      </c>
      <c r="H13">
        <f t="shared" si="1"/>
        <v>3.3228760631634008E-4</v>
      </c>
    </row>
    <row r="14" spans="3:10" x14ac:dyDescent="0.35">
      <c r="D14">
        <f t="shared" si="2"/>
        <v>10</v>
      </c>
      <c r="E14">
        <f t="shared" si="3"/>
        <v>470</v>
      </c>
      <c r="F14">
        <f t="shared" si="0"/>
        <v>5.5381267719390014E-3</v>
      </c>
      <c r="G14">
        <v>9.0999999999999998E-2</v>
      </c>
      <c r="H14">
        <f t="shared" si="1"/>
        <v>5.039695362464491E-4</v>
      </c>
    </row>
    <row r="15" spans="3:10" x14ac:dyDescent="0.35">
      <c r="D15">
        <f t="shared" si="2"/>
        <v>11</v>
      </c>
      <c r="E15">
        <f t="shared" si="3"/>
        <v>480</v>
      </c>
      <c r="F15">
        <f t="shared" si="0"/>
        <v>5.5381267719390014E-3</v>
      </c>
      <c r="G15">
        <v>0.13900000000000001</v>
      </c>
      <c r="H15">
        <f t="shared" si="1"/>
        <v>7.6979962129952132E-4</v>
      </c>
    </row>
    <row r="16" spans="3:10" x14ac:dyDescent="0.35">
      <c r="D16">
        <f t="shared" si="2"/>
        <v>12</v>
      </c>
      <c r="E16">
        <f t="shared" si="3"/>
        <v>490</v>
      </c>
      <c r="F16">
        <f t="shared" si="0"/>
        <v>5.5381267719390014E-3</v>
      </c>
      <c r="G16">
        <v>0.20799999999999999</v>
      </c>
      <c r="H16">
        <f t="shared" si="1"/>
        <v>1.1519303685633123E-3</v>
      </c>
    </row>
    <row r="17" spans="4:8" x14ac:dyDescent="0.35">
      <c r="D17">
        <f t="shared" si="2"/>
        <v>13</v>
      </c>
      <c r="E17">
        <f t="shared" si="3"/>
        <v>500</v>
      </c>
      <c r="F17">
        <f t="shared" si="0"/>
        <v>5.5381267719390014E-3</v>
      </c>
      <c r="G17">
        <v>0.32300000000000001</v>
      </c>
      <c r="H17">
        <f t="shared" si="1"/>
        <v>1.7888149473362974E-3</v>
      </c>
    </row>
    <row r="18" spans="4:8" x14ac:dyDescent="0.35">
      <c r="D18">
        <f t="shared" si="2"/>
        <v>14</v>
      </c>
      <c r="E18">
        <f t="shared" si="3"/>
        <v>510</v>
      </c>
      <c r="F18">
        <f t="shared" si="0"/>
        <v>5.5381267719390014E-3</v>
      </c>
      <c r="G18">
        <v>0.503</v>
      </c>
      <c r="H18">
        <f t="shared" si="1"/>
        <v>2.7856777662853176E-3</v>
      </c>
    </row>
    <row r="19" spans="4:8" x14ac:dyDescent="0.35">
      <c r="D19">
        <f t="shared" si="2"/>
        <v>15</v>
      </c>
      <c r="E19">
        <f t="shared" si="3"/>
        <v>520</v>
      </c>
      <c r="F19">
        <f t="shared" si="0"/>
        <v>5.5381267719390014E-3</v>
      </c>
      <c r="G19">
        <v>0.71</v>
      </c>
      <c r="H19">
        <f t="shared" si="1"/>
        <v>3.9320700080766905E-3</v>
      </c>
    </row>
    <row r="20" spans="4:8" x14ac:dyDescent="0.35">
      <c r="D20">
        <f t="shared" si="2"/>
        <v>16</v>
      </c>
      <c r="E20">
        <f t="shared" si="3"/>
        <v>530</v>
      </c>
      <c r="F20">
        <f t="shared" si="0"/>
        <v>5.5381267719390014E-3</v>
      </c>
      <c r="G20">
        <v>0.86199999999999999</v>
      </c>
      <c r="H20">
        <f t="shared" si="1"/>
        <v>4.7738652774114189E-3</v>
      </c>
    </row>
    <row r="21" spans="4:8" x14ac:dyDescent="0.35">
      <c r="D21">
        <f t="shared" si="2"/>
        <v>17</v>
      </c>
      <c r="E21">
        <f t="shared" si="3"/>
        <v>540</v>
      </c>
      <c r="F21">
        <f t="shared" si="0"/>
        <v>5.5381267719390014E-3</v>
      </c>
      <c r="G21">
        <v>0.95399999999999996</v>
      </c>
      <c r="H21">
        <f t="shared" si="1"/>
        <v>5.2833729404298075E-3</v>
      </c>
    </row>
    <row r="22" spans="4:8" x14ac:dyDescent="0.35">
      <c r="D22">
        <f t="shared" si="2"/>
        <v>18</v>
      </c>
      <c r="E22">
        <f t="shared" si="3"/>
        <v>550</v>
      </c>
      <c r="F22">
        <f t="shared" si="0"/>
        <v>5.5381267719390014E-3</v>
      </c>
      <c r="G22">
        <v>0.995</v>
      </c>
      <c r="H22">
        <f t="shared" si="1"/>
        <v>5.5104361380793063E-3</v>
      </c>
    </row>
    <row r="23" spans="4:8" x14ac:dyDescent="0.35">
      <c r="D23">
        <f t="shared" si="2"/>
        <v>19</v>
      </c>
      <c r="E23">
        <f t="shared" si="3"/>
        <v>560</v>
      </c>
      <c r="F23">
        <f t="shared" si="0"/>
        <v>5.5381267719390014E-3</v>
      </c>
      <c r="G23">
        <v>0.995</v>
      </c>
      <c r="H23">
        <f t="shared" si="1"/>
        <v>5.5104361380793063E-3</v>
      </c>
    </row>
    <row r="24" spans="4:8" x14ac:dyDescent="0.35">
      <c r="D24">
        <f t="shared" si="2"/>
        <v>20</v>
      </c>
      <c r="E24">
        <f t="shared" si="3"/>
        <v>570</v>
      </c>
      <c r="F24">
        <f t="shared" si="0"/>
        <v>5.5381267719390014E-3</v>
      </c>
      <c r="G24">
        <v>0.95199999999999996</v>
      </c>
      <c r="H24">
        <f t="shared" si="1"/>
        <v>5.2722966868859293E-3</v>
      </c>
    </row>
    <row r="25" spans="4:8" x14ac:dyDescent="0.35">
      <c r="D25">
        <f t="shared" si="2"/>
        <v>21</v>
      </c>
      <c r="E25">
        <f t="shared" si="3"/>
        <v>580</v>
      </c>
      <c r="F25">
        <f t="shared" si="0"/>
        <v>5.5381267719390014E-3</v>
      </c>
      <c r="G25">
        <v>0.87</v>
      </c>
      <c r="H25">
        <f t="shared" si="1"/>
        <v>4.8181702915869309E-3</v>
      </c>
    </row>
    <row r="26" spans="4:8" x14ac:dyDescent="0.35">
      <c r="D26">
        <f t="shared" si="2"/>
        <v>22</v>
      </c>
      <c r="E26">
        <f t="shared" si="3"/>
        <v>590</v>
      </c>
      <c r="F26">
        <f t="shared" si="0"/>
        <v>5.5381267719390014E-3</v>
      </c>
      <c r="G26">
        <v>0.75700000000000001</v>
      </c>
      <c r="H26">
        <f t="shared" si="1"/>
        <v>4.192361966357824E-3</v>
      </c>
    </row>
    <row r="27" spans="4:8" x14ac:dyDescent="0.35">
      <c r="D27">
        <f t="shared" si="2"/>
        <v>23</v>
      </c>
      <c r="E27">
        <f t="shared" si="3"/>
        <v>600</v>
      </c>
      <c r="F27">
        <f t="shared" si="0"/>
        <v>5.5381267719390014E-3</v>
      </c>
      <c r="G27">
        <v>0.63100000000000001</v>
      </c>
      <c r="H27">
        <f t="shared" si="1"/>
        <v>3.4945579930935099E-3</v>
      </c>
    </row>
    <row r="28" spans="4:8" x14ac:dyDescent="0.35">
      <c r="D28">
        <f t="shared" si="2"/>
        <v>24</v>
      </c>
      <c r="E28">
        <f t="shared" si="3"/>
        <v>610</v>
      </c>
      <c r="F28">
        <f t="shared" si="0"/>
        <v>5.5381267719390014E-3</v>
      </c>
      <c r="G28">
        <v>0.503</v>
      </c>
      <c r="H28">
        <f t="shared" si="1"/>
        <v>2.7856777662853176E-3</v>
      </c>
    </row>
    <row r="29" spans="4:8" x14ac:dyDescent="0.35">
      <c r="D29">
        <f t="shared" si="2"/>
        <v>25</v>
      </c>
      <c r="E29">
        <f t="shared" si="3"/>
        <v>620</v>
      </c>
      <c r="F29">
        <f t="shared" si="0"/>
        <v>5.5381267719390014E-3</v>
      </c>
      <c r="G29">
        <v>0.38100000000000001</v>
      </c>
      <c r="H29">
        <f t="shared" si="1"/>
        <v>2.1100263001087595E-3</v>
      </c>
    </row>
    <row r="30" spans="4:8" x14ac:dyDescent="0.35">
      <c r="D30">
        <f t="shared" si="2"/>
        <v>26</v>
      </c>
      <c r="E30">
        <f t="shared" si="3"/>
        <v>630</v>
      </c>
      <c r="F30">
        <f t="shared" si="0"/>
        <v>5.5381267719390014E-3</v>
      </c>
      <c r="G30">
        <v>0.26500000000000001</v>
      </c>
      <c r="H30">
        <f t="shared" si="1"/>
        <v>1.4676035945638355E-3</v>
      </c>
    </row>
    <row r="31" spans="4:8" x14ac:dyDescent="0.35">
      <c r="D31">
        <f t="shared" si="2"/>
        <v>27</v>
      </c>
      <c r="E31">
        <f t="shared" si="3"/>
        <v>640</v>
      </c>
      <c r="F31">
        <f t="shared" si="0"/>
        <v>5.5381267719390014E-3</v>
      </c>
      <c r="G31">
        <v>0.17499999999999999</v>
      </c>
      <c r="H31">
        <f t="shared" si="1"/>
        <v>9.6917218508932518E-4</v>
      </c>
    </row>
    <row r="32" spans="4:8" x14ac:dyDescent="0.35">
      <c r="D32">
        <f t="shared" si="2"/>
        <v>28</v>
      </c>
      <c r="E32">
        <f t="shared" si="3"/>
        <v>650</v>
      </c>
      <c r="F32">
        <f t="shared" si="0"/>
        <v>5.5381267719390014E-3</v>
      </c>
      <c r="G32">
        <v>0.107</v>
      </c>
      <c r="H32">
        <f t="shared" si="1"/>
        <v>5.9257956459747314E-4</v>
      </c>
    </row>
    <row r="33" spans="4:8" x14ac:dyDescent="0.35">
      <c r="D33">
        <f t="shared" si="2"/>
        <v>29</v>
      </c>
      <c r="E33">
        <f t="shared" si="3"/>
        <v>660</v>
      </c>
      <c r="F33">
        <f t="shared" si="0"/>
        <v>5.5381267719390014E-3</v>
      </c>
      <c r="G33">
        <v>6.0999999999999999E-2</v>
      </c>
      <c r="H33">
        <f t="shared" si="1"/>
        <v>3.3782573308827909E-4</v>
      </c>
    </row>
    <row r="34" spans="4:8" x14ac:dyDescent="0.35">
      <c r="D34">
        <f t="shared" si="2"/>
        <v>30</v>
      </c>
      <c r="E34">
        <f t="shared" si="3"/>
        <v>670</v>
      </c>
      <c r="F34">
        <f t="shared" si="0"/>
        <v>5.5381267719390014E-3</v>
      </c>
      <c r="G34">
        <v>3.2000000000000001E-2</v>
      </c>
      <c r="H34">
        <f t="shared" si="1"/>
        <v>1.7722005670204805E-4</v>
      </c>
    </row>
    <row r="35" spans="4:8" x14ac:dyDescent="0.35">
      <c r="D35">
        <f t="shared" si="2"/>
        <v>31</v>
      </c>
      <c r="E35">
        <f t="shared" si="3"/>
        <v>680</v>
      </c>
      <c r="F35">
        <f t="shared" si="0"/>
        <v>5.5381267719390014E-3</v>
      </c>
      <c r="G35">
        <v>1.7000000000000001E-2</v>
      </c>
      <c r="H35">
        <f t="shared" si="1"/>
        <v>9.4148155122963025E-5</v>
      </c>
    </row>
    <row r="36" spans="4:8" x14ac:dyDescent="0.35">
      <c r="D36">
        <f t="shared" si="2"/>
        <v>32</v>
      </c>
      <c r="E36">
        <f t="shared" si="3"/>
        <v>690</v>
      </c>
      <c r="F36">
        <f t="shared" si="0"/>
        <v>5.5381267719390014E-3</v>
      </c>
      <c r="G36">
        <v>8.2000000000000007E-3</v>
      </c>
      <c r="H36">
        <f t="shared" si="1"/>
        <v>4.5412639529899813E-5</v>
      </c>
    </row>
    <row r="37" spans="4:8" x14ac:dyDescent="0.35">
      <c r="D37">
        <f t="shared" si="2"/>
        <v>33</v>
      </c>
      <c r="E37">
        <f t="shared" si="3"/>
        <v>700</v>
      </c>
      <c r="F37">
        <f t="shared" si="0"/>
        <v>5.5381267719390014E-3</v>
      </c>
      <c r="G37">
        <v>4.1000000000000003E-3</v>
      </c>
      <c r="H37">
        <f t="shared" si="1"/>
        <v>2.2706319764949907E-5</v>
      </c>
    </row>
    <row r="38" spans="4:8" x14ac:dyDescent="0.35">
      <c r="D38">
        <f t="shared" si="2"/>
        <v>34</v>
      </c>
      <c r="E38">
        <f t="shared" si="3"/>
        <v>710</v>
      </c>
      <c r="F38">
        <f t="shared" si="0"/>
        <v>5.5381267719390014E-3</v>
      </c>
      <c r="G38">
        <v>2.0999999999999999E-3</v>
      </c>
      <c r="H38">
        <f t="shared" si="1"/>
        <v>1.1630066221071902E-5</v>
      </c>
    </row>
    <row r="39" spans="4:8" x14ac:dyDescent="0.35">
      <c r="D39">
        <f t="shared" si="2"/>
        <v>35</v>
      </c>
      <c r="E39">
        <f t="shared" si="3"/>
        <v>720</v>
      </c>
      <c r="F39">
        <f t="shared" si="0"/>
        <v>5.5381267719390014E-3</v>
      </c>
      <c r="G39">
        <v>1E-3</v>
      </c>
      <c r="H39">
        <f t="shared" si="1"/>
        <v>5.5381267719390014E-6</v>
      </c>
    </row>
    <row r="40" spans="4:8" x14ac:dyDescent="0.35">
      <c r="D40">
        <f t="shared" si="2"/>
        <v>36</v>
      </c>
      <c r="E40">
        <f t="shared" si="3"/>
        <v>730</v>
      </c>
      <c r="F40">
        <f t="shared" si="0"/>
        <v>5.5381267719390014E-3</v>
      </c>
      <c r="G40">
        <v>5.0000000000000001E-4</v>
      </c>
      <c r="H40">
        <f t="shared" si="1"/>
        <v>2.7690633859695007E-6</v>
      </c>
    </row>
    <row r="41" spans="4:8" x14ac:dyDescent="0.35">
      <c r="D41">
        <f t="shared" si="2"/>
        <v>37</v>
      </c>
      <c r="E41">
        <f t="shared" si="3"/>
        <v>740</v>
      </c>
      <c r="F41">
        <f t="shared" si="0"/>
        <v>5.5381267719390014E-3</v>
      </c>
      <c r="G41" s="5">
        <v>2.0000000000000001E-4</v>
      </c>
      <c r="H41">
        <f t="shared" si="1"/>
        <v>1.1076253543878003E-6</v>
      </c>
    </row>
    <row r="42" spans="4:8" x14ac:dyDescent="0.35">
      <c r="D42">
        <f t="shared" si="2"/>
        <v>38</v>
      </c>
      <c r="E42">
        <f t="shared" si="3"/>
        <v>750</v>
      </c>
      <c r="F42">
        <f t="shared" si="0"/>
        <v>5.5381267719390014E-3</v>
      </c>
      <c r="G42">
        <v>1E-4</v>
      </c>
      <c r="H42">
        <f t="shared" si="1"/>
        <v>5.5381267719390017E-7</v>
      </c>
    </row>
    <row r="43" spans="4:8" x14ac:dyDescent="0.35">
      <c r="D43">
        <f t="shared" si="2"/>
        <v>39</v>
      </c>
      <c r="E43">
        <f t="shared" si="3"/>
        <v>760</v>
      </c>
      <c r="F43">
        <f t="shared" si="0"/>
        <v>5.5381267719390014E-3</v>
      </c>
      <c r="G43">
        <v>1E-4</v>
      </c>
      <c r="H43">
        <f t="shared" si="1"/>
        <v>5.5381267719390017E-7</v>
      </c>
    </row>
    <row r="44" spans="4:8" x14ac:dyDescent="0.35">
      <c r="D44">
        <f t="shared" si="2"/>
        <v>40</v>
      </c>
      <c r="E44">
        <f t="shared" si="3"/>
        <v>770</v>
      </c>
      <c r="F44">
        <f t="shared" si="0"/>
        <v>5.5381267719390014E-3</v>
      </c>
      <c r="G44">
        <v>0</v>
      </c>
      <c r="H44">
        <f t="shared" si="1"/>
        <v>0</v>
      </c>
    </row>
    <row r="45" spans="4:8" x14ac:dyDescent="0.35">
      <c r="D45">
        <f t="shared" si="2"/>
        <v>41</v>
      </c>
      <c r="E45">
        <f t="shared" si="3"/>
        <v>780</v>
      </c>
      <c r="F45">
        <f t="shared" si="0"/>
        <v>5.5381267719390014E-3</v>
      </c>
      <c r="G45">
        <v>0</v>
      </c>
      <c r="H45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7A30-57EC-4A3D-8FEF-9F8666232F9A}">
  <dimension ref="B2:I44"/>
  <sheetViews>
    <sheetView workbookViewId="0">
      <selection activeCell="I4" sqref="I4"/>
    </sheetView>
  </sheetViews>
  <sheetFormatPr defaultRowHeight="14.5" x14ac:dyDescent="0.35"/>
  <sheetData>
    <row r="2" spans="2:9" x14ac:dyDescent="0.35">
      <c r="B2">
        <v>1.9894367886486917</v>
      </c>
    </row>
    <row r="3" spans="2:9" x14ac:dyDescent="0.35">
      <c r="D3" s="4" t="s">
        <v>22</v>
      </c>
      <c r="E3" s="2" t="s">
        <v>23</v>
      </c>
      <c r="F3" s="2" t="s">
        <v>24</v>
      </c>
      <c r="G3" s="2" t="s">
        <v>25</v>
      </c>
      <c r="I3" s="2" t="s">
        <v>26</v>
      </c>
    </row>
    <row r="4" spans="2:9" x14ac:dyDescent="0.35">
      <c r="C4">
        <v>1</v>
      </c>
      <c r="D4">
        <v>380</v>
      </c>
      <c r="E4">
        <f>$B$2/41</f>
        <v>4.8522848503626627E-2</v>
      </c>
      <c r="F4">
        <v>4.0000000000000003E-5</v>
      </c>
      <c r="G4">
        <f>E4*F4</f>
        <v>1.9409139401450651E-6</v>
      </c>
      <c r="I4">
        <f>683*SUM(G4:G44)</f>
        <v>354.13458569608264</v>
      </c>
    </row>
    <row r="5" spans="2:9" x14ac:dyDescent="0.35">
      <c r="C5">
        <f>C4+1</f>
        <v>2</v>
      </c>
      <c r="D5">
        <f>D4+10</f>
        <v>390</v>
      </c>
      <c r="E5">
        <f t="shared" ref="E5:E44" si="0">$B$2/41</f>
        <v>4.8522848503626627E-2</v>
      </c>
      <c r="F5">
        <v>1.2E-4</v>
      </c>
      <c r="G5">
        <f t="shared" ref="G5:G44" si="1">E5*F5</f>
        <v>5.8227418204351952E-6</v>
      </c>
    </row>
    <row r="6" spans="2:9" x14ac:dyDescent="0.35">
      <c r="C6">
        <f t="shared" ref="C6:C44" si="2">C5+1</f>
        <v>3</v>
      </c>
      <c r="D6">
        <f t="shared" ref="D6:D44" si="3">D5+10</f>
        <v>400</v>
      </c>
      <c r="E6">
        <f t="shared" si="0"/>
        <v>4.8522848503626627E-2</v>
      </c>
      <c r="F6">
        <v>4.0000000000000002E-4</v>
      </c>
      <c r="G6">
        <f t="shared" si="1"/>
        <v>1.9409139401450652E-5</v>
      </c>
    </row>
    <row r="7" spans="2:9" x14ac:dyDescent="0.35">
      <c r="C7">
        <f t="shared" si="2"/>
        <v>4</v>
      </c>
      <c r="D7">
        <f t="shared" si="3"/>
        <v>410</v>
      </c>
      <c r="E7">
        <f t="shared" si="0"/>
        <v>4.8522848503626627E-2</v>
      </c>
      <c r="F7">
        <v>1.1999999999999999E-3</v>
      </c>
      <c r="G7">
        <f t="shared" si="1"/>
        <v>5.822741820435195E-5</v>
      </c>
    </row>
    <row r="8" spans="2:9" x14ac:dyDescent="0.35">
      <c r="C8">
        <f t="shared" si="2"/>
        <v>5</v>
      </c>
      <c r="D8">
        <f t="shared" si="3"/>
        <v>420</v>
      </c>
      <c r="E8">
        <f t="shared" si="0"/>
        <v>4.8522848503626627E-2</v>
      </c>
      <c r="F8">
        <v>4.0000000000000001E-3</v>
      </c>
      <c r="G8">
        <f t="shared" si="1"/>
        <v>1.9409139401450651E-4</v>
      </c>
    </row>
    <row r="9" spans="2:9" x14ac:dyDescent="0.35">
      <c r="C9">
        <f t="shared" si="2"/>
        <v>6</v>
      </c>
      <c r="D9">
        <f t="shared" si="3"/>
        <v>430</v>
      </c>
      <c r="E9">
        <f t="shared" si="0"/>
        <v>4.8522848503626627E-2</v>
      </c>
      <c r="F9">
        <v>1.1599999999999999E-2</v>
      </c>
      <c r="G9">
        <f t="shared" si="1"/>
        <v>5.6286504264206887E-4</v>
      </c>
    </row>
    <row r="10" spans="2:9" x14ac:dyDescent="0.35">
      <c r="C10">
        <f t="shared" si="2"/>
        <v>7</v>
      </c>
      <c r="D10">
        <f t="shared" si="3"/>
        <v>440</v>
      </c>
      <c r="E10">
        <f t="shared" si="0"/>
        <v>4.8522848503626627E-2</v>
      </c>
      <c r="F10">
        <v>2.3E-2</v>
      </c>
      <c r="G10">
        <f t="shared" si="1"/>
        <v>1.1160255155834124E-3</v>
      </c>
    </row>
    <row r="11" spans="2:9" x14ac:dyDescent="0.35">
      <c r="C11">
        <f t="shared" si="2"/>
        <v>8</v>
      </c>
      <c r="D11">
        <f t="shared" si="3"/>
        <v>450</v>
      </c>
      <c r="E11">
        <f t="shared" si="0"/>
        <v>4.8522848503626627E-2</v>
      </c>
      <c r="F11">
        <v>3.7999999999999999E-2</v>
      </c>
      <c r="G11">
        <f t="shared" si="1"/>
        <v>1.8438682431378118E-3</v>
      </c>
    </row>
    <row r="12" spans="2:9" x14ac:dyDescent="0.35">
      <c r="C12">
        <f t="shared" si="2"/>
        <v>9</v>
      </c>
      <c r="D12">
        <f t="shared" si="3"/>
        <v>460</v>
      </c>
      <c r="E12">
        <f t="shared" si="0"/>
        <v>4.8522848503626627E-2</v>
      </c>
      <c r="F12">
        <v>0.06</v>
      </c>
      <c r="G12">
        <f t="shared" si="1"/>
        <v>2.9113709102175974E-3</v>
      </c>
    </row>
    <row r="13" spans="2:9" x14ac:dyDescent="0.35">
      <c r="C13">
        <f t="shared" si="2"/>
        <v>10</v>
      </c>
      <c r="D13">
        <f t="shared" si="3"/>
        <v>470</v>
      </c>
      <c r="E13">
        <f t="shared" si="0"/>
        <v>4.8522848503626627E-2</v>
      </c>
      <c r="F13">
        <v>9.0999999999999998E-2</v>
      </c>
      <c r="G13">
        <f t="shared" si="1"/>
        <v>4.4155792138300233E-3</v>
      </c>
    </row>
    <row r="14" spans="2:9" x14ac:dyDescent="0.35">
      <c r="C14">
        <f t="shared" si="2"/>
        <v>11</v>
      </c>
      <c r="D14">
        <f t="shared" si="3"/>
        <v>480</v>
      </c>
      <c r="E14">
        <f t="shared" si="0"/>
        <v>4.8522848503626627E-2</v>
      </c>
      <c r="F14">
        <v>0.13900000000000001</v>
      </c>
      <c r="G14">
        <f t="shared" si="1"/>
        <v>6.7446759420041018E-3</v>
      </c>
    </row>
    <row r="15" spans="2:9" x14ac:dyDescent="0.35">
      <c r="C15">
        <f t="shared" si="2"/>
        <v>12</v>
      </c>
      <c r="D15">
        <f t="shared" si="3"/>
        <v>490</v>
      </c>
      <c r="E15">
        <f t="shared" si="0"/>
        <v>4.8522848503626627E-2</v>
      </c>
      <c r="F15">
        <v>0.20799999999999999</v>
      </c>
      <c r="G15">
        <f t="shared" si="1"/>
        <v>1.0092752488754337E-2</v>
      </c>
    </row>
    <row r="16" spans="2:9" x14ac:dyDescent="0.35">
      <c r="C16">
        <f t="shared" si="2"/>
        <v>13</v>
      </c>
      <c r="D16">
        <f t="shared" si="3"/>
        <v>500</v>
      </c>
      <c r="E16">
        <f t="shared" si="0"/>
        <v>4.8522848503626627E-2</v>
      </c>
      <c r="F16">
        <v>0.32300000000000001</v>
      </c>
      <c r="G16">
        <f t="shared" si="1"/>
        <v>1.5672880066671401E-2</v>
      </c>
    </row>
    <row r="17" spans="3:7" x14ac:dyDescent="0.35">
      <c r="C17">
        <f t="shared" si="2"/>
        <v>14</v>
      </c>
      <c r="D17">
        <f t="shared" si="3"/>
        <v>510</v>
      </c>
      <c r="E17">
        <f t="shared" si="0"/>
        <v>4.8522848503626627E-2</v>
      </c>
      <c r="F17">
        <v>0.503</v>
      </c>
      <c r="G17">
        <f t="shared" si="1"/>
        <v>2.4406992797324195E-2</v>
      </c>
    </row>
    <row r="18" spans="3:7" x14ac:dyDescent="0.35">
      <c r="C18">
        <f t="shared" si="2"/>
        <v>15</v>
      </c>
      <c r="D18">
        <f t="shared" si="3"/>
        <v>520</v>
      </c>
      <c r="E18">
        <f t="shared" si="0"/>
        <v>4.8522848503626627E-2</v>
      </c>
      <c r="F18">
        <v>0.71</v>
      </c>
      <c r="G18">
        <f t="shared" si="1"/>
        <v>3.4451222437574903E-2</v>
      </c>
    </row>
    <row r="19" spans="3:7" x14ac:dyDescent="0.35">
      <c r="C19">
        <f t="shared" si="2"/>
        <v>16</v>
      </c>
      <c r="D19">
        <f t="shared" si="3"/>
        <v>530</v>
      </c>
      <c r="E19">
        <f t="shared" si="0"/>
        <v>4.8522848503626627E-2</v>
      </c>
      <c r="F19">
        <v>0.86199999999999999</v>
      </c>
      <c r="G19">
        <f t="shared" si="1"/>
        <v>4.1826695410126152E-2</v>
      </c>
    </row>
    <row r="20" spans="3:7" x14ac:dyDescent="0.35">
      <c r="C20">
        <f t="shared" si="2"/>
        <v>17</v>
      </c>
      <c r="D20">
        <f t="shared" si="3"/>
        <v>540</v>
      </c>
      <c r="E20">
        <f t="shared" si="0"/>
        <v>4.8522848503626627E-2</v>
      </c>
      <c r="F20">
        <v>0.95399999999999996</v>
      </c>
      <c r="G20">
        <f t="shared" si="1"/>
        <v>4.6290797472459802E-2</v>
      </c>
    </row>
    <row r="21" spans="3:7" x14ac:dyDescent="0.35">
      <c r="C21">
        <f t="shared" si="2"/>
        <v>18</v>
      </c>
      <c r="D21">
        <f t="shared" si="3"/>
        <v>550</v>
      </c>
      <c r="E21">
        <f t="shared" si="0"/>
        <v>4.8522848503626627E-2</v>
      </c>
      <c r="F21">
        <v>0.995</v>
      </c>
      <c r="G21">
        <f t="shared" si="1"/>
        <v>4.8280234261108494E-2</v>
      </c>
    </row>
    <row r="22" spans="3:7" x14ac:dyDescent="0.35">
      <c r="C22">
        <f t="shared" si="2"/>
        <v>19</v>
      </c>
      <c r="D22">
        <f t="shared" si="3"/>
        <v>560</v>
      </c>
      <c r="E22">
        <f t="shared" si="0"/>
        <v>4.8522848503626627E-2</v>
      </c>
      <c r="F22">
        <v>0.995</v>
      </c>
      <c r="G22">
        <f t="shared" si="1"/>
        <v>4.8280234261108494E-2</v>
      </c>
    </row>
    <row r="23" spans="3:7" x14ac:dyDescent="0.35">
      <c r="C23">
        <f t="shared" si="2"/>
        <v>20</v>
      </c>
      <c r="D23">
        <f t="shared" si="3"/>
        <v>570</v>
      </c>
      <c r="E23">
        <f t="shared" si="0"/>
        <v>4.8522848503626627E-2</v>
      </c>
      <c r="F23">
        <v>0.95199999999999996</v>
      </c>
      <c r="G23">
        <f t="shared" si="1"/>
        <v>4.6193751775452548E-2</v>
      </c>
    </row>
    <row r="24" spans="3:7" x14ac:dyDescent="0.35">
      <c r="C24">
        <f t="shared" si="2"/>
        <v>21</v>
      </c>
      <c r="D24">
        <f t="shared" si="3"/>
        <v>580</v>
      </c>
      <c r="E24">
        <f t="shared" si="0"/>
        <v>4.8522848503626627E-2</v>
      </c>
      <c r="F24">
        <v>0.87</v>
      </c>
      <c r="G24">
        <f t="shared" si="1"/>
        <v>4.2214878198155163E-2</v>
      </c>
    </row>
    <row r="25" spans="3:7" x14ac:dyDescent="0.35">
      <c r="C25">
        <f t="shared" si="2"/>
        <v>22</v>
      </c>
      <c r="D25">
        <f t="shared" si="3"/>
        <v>590</v>
      </c>
      <c r="E25">
        <f t="shared" si="0"/>
        <v>4.8522848503626627E-2</v>
      </c>
      <c r="F25">
        <v>0.75700000000000001</v>
      </c>
      <c r="G25">
        <f t="shared" si="1"/>
        <v>3.6731796317245359E-2</v>
      </c>
    </row>
    <row r="26" spans="3:7" x14ac:dyDescent="0.35">
      <c r="C26">
        <f t="shared" si="2"/>
        <v>23</v>
      </c>
      <c r="D26">
        <f t="shared" si="3"/>
        <v>600</v>
      </c>
      <c r="E26">
        <f t="shared" si="0"/>
        <v>4.8522848503626627E-2</v>
      </c>
      <c r="F26">
        <v>0.63100000000000001</v>
      </c>
      <c r="G26">
        <f t="shared" si="1"/>
        <v>3.0617917405788401E-2</v>
      </c>
    </row>
    <row r="27" spans="3:7" x14ac:dyDescent="0.35">
      <c r="C27">
        <f t="shared" si="2"/>
        <v>24</v>
      </c>
      <c r="D27">
        <f t="shared" si="3"/>
        <v>610</v>
      </c>
      <c r="E27">
        <f t="shared" si="0"/>
        <v>4.8522848503626627E-2</v>
      </c>
      <c r="F27">
        <v>0.503</v>
      </c>
      <c r="G27">
        <f t="shared" si="1"/>
        <v>2.4406992797324195E-2</v>
      </c>
    </row>
    <row r="28" spans="3:7" x14ac:dyDescent="0.35">
      <c r="C28">
        <f t="shared" si="2"/>
        <v>25</v>
      </c>
      <c r="D28">
        <f t="shared" si="3"/>
        <v>620</v>
      </c>
      <c r="E28">
        <f t="shared" si="0"/>
        <v>4.8522848503626627E-2</v>
      </c>
      <c r="F28">
        <v>0.38100000000000001</v>
      </c>
      <c r="G28">
        <f t="shared" si="1"/>
        <v>1.8487205279881746E-2</v>
      </c>
    </row>
    <row r="29" spans="3:7" x14ac:dyDescent="0.35">
      <c r="C29">
        <f t="shared" si="2"/>
        <v>26</v>
      </c>
      <c r="D29">
        <f t="shared" si="3"/>
        <v>630</v>
      </c>
      <c r="E29">
        <f t="shared" si="0"/>
        <v>4.8522848503626627E-2</v>
      </c>
      <c r="F29">
        <v>0.26500000000000001</v>
      </c>
      <c r="G29">
        <f t="shared" si="1"/>
        <v>1.2858554853461057E-2</v>
      </c>
    </row>
    <row r="30" spans="3:7" x14ac:dyDescent="0.35">
      <c r="C30">
        <f t="shared" si="2"/>
        <v>27</v>
      </c>
      <c r="D30">
        <f t="shared" si="3"/>
        <v>640</v>
      </c>
      <c r="E30">
        <f t="shared" si="0"/>
        <v>4.8522848503626627E-2</v>
      </c>
      <c r="F30">
        <v>0.17499999999999999</v>
      </c>
      <c r="G30">
        <f t="shared" si="1"/>
        <v>8.4914984881346595E-3</v>
      </c>
    </row>
    <row r="31" spans="3:7" x14ac:dyDescent="0.35">
      <c r="C31">
        <f t="shared" si="2"/>
        <v>28</v>
      </c>
      <c r="D31">
        <f t="shared" si="3"/>
        <v>650</v>
      </c>
      <c r="E31">
        <f t="shared" si="0"/>
        <v>4.8522848503626627E-2</v>
      </c>
      <c r="F31">
        <v>0.107</v>
      </c>
      <c r="G31">
        <f t="shared" si="1"/>
        <v>5.1919447898880486E-3</v>
      </c>
    </row>
    <row r="32" spans="3:7" x14ac:dyDescent="0.35">
      <c r="C32">
        <f t="shared" si="2"/>
        <v>29</v>
      </c>
      <c r="D32">
        <f t="shared" si="3"/>
        <v>660</v>
      </c>
      <c r="E32">
        <f t="shared" si="0"/>
        <v>4.8522848503626627E-2</v>
      </c>
      <c r="F32">
        <v>6.0999999999999999E-2</v>
      </c>
      <c r="G32">
        <f t="shared" si="1"/>
        <v>2.9598937587212242E-3</v>
      </c>
    </row>
    <row r="33" spans="3:7" x14ac:dyDescent="0.35">
      <c r="C33">
        <f t="shared" si="2"/>
        <v>30</v>
      </c>
      <c r="D33">
        <f t="shared" si="3"/>
        <v>670</v>
      </c>
      <c r="E33">
        <f t="shared" si="0"/>
        <v>4.8522848503626627E-2</v>
      </c>
      <c r="F33">
        <v>3.2000000000000001E-2</v>
      </c>
      <c r="G33">
        <f t="shared" si="1"/>
        <v>1.5527311521160521E-3</v>
      </c>
    </row>
    <row r="34" spans="3:7" x14ac:dyDescent="0.35">
      <c r="C34">
        <f t="shared" si="2"/>
        <v>31</v>
      </c>
      <c r="D34">
        <f t="shared" si="3"/>
        <v>680</v>
      </c>
      <c r="E34">
        <f t="shared" si="0"/>
        <v>4.8522848503626627E-2</v>
      </c>
      <c r="F34">
        <v>1.7000000000000001E-2</v>
      </c>
      <c r="G34">
        <f t="shared" si="1"/>
        <v>8.2488842456165273E-4</v>
      </c>
    </row>
    <row r="35" spans="3:7" x14ac:dyDescent="0.35">
      <c r="C35">
        <f t="shared" si="2"/>
        <v>32</v>
      </c>
      <c r="D35">
        <f t="shared" si="3"/>
        <v>690</v>
      </c>
      <c r="E35">
        <f t="shared" si="0"/>
        <v>4.8522848503626627E-2</v>
      </c>
      <c r="F35">
        <v>8.2000000000000007E-3</v>
      </c>
      <c r="G35">
        <f t="shared" si="1"/>
        <v>3.9788735772973839E-4</v>
      </c>
    </row>
    <row r="36" spans="3:7" x14ac:dyDescent="0.35">
      <c r="C36">
        <f t="shared" si="2"/>
        <v>33</v>
      </c>
      <c r="D36">
        <f t="shared" si="3"/>
        <v>700</v>
      </c>
      <c r="E36">
        <f t="shared" si="0"/>
        <v>4.8522848503626627E-2</v>
      </c>
      <c r="F36">
        <v>4.1000000000000003E-3</v>
      </c>
      <c r="G36">
        <f t="shared" si="1"/>
        <v>1.989436788648692E-4</v>
      </c>
    </row>
    <row r="37" spans="3:7" x14ac:dyDescent="0.35">
      <c r="C37">
        <f t="shared" si="2"/>
        <v>34</v>
      </c>
      <c r="D37">
        <f t="shared" si="3"/>
        <v>710</v>
      </c>
      <c r="E37">
        <f t="shared" si="0"/>
        <v>4.8522848503626627E-2</v>
      </c>
      <c r="F37">
        <v>2.0999999999999999E-3</v>
      </c>
      <c r="G37">
        <f t="shared" si="1"/>
        <v>1.0189798185761591E-4</v>
      </c>
    </row>
    <row r="38" spans="3:7" x14ac:dyDescent="0.35">
      <c r="C38">
        <f t="shared" si="2"/>
        <v>35</v>
      </c>
      <c r="D38">
        <f t="shared" si="3"/>
        <v>720</v>
      </c>
      <c r="E38">
        <f t="shared" si="0"/>
        <v>4.8522848503626627E-2</v>
      </c>
      <c r="F38">
        <v>1E-3</v>
      </c>
      <c r="G38">
        <f t="shared" si="1"/>
        <v>4.8522848503626627E-5</v>
      </c>
    </row>
    <row r="39" spans="3:7" x14ac:dyDescent="0.35">
      <c r="C39">
        <f t="shared" si="2"/>
        <v>36</v>
      </c>
      <c r="D39">
        <f t="shared" si="3"/>
        <v>730</v>
      </c>
      <c r="E39">
        <f t="shared" si="0"/>
        <v>4.8522848503626627E-2</v>
      </c>
      <c r="F39">
        <v>5.0000000000000001E-4</v>
      </c>
      <c r="G39">
        <f t="shared" si="1"/>
        <v>2.4261424251813314E-5</v>
      </c>
    </row>
    <row r="40" spans="3:7" x14ac:dyDescent="0.35">
      <c r="C40">
        <f t="shared" si="2"/>
        <v>37</v>
      </c>
      <c r="D40">
        <f t="shared" si="3"/>
        <v>740</v>
      </c>
      <c r="E40">
        <f t="shared" si="0"/>
        <v>4.8522848503626627E-2</v>
      </c>
      <c r="F40" s="5">
        <v>2.0000000000000001E-4</v>
      </c>
      <c r="G40">
        <f t="shared" si="1"/>
        <v>9.7045697007253262E-6</v>
      </c>
    </row>
    <row r="41" spans="3:7" x14ac:dyDescent="0.35">
      <c r="C41">
        <f t="shared" si="2"/>
        <v>38</v>
      </c>
      <c r="D41">
        <f t="shared" si="3"/>
        <v>750</v>
      </c>
      <c r="E41">
        <f t="shared" si="0"/>
        <v>4.8522848503626627E-2</v>
      </c>
      <c r="F41">
        <v>1E-4</v>
      </c>
      <c r="G41">
        <f t="shared" si="1"/>
        <v>4.8522848503626631E-6</v>
      </c>
    </row>
    <row r="42" spans="3:7" x14ac:dyDescent="0.35">
      <c r="C42">
        <f t="shared" si="2"/>
        <v>39</v>
      </c>
      <c r="D42">
        <f t="shared" si="3"/>
        <v>760</v>
      </c>
      <c r="E42">
        <f t="shared" si="0"/>
        <v>4.8522848503626627E-2</v>
      </c>
      <c r="F42">
        <v>1E-4</v>
      </c>
      <c r="G42">
        <f t="shared" si="1"/>
        <v>4.8522848503626631E-6</v>
      </c>
    </row>
    <row r="43" spans="3:7" x14ac:dyDescent="0.35">
      <c r="C43">
        <f t="shared" si="2"/>
        <v>40</v>
      </c>
      <c r="D43">
        <f t="shared" si="3"/>
        <v>770</v>
      </c>
      <c r="E43">
        <f t="shared" si="0"/>
        <v>4.8522848503626627E-2</v>
      </c>
      <c r="F43">
        <v>0</v>
      </c>
      <c r="G43">
        <f t="shared" si="1"/>
        <v>0</v>
      </c>
    </row>
    <row r="44" spans="3:7" x14ac:dyDescent="0.35">
      <c r="C44">
        <f t="shared" si="2"/>
        <v>41</v>
      </c>
      <c r="D44">
        <f t="shared" si="3"/>
        <v>780</v>
      </c>
      <c r="E44">
        <f t="shared" si="0"/>
        <v>4.8522848503626627E-2</v>
      </c>
      <c r="F44">
        <v>0</v>
      </c>
      <c r="G4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point1</vt:lpstr>
      <vt:lpstr>point2</vt:lpstr>
      <vt:lpstr>point3</vt:lpstr>
      <vt:lpstr>point4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2022-10-20T15:01:32Z</dcterms:modified>
</cp:coreProperties>
</file>