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"/>
    </mc:Choice>
  </mc:AlternateContent>
  <xr:revisionPtr revIDLastSave="0" documentId="13_ncr:1_{F3E95161-7FBF-F544-A084-8353C54529B4}" xr6:coauthVersionLast="47" xr6:coauthVersionMax="47" xr10:uidLastSave="{00000000-0000-0000-0000-000000000000}"/>
  <bookViews>
    <workbookView minimized="1" xWindow="0" yWindow="940" windowWidth="26080" windowHeight="13760" activeTab="3" xr2:uid="{B0199D5D-80C0-4607-99DF-2EC8B066771D}"/>
  </bookViews>
  <sheets>
    <sheet name="1" sheetId="1" r:id="rId1"/>
    <sheet name="2" sheetId="2" r:id="rId2"/>
    <sheet name="Color" sheetId="4" r:id="rId3"/>
    <sheet name="Сolor 1" sheetId="3" r:id="rId4"/>
  </sheets>
  <definedNames>
    <definedName name="solver_adj" localSheetId="0" hidden="1">'1'!$E$2:$E$13</definedName>
    <definedName name="solver_adj" localSheetId="1" hidden="1">'2'!$H$3:$H$14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'1'!$C$16</definedName>
    <definedName name="solver_lhs1" localSheetId="1" hidden="1">'2'!$E$17</definedName>
    <definedName name="solver_lhs2" localSheetId="0" hidden="1">'1'!$E$2:$E$13</definedName>
    <definedName name="solver_lhs2" localSheetId="1" hidden="1">'2'!$E$22</definedName>
    <definedName name="solver_lhs3" localSheetId="1" hidden="1">'2'!$H$3:$H$14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opt" localSheetId="0" hidden="1">'1'!$C$18</definedName>
    <definedName name="solver_opt" localSheetId="1" hidden="1">'2'!$E$19</definedName>
    <definedName name="solver_opt" localSheetId="3" hidden="1">'Сolor 1'!$L$18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1</definedName>
    <definedName name="solver_rel3" localSheetId="1" hidden="1">5</definedName>
    <definedName name="solver_rhs1" localSheetId="0" hidden="1">'1'!$H$4</definedName>
    <definedName name="solver_rhs1" localSheetId="1" hidden="1">'2'!$K$5</definedName>
    <definedName name="solver_rhs2" localSheetId="0" hidden="1">"binary"</definedName>
    <definedName name="solver_rhs2" localSheetId="1" hidden="1">'2'!$K$7</definedName>
    <definedName name="solver_rhs3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L5" i="3"/>
  <c r="L6" i="3"/>
  <c r="L7" i="3"/>
  <c r="L8" i="3"/>
  <c r="L9" i="3"/>
  <c r="L10" i="3"/>
  <c r="L11" i="3"/>
  <c r="L12" i="3"/>
  <c r="L13" i="3"/>
  <c r="L14" i="3"/>
  <c r="L15" i="3"/>
  <c r="L4" i="3"/>
  <c r="K5" i="3"/>
  <c r="K6" i="3"/>
  <c r="K16" i="3" s="1"/>
  <c r="K7" i="3"/>
  <c r="K8" i="3"/>
  <c r="K9" i="3"/>
  <c r="K10" i="3"/>
  <c r="K11" i="3"/>
  <c r="K12" i="3"/>
  <c r="K13" i="3"/>
  <c r="K14" i="3"/>
  <c r="K15" i="3"/>
  <c r="K4" i="3"/>
  <c r="E22" i="2"/>
  <c r="G20" i="3"/>
  <c r="G18" i="3"/>
  <c r="I16" i="3"/>
  <c r="H16" i="3"/>
  <c r="G16" i="3"/>
  <c r="I4" i="4"/>
  <c r="I5" i="4"/>
  <c r="I6" i="4"/>
  <c r="I7" i="4"/>
  <c r="I8" i="4"/>
  <c r="I9" i="4"/>
  <c r="I10" i="4"/>
  <c r="I11" i="4"/>
  <c r="I12" i="4"/>
  <c r="I13" i="4"/>
  <c r="I14" i="4"/>
  <c r="I3" i="4"/>
  <c r="E19" i="4"/>
  <c r="E17" i="4"/>
  <c r="G15" i="4"/>
  <c r="F15" i="4"/>
  <c r="E15" i="4"/>
  <c r="G15" i="2"/>
  <c r="E19" i="2"/>
  <c r="E17" i="2"/>
  <c r="F15" i="2"/>
  <c r="E15" i="2"/>
  <c r="C18" i="1"/>
  <c r="C16" i="1"/>
  <c r="K4" i="1"/>
  <c r="K5" i="1"/>
  <c r="K6" i="1"/>
  <c r="K7" i="1"/>
  <c r="K3" i="1"/>
  <c r="D14" i="1"/>
  <c r="C14" i="1"/>
  <c r="I15" i="4" l="1"/>
</calcChain>
</file>

<file path=xl/sharedStrings.xml><?xml version="1.0" encoding="utf-8"?>
<sst xmlns="http://schemas.openxmlformats.org/spreadsheetml/2006/main" count="71" uniqueCount="32">
  <si>
    <t>N</t>
  </si>
  <si>
    <t>P(kg)</t>
  </si>
  <si>
    <t>Cost ($)</t>
  </si>
  <si>
    <t>sum=</t>
  </si>
  <si>
    <t>P&lt;=</t>
  </si>
  <si>
    <t>Bin</t>
  </si>
  <si>
    <t>варианты</t>
  </si>
  <si>
    <t>2^N</t>
  </si>
  <si>
    <t>P=</t>
  </si>
  <si>
    <t>Cost=</t>
  </si>
  <si>
    <t>=SUMPRODUCT(C2:C13;E2:E13)</t>
  </si>
  <si>
    <t>max</t>
  </si>
  <si>
    <t>V(sm^3)</t>
  </si>
  <si>
    <t>V&lt;=</t>
  </si>
  <si>
    <t>V=</t>
  </si>
  <si>
    <t>вес</t>
  </si>
  <si>
    <t>стоимость</t>
  </si>
  <si>
    <t>объём</t>
  </si>
  <si>
    <t>V</t>
  </si>
  <si>
    <t>color</t>
  </si>
  <si>
    <t>1. Желтым раскрасить строки, соответствующие взятым вещам.</t>
  </si>
  <si>
    <t>max =</t>
  </si>
  <si>
    <t>=SUMPRODUCT(D2:D13;E2:E13)</t>
  </si>
  <si>
    <t>=SUMPRODUCT(E3:E14;H3:H14)</t>
  </si>
  <si>
    <t>Solver:  Data/Solver</t>
  </si>
  <si>
    <t>Оставленные</t>
  </si>
  <si>
    <t>1. Зелёным раскрасить строки , соответствующие трём самым дешёвым из оставленных вещей.</t>
  </si>
  <si>
    <t>small3=</t>
  </si>
  <si>
    <t>Взятые</t>
  </si>
  <si>
    <t>max=</t>
  </si>
  <si>
    <t>2. Жирным курсивом выделить номер N самого тяжелого из взятых вещей.</t>
  </si>
  <si>
    <t>2. Жирным красным курсивом выделить номер N и вес самого большого по объёму из взятых вещей.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</si>
</sst>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quotePrefix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4" fillId="0" borderId="0" xfId="0" applyFont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b/>
        <i/>
        <color rgb="FFFF0000"/>
      </font>
    </dxf>
    <dxf>
      <fill>
        <patternFill>
          <bgColor rgb="FFFFFF00"/>
        </patternFill>
      </fill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450728</xdr:colOff>
      <xdr:row>12</xdr:row>
      <xdr:rowOff>176561</xdr:rowOff>
    </xdr:from>
    <xdr:to>
      <xdr:col>12</xdr:col>
      <xdr:colOff>144414</xdr:colOff>
      <xdr:row>31</xdr:row>
      <xdr:rowOff>2788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EFF05-78C2-0FBF-9A05-968DB359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752" y="2490439"/>
          <a:ext cx="3118040" cy="3464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80C4-86B0-400D-B2C1-43DF7C12BB9C}">
  <dimension ref="B1:K19"/>
  <sheetViews>
    <sheetView zoomScale="134" zoomScaleNormal="88" workbookViewId="0">
      <selection activeCell="G20" sqref="G20"/>
    </sheetView>
  </sheetViews>
  <sheetFormatPr baseColWidth="10" defaultColWidth="8.83203125" defaultRowHeight="15" x14ac:dyDescent="0.2"/>
  <cols>
    <col min="10" max="10" width="5.6640625" customWidth="1"/>
  </cols>
  <sheetData>
    <row r="1" spans="2:11" x14ac:dyDescent="0.2">
      <c r="B1" s="1" t="s">
        <v>0</v>
      </c>
      <c r="C1" s="1" t="s">
        <v>1</v>
      </c>
      <c r="D1" s="1" t="s">
        <v>2</v>
      </c>
      <c r="E1" s="7" t="s">
        <v>5</v>
      </c>
      <c r="J1" s="35"/>
      <c r="K1" s="36" t="s">
        <v>6</v>
      </c>
    </row>
    <row r="2" spans="2:11" x14ac:dyDescent="0.2">
      <c r="B2" s="1">
        <v>1</v>
      </c>
      <c r="C2" s="9">
        <v>1.2</v>
      </c>
      <c r="D2" s="11">
        <v>0.8</v>
      </c>
      <c r="E2" s="8">
        <v>0</v>
      </c>
      <c r="J2" s="37" t="s">
        <v>0</v>
      </c>
      <c r="K2" s="38" t="s">
        <v>7</v>
      </c>
    </row>
    <row r="3" spans="2:11" ht="16" thickBot="1" x14ac:dyDescent="0.25">
      <c r="B3" s="1">
        <v>2</v>
      </c>
      <c r="C3" s="9">
        <v>1.4</v>
      </c>
      <c r="D3" s="11">
        <v>1.3</v>
      </c>
      <c r="E3" s="8">
        <v>0</v>
      </c>
      <c r="J3" s="37">
        <v>2</v>
      </c>
      <c r="K3" s="38">
        <f>2^J3</f>
        <v>4</v>
      </c>
    </row>
    <row r="4" spans="2:11" ht="16" thickBot="1" x14ac:dyDescent="0.25">
      <c r="B4" s="1">
        <v>3</v>
      </c>
      <c r="C4" s="9">
        <v>1.6</v>
      </c>
      <c r="D4" s="11">
        <v>1.7</v>
      </c>
      <c r="E4" s="8">
        <v>1</v>
      </c>
      <c r="G4" s="4" t="s">
        <v>4</v>
      </c>
      <c r="H4" s="6">
        <v>16.5</v>
      </c>
      <c r="J4" s="37">
        <v>3</v>
      </c>
      <c r="K4" s="38">
        <f t="shared" ref="K4:K7" si="0">2^J4</f>
        <v>8</v>
      </c>
    </row>
    <row r="5" spans="2:11" x14ac:dyDescent="0.2">
      <c r="B5" s="1">
        <v>4</v>
      </c>
      <c r="C5" s="9">
        <v>1.8</v>
      </c>
      <c r="D5" s="11">
        <v>1.8</v>
      </c>
      <c r="E5" s="8">
        <v>0</v>
      </c>
      <c r="J5" s="37">
        <v>10</v>
      </c>
      <c r="K5" s="38">
        <f t="shared" si="0"/>
        <v>1024</v>
      </c>
    </row>
    <row r="6" spans="2:11" x14ac:dyDescent="0.2">
      <c r="B6" s="1">
        <v>5</v>
      </c>
      <c r="C6" s="9">
        <v>2</v>
      </c>
      <c r="D6" s="11">
        <v>3</v>
      </c>
      <c r="E6" s="8">
        <v>1</v>
      </c>
      <c r="J6" s="37">
        <v>12</v>
      </c>
      <c r="K6" s="38">
        <f t="shared" si="0"/>
        <v>4096</v>
      </c>
    </row>
    <row r="7" spans="2:11" ht="16" thickBot="1" x14ac:dyDescent="0.25">
      <c r="B7" s="1">
        <v>6</v>
      </c>
      <c r="C7" s="9">
        <v>2.2000000000000002</v>
      </c>
      <c r="D7" s="11">
        <v>2.7</v>
      </c>
      <c r="E7" s="8">
        <v>1</v>
      </c>
      <c r="J7" s="39">
        <v>20</v>
      </c>
      <c r="K7" s="40">
        <f t="shared" si="0"/>
        <v>1048576</v>
      </c>
    </row>
    <row r="8" spans="2:11" x14ac:dyDescent="0.2">
      <c r="B8" s="1">
        <v>7</v>
      </c>
      <c r="C8" s="9">
        <v>2.4</v>
      </c>
      <c r="D8" s="11">
        <v>2.5</v>
      </c>
      <c r="E8" s="8">
        <v>1</v>
      </c>
    </row>
    <row r="9" spans="2:11" x14ac:dyDescent="0.2">
      <c r="B9" s="1">
        <v>8</v>
      </c>
      <c r="C9" s="9">
        <v>2</v>
      </c>
      <c r="D9" s="11">
        <v>2.2999999999999998</v>
      </c>
      <c r="E9" s="8">
        <v>1</v>
      </c>
    </row>
    <row r="10" spans="2:11" x14ac:dyDescent="0.2">
      <c r="B10" s="1">
        <v>9</v>
      </c>
      <c r="C10" s="9">
        <v>1.8</v>
      </c>
      <c r="D10" s="11">
        <v>2.1</v>
      </c>
      <c r="E10" s="8">
        <v>1</v>
      </c>
      <c r="H10" t="s">
        <v>24</v>
      </c>
    </row>
    <row r="11" spans="2:11" x14ac:dyDescent="0.2">
      <c r="B11" s="1">
        <v>10</v>
      </c>
      <c r="C11" s="9">
        <v>1.6</v>
      </c>
      <c r="D11" s="11">
        <v>1.9</v>
      </c>
      <c r="E11" s="8">
        <v>1</v>
      </c>
    </row>
    <row r="12" spans="2:11" x14ac:dyDescent="0.2">
      <c r="B12" s="1">
        <v>11</v>
      </c>
      <c r="C12" s="9">
        <v>1.4</v>
      </c>
      <c r="D12" s="11">
        <v>1.7</v>
      </c>
      <c r="E12" s="8">
        <v>1</v>
      </c>
    </row>
    <row r="13" spans="2:11" ht="16" thickBot="1" x14ac:dyDescent="0.25">
      <c r="B13" s="3">
        <v>12</v>
      </c>
      <c r="C13" s="10">
        <v>1.2</v>
      </c>
      <c r="D13" s="12">
        <v>1.5</v>
      </c>
      <c r="E13" s="8">
        <v>1</v>
      </c>
    </row>
    <row r="14" spans="2:11" ht="16" thickBot="1" x14ac:dyDescent="0.25">
      <c r="B14" s="4" t="s">
        <v>3</v>
      </c>
      <c r="C14" s="5">
        <f>SUM(C2:C13)</f>
        <v>20.599999999999998</v>
      </c>
      <c r="D14" s="6">
        <f>SUM(D2:D13)</f>
        <v>23.3</v>
      </c>
    </row>
    <row r="16" spans="2:11" x14ac:dyDescent="0.2">
      <c r="B16" s="14" t="s">
        <v>8</v>
      </c>
      <c r="C16" s="14">
        <f>SUMPRODUCT(C2:C13,E2:E13)</f>
        <v>16.200000000000003</v>
      </c>
      <c r="D16" s="13" t="s">
        <v>10</v>
      </c>
    </row>
    <row r="18" spans="2:4" x14ac:dyDescent="0.2">
      <c r="B18" s="14" t="s">
        <v>9</v>
      </c>
      <c r="C18" s="14">
        <f>SUMPRODUCT(D2:D13,E2:E13)</f>
        <v>19.399999999999999</v>
      </c>
      <c r="D18" s="13" t="s">
        <v>22</v>
      </c>
    </row>
    <row r="19" spans="2:4" x14ac:dyDescent="0.2">
      <c r="C19" s="1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DA3F-C1D1-415E-AFCC-EA40DD92351E}">
  <dimension ref="D1:K23"/>
  <sheetViews>
    <sheetView zoomScaleNormal="180" workbookViewId="0">
      <selection activeCell="K20" sqref="K20"/>
    </sheetView>
  </sheetViews>
  <sheetFormatPr baseColWidth="10" defaultColWidth="8.83203125" defaultRowHeight="15" x14ac:dyDescent="0.2"/>
  <cols>
    <col min="5" max="8" width="10" customWidth="1"/>
  </cols>
  <sheetData>
    <row r="1" spans="4:11" ht="16" thickBot="1" x14ac:dyDescent="0.25">
      <c r="E1" s="19" t="s">
        <v>15</v>
      </c>
      <c r="F1" s="20" t="s">
        <v>16</v>
      </c>
      <c r="G1" s="21" t="s">
        <v>17</v>
      </c>
    </row>
    <row r="2" spans="4:11" x14ac:dyDescent="0.2">
      <c r="D2" s="1" t="s">
        <v>0</v>
      </c>
      <c r="E2" s="18" t="s">
        <v>1</v>
      </c>
      <c r="F2" s="18" t="s">
        <v>2</v>
      </c>
      <c r="G2" s="7" t="s">
        <v>12</v>
      </c>
      <c r="H2" s="7" t="s">
        <v>5</v>
      </c>
    </row>
    <row r="3" spans="4:11" x14ac:dyDescent="0.2">
      <c r="D3" s="1">
        <v>1</v>
      </c>
      <c r="E3" s="9">
        <v>1.2</v>
      </c>
      <c r="F3" s="11">
        <v>0.8</v>
      </c>
      <c r="G3" s="16">
        <v>500</v>
      </c>
      <c r="H3" s="8">
        <v>0</v>
      </c>
    </row>
    <row r="4" spans="4:11" ht="16" thickBot="1" x14ac:dyDescent="0.25">
      <c r="D4" s="1">
        <v>2</v>
      </c>
      <c r="E4" s="9">
        <v>1.4</v>
      </c>
      <c r="F4" s="11">
        <v>1.3</v>
      </c>
      <c r="G4" s="16">
        <v>550</v>
      </c>
      <c r="H4" s="8">
        <v>1</v>
      </c>
    </row>
    <row r="5" spans="4:11" ht="16" thickBot="1" x14ac:dyDescent="0.25">
      <c r="D5" s="1">
        <v>3</v>
      </c>
      <c r="E5" s="9">
        <v>1.6</v>
      </c>
      <c r="F5" s="11">
        <v>1.7</v>
      </c>
      <c r="G5" s="16">
        <v>600</v>
      </c>
      <c r="H5" s="8">
        <v>0</v>
      </c>
      <c r="J5" s="4" t="s">
        <v>4</v>
      </c>
      <c r="K5" s="6">
        <v>16.5</v>
      </c>
    </row>
    <row r="6" spans="4:11" ht="16" thickBot="1" x14ac:dyDescent="0.25">
      <c r="D6" s="1">
        <v>4</v>
      </c>
      <c r="E6" s="9">
        <v>1.8</v>
      </c>
      <c r="F6" s="11">
        <v>1.8</v>
      </c>
      <c r="G6" s="16">
        <v>650</v>
      </c>
      <c r="H6" s="8">
        <v>0</v>
      </c>
    </row>
    <row r="7" spans="4:11" ht="16" thickBot="1" x14ac:dyDescent="0.25">
      <c r="D7" s="1">
        <v>5</v>
      </c>
      <c r="E7" s="9">
        <v>2</v>
      </c>
      <c r="F7" s="11">
        <v>3</v>
      </c>
      <c r="G7" s="16">
        <v>700</v>
      </c>
      <c r="H7" s="8">
        <v>1</v>
      </c>
      <c r="J7" s="4" t="s">
        <v>13</v>
      </c>
      <c r="K7" s="6">
        <v>4150</v>
      </c>
    </row>
    <row r="8" spans="4:11" x14ac:dyDescent="0.2">
      <c r="D8" s="1">
        <v>6</v>
      </c>
      <c r="E8" s="9">
        <v>2.2000000000000002</v>
      </c>
      <c r="F8" s="11">
        <v>2.7</v>
      </c>
      <c r="G8" s="16">
        <v>750</v>
      </c>
      <c r="H8" s="8">
        <v>1</v>
      </c>
    </row>
    <row r="9" spans="4:11" x14ac:dyDescent="0.2">
      <c r="D9" s="1">
        <v>7</v>
      </c>
      <c r="E9" s="9">
        <v>2.4</v>
      </c>
      <c r="F9" s="11">
        <v>2.5</v>
      </c>
      <c r="G9" s="16">
        <v>730</v>
      </c>
      <c r="H9" s="8">
        <v>0</v>
      </c>
    </row>
    <row r="10" spans="4:11" x14ac:dyDescent="0.2">
      <c r="D10" s="1">
        <v>8</v>
      </c>
      <c r="E10" s="9">
        <v>2</v>
      </c>
      <c r="F10" s="11">
        <v>2.2999999999999998</v>
      </c>
      <c r="G10" s="16">
        <v>710</v>
      </c>
      <c r="H10" s="8">
        <v>1</v>
      </c>
    </row>
    <row r="11" spans="4:11" x14ac:dyDescent="0.2">
      <c r="D11" s="1">
        <v>9</v>
      </c>
      <c r="E11" s="9">
        <v>1.8</v>
      </c>
      <c r="F11" s="11">
        <v>2.1</v>
      </c>
      <c r="G11" s="16">
        <v>690</v>
      </c>
      <c r="H11" s="8">
        <v>1</v>
      </c>
    </row>
    <row r="12" spans="4:11" x14ac:dyDescent="0.2">
      <c r="D12" s="1">
        <v>10</v>
      </c>
      <c r="E12" s="9">
        <v>1.6</v>
      </c>
      <c r="F12" s="11">
        <v>1.9</v>
      </c>
      <c r="G12" s="16">
        <v>670</v>
      </c>
      <c r="H12" s="8">
        <v>0</v>
      </c>
    </row>
    <row r="13" spans="4:11" x14ac:dyDescent="0.2">
      <c r="D13" s="1">
        <v>11</v>
      </c>
      <c r="E13" s="9">
        <v>1.4</v>
      </c>
      <c r="F13" s="11">
        <v>1.7</v>
      </c>
      <c r="G13" s="16">
        <v>350</v>
      </c>
      <c r="H13" s="8">
        <v>1</v>
      </c>
    </row>
    <row r="14" spans="4:11" ht="16" thickBot="1" x14ac:dyDescent="0.25">
      <c r="D14" s="3">
        <v>12</v>
      </c>
      <c r="E14" s="10">
        <v>1.2</v>
      </c>
      <c r="F14" s="12">
        <v>1.5</v>
      </c>
      <c r="G14" s="17">
        <v>400</v>
      </c>
      <c r="H14" s="8">
        <v>1</v>
      </c>
    </row>
    <row r="15" spans="4:11" ht="16" thickBot="1" x14ac:dyDescent="0.25">
      <c r="D15" s="4" t="s">
        <v>3</v>
      </c>
      <c r="E15" s="5">
        <f>SUM(E3:E14)</f>
        <v>20.599999999999998</v>
      </c>
      <c r="F15" s="6">
        <f>SUM(F3:F14)</f>
        <v>23.3</v>
      </c>
      <c r="G15" s="6">
        <f>SUM(G3:G14)</f>
        <v>7300</v>
      </c>
    </row>
    <row r="16" spans="4:11" x14ac:dyDescent="0.2">
      <c r="K16" s="2"/>
    </row>
    <row r="17" spans="4:11" x14ac:dyDescent="0.2">
      <c r="D17" s="14" t="s">
        <v>8</v>
      </c>
      <c r="E17" s="14">
        <f>SUMPRODUCT(E3:E14,H3:H14)</f>
        <v>12</v>
      </c>
      <c r="F17" s="13" t="s">
        <v>23</v>
      </c>
      <c r="G17" s="13"/>
      <c r="K17" s="2"/>
    </row>
    <row r="18" spans="4:11" x14ac:dyDescent="0.2">
      <c r="K18" s="2"/>
    </row>
    <row r="19" spans="4:11" x14ac:dyDescent="0.2">
      <c r="D19" s="14" t="s">
        <v>9</v>
      </c>
      <c r="E19" s="14">
        <f>SUMPRODUCT(F3:F14,H3:H14)</f>
        <v>14.6</v>
      </c>
    </row>
    <row r="20" spans="4:11" x14ac:dyDescent="0.2">
      <c r="E20" s="15" t="s">
        <v>11</v>
      </c>
    </row>
    <row r="22" spans="4:11" x14ac:dyDescent="0.2">
      <c r="D22" s="14" t="s">
        <v>14</v>
      </c>
      <c r="E22" s="14">
        <f>SUMPRODUCT(G3:G14,H3:H14)</f>
        <v>4150</v>
      </c>
    </row>
    <row r="23" spans="4:11" x14ac:dyDescent="0.2">
      <c r="E2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BF57-96DF-49E7-AF5C-61CDBCBB4609}">
  <dimension ref="B1:L25"/>
  <sheetViews>
    <sheetView zoomScale="116" zoomScaleNormal="205" workbookViewId="0">
      <selection activeCell="E7" sqref="E7"/>
    </sheetView>
  </sheetViews>
  <sheetFormatPr baseColWidth="10" defaultColWidth="8.83203125" defaultRowHeight="15" x14ac:dyDescent="0.2"/>
  <cols>
    <col min="9" max="9" width="8.6640625" customWidth="1"/>
  </cols>
  <sheetData>
    <row r="1" spans="4:12" ht="16" thickBot="1" x14ac:dyDescent="0.25">
      <c r="E1" s="22" t="s">
        <v>15</v>
      </c>
      <c r="F1" s="23" t="s">
        <v>16</v>
      </c>
      <c r="G1" s="24" t="s">
        <v>17</v>
      </c>
      <c r="I1" s="14" t="s">
        <v>28</v>
      </c>
    </row>
    <row r="2" spans="4:12" x14ac:dyDescent="0.2">
      <c r="D2" s="25" t="s">
        <v>0</v>
      </c>
      <c r="E2" s="26" t="s">
        <v>1</v>
      </c>
      <c r="F2" s="26" t="s">
        <v>2</v>
      </c>
      <c r="G2" s="41" t="s">
        <v>12</v>
      </c>
      <c r="H2" s="1" t="s">
        <v>5</v>
      </c>
      <c r="I2" s="1" t="s">
        <v>1</v>
      </c>
    </row>
    <row r="3" spans="4:12" x14ac:dyDescent="0.2">
      <c r="D3" s="45">
        <v>1</v>
      </c>
      <c r="E3" s="46">
        <v>1.2</v>
      </c>
      <c r="F3" s="46">
        <v>0.8</v>
      </c>
      <c r="G3" s="47">
        <v>500</v>
      </c>
      <c r="H3" s="14">
        <v>0</v>
      </c>
      <c r="I3" s="14">
        <f>IF(H3&gt;0,E3,0)</f>
        <v>0</v>
      </c>
    </row>
    <row r="4" spans="4:12" ht="16" thickBot="1" x14ac:dyDescent="0.25">
      <c r="D4" s="45">
        <v>2</v>
      </c>
      <c r="E4" s="46">
        <v>3</v>
      </c>
      <c r="F4" s="46">
        <v>1.3</v>
      </c>
      <c r="G4" s="47">
        <v>550</v>
      </c>
      <c r="H4" s="14">
        <v>1</v>
      </c>
      <c r="I4" s="14">
        <f>IF(H4&gt;0,E4,0)</f>
        <v>3</v>
      </c>
    </row>
    <row r="5" spans="4:12" ht="16" thickBot="1" x14ac:dyDescent="0.25">
      <c r="D5" s="45">
        <v>3</v>
      </c>
      <c r="E5" s="46">
        <v>1.6</v>
      </c>
      <c r="F5" s="46">
        <v>1.7</v>
      </c>
      <c r="G5" s="47">
        <v>600</v>
      </c>
      <c r="H5" s="14">
        <v>0</v>
      </c>
      <c r="I5" s="14">
        <f t="shared" ref="I5:I14" si="0">IF(H5&gt;0,E5,0)</f>
        <v>0</v>
      </c>
      <c r="K5" s="4" t="s">
        <v>4</v>
      </c>
      <c r="L5" s="6">
        <v>16.5</v>
      </c>
    </row>
    <row r="6" spans="4:12" ht="16" thickBot="1" x14ac:dyDescent="0.25">
      <c r="D6" s="45">
        <v>4</v>
      </c>
      <c r="E6" s="46">
        <v>1.8</v>
      </c>
      <c r="F6" s="46">
        <v>1.8</v>
      </c>
      <c r="G6" s="47">
        <v>650</v>
      </c>
      <c r="H6" s="14">
        <v>0</v>
      </c>
      <c r="I6" s="14">
        <f t="shared" si="0"/>
        <v>0</v>
      </c>
    </row>
    <row r="7" spans="4:12" ht="16" thickBot="1" x14ac:dyDescent="0.25">
      <c r="D7" s="45">
        <v>5</v>
      </c>
      <c r="E7" s="46">
        <v>2</v>
      </c>
      <c r="F7" s="46">
        <v>3</v>
      </c>
      <c r="G7" s="47">
        <v>700</v>
      </c>
      <c r="H7" s="14">
        <v>1</v>
      </c>
      <c r="I7" s="14">
        <f t="shared" si="0"/>
        <v>2</v>
      </c>
      <c r="K7" s="4" t="s">
        <v>13</v>
      </c>
      <c r="L7" s="6">
        <v>4150</v>
      </c>
    </row>
    <row r="8" spans="4:12" x14ac:dyDescent="0.2">
      <c r="D8" s="45">
        <v>6</v>
      </c>
      <c r="E8" s="46">
        <v>2.2000000000000002</v>
      </c>
      <c r="F8" s="46">
        <v>2.7</v>
      </c>
      <c r="G8" s="47">
        <v>750</v>
      </c>
      <c r="H8" s="14">
        <v>1</v>
      </c>
      <c r="I8" s="14">
        <f t="shared" si="0"/>
        <v>2.2000000000000002</v>
      </c>
    </row>
    <row r="9" spans="4:12" x14ac:dyDescent="0.2">
      <c r="D9" s="45">
        <v>7</v>
      </c>
      <c r="E9" s="46">
        <v>2.4</v>
      </c>
      <c r="F9" s="46">
        <v>2.5</v>
      </c>
      <c r="G9" s="47">
        <v>730</v>
      </c>
      <c r="H9" s="14">
        <v>0</v>
      </c>
      <c r="I9" s="14">
        <f t="shared" si="0"/>
        <v>0</v>
      </c>
    </row>
    <row r="10" spans="4:12" x14ac:dyDescent="0.2">
      <c r="D10" s="45">
        <v>8</v>
      </c>
      <c r="E10" s="46">
        <v>2</v>
      </c>
      <c r="F10" s="46">
        <v>2.2999999999999998</v>
      </c>
      <c r="G10" s="47">
        <v>710</v>
      </c>
      <c r="H10" s="14">
        <v>1</v>
      </c>
      <c r="I10" s="14">
        <f t="shared" si="0"/>
        <v>2</v>
      </c>
    </row>
    <row r="11" spans="4:12" x14ac:dyDescent="0.2">
      <c r="D11" s="45">
        <v>9</v>
      </c>
      <c r="E11" s="46">
        <v>1.8</v>
      </c>
      <c r="F11" s="46">
        <v>2.1</v>
      </c>
      <c r="G11" s="47">
        <v>690</v>
      </c>
      <c r="H11" s="14">
        <v>1</v>
      </c>
      <c r="I11" s="14">
        <f t="shared" si="0"/>
        <v>1.8</v>
      </c>
    </row>
    <row r="12" spans="4:12" x14ac:dyDescent="0.2">
      <c r="D12" s="45">
        <v>10</v>
      </c>
      <c r="E12" s="46">
        <v>1.6</v>
      </c>
      <c r="F12" s="46">
        <v>1.9</v>
      </c>
      <c r="G12" s="47">
        <v>670</v>
      </c>
      <c r="H12" s="14">
        <v>0</v>
      </c>
      <c r="I12" s="14">
        <f t="shared" si="0"/>
        <v>0</v>
      </c>
    </row>
    <row r="13" spans="4:12" x14ac:dyDescent="0.2">
      <c r="D13" s="45">
        <v>11</v>
      </c>
      <c r="E13" s="46">
        <v>1.4</v>
      </c>
      <c r="F13" s="46">
        <v>1.7</v>
      </c>
      <c r="G13" s="47">
        <v>350</v>
      </c>
      <c r="H13" s="14">
        <v>1</v>
      </c>
      <c r="I13" s="14">
        <f t="shared" si="0"/>
        <v>1.4</v>
      </c>
    </row>
    <row r="14" spans="4:12" ht="16" thickBot="1" x14ac:dyDescent="0.25">
      <c r="D14" s="48">
        <v>12</v>
      </c>
      <c r="E14" s="49">
        <v>1.2</v>
      </c>
      <c r="F14" s="49">
        <v>1.5</v>
      </c>
      <c r="G14" s="50">
        <v>400</v>
      </c>
      <c r="H14" s="54">
        <v>1</v>
      </c>
      <c r="I14" s="54">
        <f t="shared" si="0"/>
        <v>1.2</v>
      </c>
    </row>
    <row r="15" spans="4:12" ht="16" thickBot="1" x14ac:dyDescent="0.25">
      <c r="D15" s="4" t="s">
        <v>3</v>
      </c>
      <c r="E15" s="5">
        <f>SUM(E3:E14)</f>
        <v>22.200000000000003</v>
      </c>
      <c r="F15" s="6">
        <f>SUM(F3:F14)</f>
        <v>23.3</v>
      </c>
      <c r="G15" s="6">
        <f>SUM(G3:G14)</f>
        <v>7300</v>
      </c>
      <c r="H15" s="56" t="s">
        <v>21</v>
      </c>
      <c r="I15" s="55">
        <f>MAX(I3:I14)</f>
        <v>3</v>
      </c>
    </row>
    <row r="16" spans="4:12" x14ac:dyDescent="0.2">
      <c r="L16" s="2"/>
    </row>
    <row r="17" spans="2:12" x14ac:dyDescent="0.2">
      <c r="D17" s="14" t="s">
        <v>8</v>
      </c>
      <c r="E17" s="14">
        <f>SUMPRODUCT(E3:E14,H3:H14)</f>
        <v>13.6</v>
      </c>
      <c r="F17" s="13" t="s">
        <v>10</v>
      </c>
      <c r="G17" s="13"/>
      <c r="L17" s="2"/>
    </row>
    <row r="18" spans="2:12" x14ac:dyDescent="0.2">
      <c r="D18" t="s">
        <v>18</v>
      </c>
      <c r="L18" s="2"/>
    </row>
    <row r="19" spans="2:12" x14ac:dyDescent="0.2">
      <c r="D19" s="14" t="s">
        <v>9</v>
      </c>
      <c r="E19" s="14">
        <f>SUMPRODUCT(F3:F14,H3:H14)</f>
        <v>14.6</v>
      </c>
    </row>
    <row r="22" spans="2:12" x14ac:dyDescent="0.2">
      <c r="B22" s="33" t="s">
        <v>20</v>
      </c>
    </row>
    <row r="25" spans="2:12" x14ac:dyDescent="0.2">
      <c r="B25" s="57" t="s">
        <v>30</v>
      </c>
    </row>
  </sheetData>
  <conditionalFormatting sqref="D3:D14">
    <cfRule type="expression" dxfId="3" priority="1">
      <formula>$I3=$I$15</formula>
    </cfRule>
  </conditionalFormatting>
  <conditionalFormatting sqref="D3:G14">
    <cfRule type="expression" dxfId="2" priority="2">
      <formula>$H3&gt;0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08B8-7A8B-4501-8A2A-72B42960ED4A}">
  <dimension ref="A1:L24"/>
  <sheetViews>
    <sheetView tabSelected="1" zoomScale="108" zoomScaleNormal="160" workbookViewId="0">
      <selection activeCell="I4" sqref="I4"/>
    </sheetView>
  </sheetViews>
  <sheetFormatPr baseColWidth="10" defaultColWidth="8.83203125" defaultRowHeight="15" x14ac:dyDescent="0.2"/>
  <cols>
    <col min="11" max="11" width="12.83203125" customWidth="1"/>
    <col min="12" max="12" width="8.5" customWidth="1"/>
  </cols>
  <sheetData>
    <row r="1" spans="1:12" ht="16" thickBot="1" x14ac:dyDescent="0.25">
      <c r="A1" t="s">
        <v>19</v>
      </c>
    </row>
    <row r="2" spans="1:12" ht="16" thickBot="1" x14ac:dyDescent="0.25">
      <c r="G2" s="22" t="s">
        <v>15</v>
      </c>
      <c r="H2" s="23" t="s">
        <v>16</v>
      </c>
      <c r="I2" s="24" t="s">
        <v>17</v>
      </c>
      <c r="K2" s="14" t="s">
        <v>25</v>
      </c>
      <c r="L2" s="14" t="s">
        <v>28</v>
      </c>
    </row>
    <row r="3" spans="1:12" x14ac:dyDescent="0.2">
      <c r="F3" s="25" t="s">
        <v>0</v>
      </c>
      <c r="G3" s="26" t="s">
        <v>1</v>
      </c>
      <c r="H3" s="26" t="s">
        <v>2</v>
      </c>
      <c r="I3" s="27" t="s">
        <v>12</v>
      </c>
      <c r="J3" s="7" t="s">
        <v>5</v>
      </c>
      <c r="K3" s="14" t="s">
        <v>2</v>
      </c>
      <c r="L3" s="14" t="s">
        <v>12</v>
      </c>
    </row>
    <row r="4" spans="1:12" x14ac:dyDescent="0.2">
      <c r="F4" s="28">
        <v>1</v>
      </c>
      <c r="G4" s="14">
        <v>1.2</v>
      </c>
      <c r="H4" s="14">
        <v>0.8</v>
      </c>
      <c r="I4" s="29">
        <v>500</v>
      </c>
      <c r="J4" s="14">
        <v>0</v>
      </c>
      <c r="K4" s="14">
        <f>IF(J4&lt;1,G4,"")</f>
        <v>1.2</v>
      </c>
      <c r="L4" s="14" t="str">
        <f>IF(J4&gt;0,I4,"")</f>
        <v/>
      </c>
    </row>
    <row r="5" spans="1:12" x14ac:dyDescent="0.2">
      <c r="F5" s="28">
        <v>2</v>
      </c>
      <c r="G5" s="14">
        <v>3</v>
      </c>
      <c r="H5" s="14">
        <v>1.3</v>
      </c>
      <c r="I5" s="29">
        <v>550</v>
      </c>
      <c r="J5" s="14">
        <v>1</v>
      </c>
      <c r="K5" s="14" t="str">
        <f t="shared" ref="K5:K15" si="0">IF(J5&lt;1,G5,"")</f>
        <v/>
      </c>
      <c r="L5" s="14">
        <f t="shared" ref="L5:L15" si="1">IF(J5&gt;0,I5,"")</f>
        <v>550</v>
      </c>
    </row>
    <row r="6" spans="1:12" x14ac:dyDescent="0.2">
      <c r="F6" s="28">
        <v>3</v>
      </c>
      <c r="G6" s="14">
        <v>1.6</v>
      </c>
      <c r="H6" s="14">
        <v>1.7</v>
      </c>
      <c r="I6" s="29">
        <v>600</v>
      </c>
      <c r="J6" s="14">
        <v>0</v>
      </c>
      <c r="K6" s="14">
        <f t="shared" si="0"/>
        <v>1.6</v>
      </c>
      <c r="L6" s="14" t="str">
        <f t="shared" si="1"/>
        <v/>
      </c>
    </row>
    <row r="7" spans="1:12" x14ac:dyDescent="0.2">
      <c r="F7" s="28">
        <v>4</v>
      </c>
      <c r="G7" s="14">
        <v>1.8</v>
      </c>
      <c r="H7" s="14">
        <v>1.8</v>
      </c>
      <c r="I7" s="29">
        <v>650</v>
      </c>
      <c r="J7" s="14">
        <v>0</v>
      </c>
      <c r="K7" s="14">
        <f t="shared" si="0"/>
        <v>1.8</v>
      </c>
      <c r="L7" s="14" t="str">
        <f t="shared" si="1"/>
        <v/>
      </c>
    </row>
    <row r="8" spans="1:12" x14ac:dyDescent="0.2">
      <c r="F8" s="28">
        <v>5</v>
      </c>
      <c r="G8" s="14">
        <v>2</v>
      </c>
      <c r="H8" s="14">
        <v>3</v>
      </c>
      <c r="I8" s="29">
        <v>700</v>
      </c>
      <c r="J8" s="14">
        <v>1</v>
      </c>
      <c r="K8" s="14" t="str">
        <f t="shared" si="0"/>
        <v/>
      </c>
      <c r="L8" s="14">
        <f t="shared" si="1"/>
        <v>700</v>
      </c>
    </row>
    <row r="9" spans="1:12" x14ac:dyDescent="0.2">
      <c r="F9" s="28">
        <v>6</v>
      </c>
      <c r="G9" s="14">
        <v>2.2000000000000002</v>
      </c>
      <c r="H9" s="14">
        <v>2.7</v>
      </c>
      <c r="I9" s="29">
        <v>750</v>
      </c>
      <c r="J9" s="14">
        <v>1</v>
      </c>
      <c r="K9" s="14" t="str">
        <f t="shared" si="0"/>
        <v/>
      </c>
      <c r="L9" s="14">
        <f t="shared" si="1"/>
        <v>750</v>
      </c>
    </row>
    <row r="10" spans="1:12" x14ac:dyDescent="0.2">
      <c r="F10" s="28">
        <v>7</v>
      </c>
      <c r="G10" s="14">
        <v>2.4</v>
      </c>
      <c r="H10" s="14">
        <v>2.5</v>
      </c>
      <c r="I10" s="29">
        <v>730</v>
      </c>
      <c r="J10" s="14">
        <v>0</v>
      </c>
      <c r="K10" s="14">
        <f t="shared" si="0"/>
        <v>2.4</v>
      </c>
      <c r="L10" s="14" t="str">
        <f t="shared" si="1"/>
        <v/>
      </c>
    </row>
    <row r="11" spans="1:12" x14ac:dyDescent="0.2">
      <c r="F11" s="28">
        <v>8</v>
      </c>
      <c r="G11" s="14">
        <v>2</v>
      </c>
      <c r="H11" s="14">
        <v>2.2999999999999998</v>
      </c>
      <c r="I11" s="29">
        <v>710</v>
      </c>
      <c r="J11" s="14">
        <v>1</v>
      </c>
      <c r="K11" s="14" t="str">
        <f t="shared" si="0"/>
        <v/>
      </c>
      <c r="L11" s="14">
        <f t="shared" si="1"/>
        <v>710</v>
      </c>
    </row>
    <row r="12" spans="1:12" x14ac:dyDescent="0.2">
      <c r="F12" s="28">
        <v>9</v>
      </c>
      <c r="G12" s="14">
        <v>1.8</v>
      </c>
      <c r="H12" s="14">
        <v>2.1</v>
      </c>
      <c r="I12" s="29">
        <v>690</v>
      </c>
      <c r="J12" s="14">
        <v>1</v>
      </c>
      <c r="K12" s="14" t="str">
        <f t="shared" si="0"/>
        <v/>
      </c>
      <c r="L12" s="14">
        <f t="shared" si="1"/>
        <v>690</v>
      </c>
    </row>
    <row r="13" spans="1:12" x14ac:dyDescent="0.2">
      <c r="F13" s="28">
        <v>10</v>
      </c>
      <c r="G13" s="14">
        <v>1.6</v>
      </c>
      <c r="H13" s="14">
        <v>1.9</v>
      </c>
      <c r="I13" s="29">
        <v>670</v>
      </c>
      <c r="J13" s="14">
        <v>0</v>
      </c>
      <c r="K13" s="14">
        <f t="shared" si="0"/>
        <v>1.6</v>
      </c>
      <c r="L13" s="14" t="str">
        <f t="shared" si="1"/>
        <v/>
      </c>
    </row>
    <row r="14" spans="1:12" x14ac:dyDescent="0.2">
      <c r="F14" s="28">
        <v>11</v>
      </c>
      <c r="G14" s="14">
        <v>1.4</v>
      </c>
      <c r="H14" s="14">
        <v>1.7</v>
      </c>
      <c r="I14" s="29">
        <v>350</v>
      </c>
      <c r="J14" s="14">
        <v>1</v>
      </c>
      <c r="K14" s="14" t="str">
        <f t="shared" si="0"/>
        <v/>
      </c>
      <c r="L14" s="14">
        <f t="shared" si="1"/>
        <v>350</v>
      </c>
    </row>
    <row r="15" spans="1:12" ht="16" thickBot="1" x14ac:dyDescent="0.25">
      <c r="F15" s="30">
        <v>12</v>
      </c>
      <c r="G15" s="31">
        <v>1.2</v>
      </c>
      <c r="H15" s="31">
        <v>1.5</v>
      </c>
      <c r="I15" s="32">
        <v>400</v>
      </c>
      <c r="J15" s="14">
        <v>1</v>
      </c>
      <c r="K15" s="14" t="str">
        <f t="shared" si="0"/>
        <v/>
      </c>
      <c r="L15" s="14">
        <f t="shared" si="1"/>
        <v>400</v>
      </c>
    </row>
    <row r="16" spans="1:12" ht="16" thickBot="1" x14ac:dyDescent="0.25">
      <c r="F16" s="4" t="s">
        <v>3</v>
      </c>
      <c r="G16" s="5">
        <f>SUM(G4:G15)</f>
        <v>22.200000000000003</v>
      </c>
      <c r="H16" s="6">
        <f>SUM(H4:H15)</f>
        <v>23.3</v>
      </c>
      <c r="I16" s="6">
        <f>SUM(I4:I15)</f>
        <v>7300</v>
      </c>
      <c r="J16" s="44" t="s">
        <v>27</v>
      </c>
      <c r="K16" s="34">
        <f>SMALL(K4:K15,3)</f>
        <v>1.6</v>
      </c>
      <c r="L16" s="51"/>
    </row>
    <row r="17" spans="3:12" x14ac:dyDescent="0.2">
      <c r="K17" s="52" t="s">
        <v>29</v>
      </c>
      <c r="L17" s="53">
        <f>MAX(L4:L15)</f>
        <v>750</v>
      </c>
    </row>
    <row r="18" spans="3:12" x14ac:dyDescent="0.2">
      <c r="F18" s="14" t="s">
        <v>8</v>
      </c>
      <c r="G18" s="14">
        <f>SUMPRODUCT(G4:G15,J4:J15)</f>
        <v>13.6</v>
      </c>
      <c r="H18" s="13"/>
      <c r="I18" s="13"/>
    </row>
    <row r="20" spans="3:12" x14ac:dyDescent="0.2">
      <c r="F20" s="14" t="s">
        <v>9</v>
      </c>
      <c r="G20" s="14">
        <f>SUMPRODUCT(H4:H15,J4:J15)</f>
        <v>14.6</v>
      </c>
    </row>
    <row r="22" spans="3:12" x14ac:dyDescent="0.2">
      <c r="C22" s="43" t="s">
        <v>26</v>
      </c>
    </row>
    <row r="24" spans="3:12" x14ac:dyDescent="0.2">
      <c r="C24" s="42" t="s">
        <v>31</v>
      </c>
    </row>
  </sheetData>
  <conditionalFormatting sqref="F4:G15">
    <cfRule type="expression" dxfId="1" priority="1">
      <formula>$L4=$L$17</formula>
    </cfRule>
  </conditionalFormatting>
  <conditionalFormatting sqref="F4:I15">
    <cfRule type="expression" dxfId="0" priority="2">
      <formula>$K4&lt;=$K$16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Color</vt:lpstr>
      <vt:lpstr>Сolor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Aleksei Maloshkin</cp:lastModifiedBy>
  <dcterms:created xsi:type="dcterms:W3CDTF">2023-03-30T08:55:30Z</dcterms:created>
  <dcterms:modified xsi:type="dcterms:W3CDTF">2023-04-20T09:42:35Z</dcterms:modified>
</cp:coreProperties>
</file>