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Mainor (Rahandus)/Domashnee_zadanie/"/>
    </mc:Choice>
  </mc:AlternateContent>
  <xr:revisionPtr revIDLastSave="0" documentId="13_ncr:1_{414A6644-4648-3140-B1E1-32F0A2659FC2}" xr6:coauthVersionLast="47" xr6:coauthVersionMax="47" xr10:uidLastSave="{00000000-0000-0000-0000-000000000000}"/>
  <bookViews>
    <workbookView xWindow="0" yWindow="500" windowWidth="20480" windowHeight="16500" activeTab="3" xr2:uid="{3339C363-04FD-49FA-A218-5DA0E4FA1659}"/>
  </bookViews>
  <sheets>
    <sheet name="цели" sheetId="3" r:id="rId1"/>
    <sheet name="баланс" sheetId="1" r:id="rId2"/>
    <sheet name="денежные потоки и бюджет" sheetId="2" r:id="rId3"/>
    <sheet name="Выписка из банка swed_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I25" i="2"/>
  <c r="I29" i="2"/>
  <c r="I37" i="2"/>
  <c r="G20" i="1"/>
  <c r="F12" i="2"/>
  <c r="F15" i="2"/>
  <c r="F18" i="2"/>
  <c r="F21" i="2"/>
  <c r="F28" i="2"/>
  <c r="F32" i="2"/>
  <c r="E12" i="2"/>
  <c r="E15" i="2"/>
  <c r="E18" i="2"/>
  <c r="E21" i="2"/>
  <c r="E28" i="2"/>
  <c r="E32" i="2"/>
  <c r="I7" i="2"/>
  <c r="H12" i="2"/>
  <c r="H15" i="2"/>
  <c r="H18" i="2"/>
  <c r="H21" i="2"/>
  <c r="H28" i="2"/>
  <c r="H32" i="2"/>
  <c r="I9" i="2"/>
  <c r="I8" i="2"/>
  <c r="F38" i="2" l="1"/>
  <c r="E38" i="2"/>
  <c r="E40" i="2" s="1"/>
  <c r="E44" i="2" s="1"/>
  <c r="H38" i="2"/>
  <c r="H40" i="2" s="1"/>
  <c r="H44" i="2" s="1"/>
  <c r="I12" i="2"/>
  <c r="C1" i="2"/>
  <c r="C1" i="1"/>
  <c r="I35" i="2"/>
  <c r="I34" i="2"/>
  <c r="I33" i="2"/>
  <c r="I31" i="2"/>
  <c r="I30" i="2"/>
  <c r="I24" i="2"/>
  <c r="I23" i="2"/>
  <c r="I20" i="2"/>
  <c r="I19" i="2"/>
  <c r="I17" i="2"/>
  <c r="I16" i="2"/>
  <c r="I10" i="2"/>
  <c r="I11" i="2"/>
  <c r="G14" i="1"/>
  <c r="D31" i="1"/>
  <c r="D23" i="1"/>
  <c r="D14" i="1"/>
  <c r="F40" i="2" l="1"/>
  <c r="F44" i="2" s="1"/>
  <c r="F39" i="2"/>
  <c r="D33" i="1"/>
  <c r="G27" i="1"/>
  <c r="I18" i="2"/>
  <c r="I32" i="2"/>
  <c r="I28" i="2"/>
  <c r="I21" i="2"/>
  <c r="I15" i="2"/>
  <c r="G29" i="1" l="1"/>
</calcChain>
</file>

<file path=xl/sharedStrings.xml><?xml version="1.0" encoding="utf-8"?>
<sst xmlns="http://schemas.openxmlformats.org/spreadsheetml/2006/main" count="589" uniqueCount="265">
  <si>
    <t>Приоритет</t>
  </si>
  <si>
    <t>Цель</t>
  </si>
  <si>
    <t>Сумма</t>
  </si>
  <si>
    <t>Срок</t>
  </si>
  <si>
    <t>ЦЕЛИ НА БЛИЖАЙШИЕ 1-3 ГОДА</t>
  </si>
  <si>
    <t>ЦЕЛИ НА 3-5 ЛЕТ ВПЕРЕД</t>
  </si>
  <si>
    <t>Имя:</t>
  </si>
  <si>
    <t>Дата:</t>
  </si>
  <si>
    <t>высокий</t>
  </si>
  <si>
    <t>План действий</t>
  </si>
  <si>
    <t>ДОЛГОСРОЧНЫЕ ЦЕЛИ НА 5 ЛЕТ ВПЕРЕД И БОЛЕЕ</t>
  </si>
  <si>
    <t>ЛИКВИДНЫЕ СРЕДСТВА</t>
  </si>
  <si>
    <t>Например: На расчетном счету в Swedbank</t>
  </si>
  <si>
    <t>дата баланса:</t>
  </si>
  <si>
    <t>ВСЕГО</t>
  </si>
  <si>
    <t>МАТЕРИАЛЬНОЕ ИМУЩЕСТВО</t>
  </si>
  <si>
    <t>Электроника</t>
  </si>
  <si>
    <t>ИНВЕСТИЦИИ</t>
  </si>
  <si>
    <t>например: 3-я пенсионная ступень</t>
  </si>
  <si>
    <t>Автомобиль</t>
  </si>
  <si>
    <t>Акции</t>
  </si>
  <si>
    <t>Облигации</t>
  </si>
  <si>
    <t>Фонды</t>
  </si>
  <si>
    <t>Другое: …</t>
  </si>
  <si>
    <t>АКТИВЫ ВСЕГО</t>
  </si>
  <si>
    <t>КРАТКОСРОЧНЫЕ ОБЯЗАТЕЛЬСТВА</t>
  </si>
  <si>
    <t>ДОЛГОСРОЧНЫЕ КРЕДИТЫ И ДОЛГИ</t>
  </si>
  <si>
    <t>Лизинг</t>
  </si>
  <si>
    <t>Жилищный кредит</t>
  </si>
  <si>
    <t>СОБСТВЕННЫЙ КАПИТАЛ</t>
  </si>
  <si>
    <t>ОБЯЗАННОСТИ ВСЕГО</t>
  </si>
  <si>
    <t>ДОХОДЫ</t>
  </si>
  <si>
    <t>Зарплата</t>
  </si>
  <si>
    <t>Подработка</t>
  </si>
  <si>
    <t>РАСХОДЫ</t>
  </si>
  <si>
    <t>Питание</t>
  </si>
  <si>
    <t>Продукты</t>
  </si>
  <si>
    <t>Другая еда</t>
  </si>
  <si>
    <t>Дом</t>
  </si>
  <si>
    <t>Здоровье</t>
  </si>
  <si>
    <t>Личное</t>
  </si>
  <si>
    <t>Обучение</t>
  </si>
  <si>
    <t>Одежда</t>
  </si>
  <si>
    <t>Отдых</t>
  </si>
  <si>
    <t>Развлечения</t>
  </si>
  <si>
    <t>Подарки</t>
  </si>
  <si>
    <t>Транспорт</t>
  </si>
  <si>
    <t>Бензин</t>
  </si>
  <si>
    <t>бюджет</t>
  </si>
  <si>
    <t>разница</t>
  </si>
  <si>
    <t>Месяц:</t>
  </si>
  <si>
    <t>ВСЕГО РАСХОДЫ</t>
  </si>
  <si>
    <t>ВСЕГО ДОХОДЫ</t>
  </si>
  <si>
    <t>В накопления</t>
  </si>
  <si>
    <t>На инвестирование</t>
  </si>
  <si>
    <t>НЕТТО</t>
  </si>
  <si>
    <t>проверка</t>
  </si>
  <si>
    <t>сентябрь</t>
  </si>
  <si>
    <t>октябрь</t>
  </si>
  <si>
    <t>октяьрь</t>
  </si>
  <si>
    <t>Алексей Малышкие</t>
  </si>
  <si>
    <t>Откладывать по 15% от своего общего дохода</t>
  </si>
  <si>
    <t>Накопление на съемную квартиру</t>
  </si>
  <si>
    <t>Откладывать по 10% от своего общего дохода</t>
  </si>
  <si>
    <t>Средний</t>
  </si>
  <si>
    <t>Покуака планшета для рисования</t>
  </si>
  <si>
    <t>Новые наушники</t>
  </si>
  <si>
    <t>Низкий</t>
  </si>
  <si>
    <t>Накопление на собственное жилье</t>
  </si>
  <si>
    <t xml:space="preserve">Финансовая подушка  </t>
  </si>
  <si>
    <t>Взнос на машину за 25000€</t>
  </si>
  <si>
    <t>Инвестировать в StartUp</t>
  </si>
  <si>
    <t>Откладывать по 1€ каждый день</t>
  </si>
  <si>
    <t>Покупка жилья и сдача в аренду</t>
  </si>
  <si>
    <t>Вложение в акции компании</t>
  </si>
  <si>
    <t>Вложение в акции сырья</t>
  </si>
  <si>
    <t>---</t>
  </si>
  <si>
    <t>Коммунальные (Сеть)</t>
  </si>
  <si>
    <t>Парковка</t>
  </si>
  <si>
    <t>Оборудование для спорта</t>
  </si>
  <si>
    <t>Спорт</t>
  </si>
  <si>
    <t>День рождение</t>
  </si>
  <si>
    <t>Корманные деньги</t>
  </si>
  <si>
    <t>Сдача метала</t>
  </si>
  <si>
    <t>Подписки</t>
  </si>
  <si>
    <t>Такси/Самокат на прокат</t>
  </si>
  <si>
    <t>Работа</t>
  </si>
  <si>
    <t xml:space="preserve">Оплата за домен </t>
  </si>
  <si>
    <t>Кредит  / долг</t>
  </si>
  <si>
    <t xml:space="preserve">Платёж между счетами </t>
  </si>
  <si>
    <t>Например: На расчетном счету в LHV</t>
  </si>
  <si>
    <t>Стоимость дома</t>
  </si>
  <si>
    <t>Спортивное оборудование</t>
  </si>
  <si>
    <t>Учебный кредит</t>
  </si>
  <si>
    <t>Телефон</t>
  </si>
  <si>
    <t>Машина</t>
  </si>
  <si>
    <t>560€ / месяц</t>
  </si>
  <si>
    <t>50€ / месяц</t>
  </si>
  <si>
    <t>Взять жилищный кредит на срок в 10 лет</t>
  </si>
  <si>
    <t>Вывести 20% от собраных средств с подушки за 6 лет</t>
  </si>
  <si>
    <t>Открыть мини интернет магазин и заниматься коплей продажей в течении 2-3 лет</t>
  </si>
  <si>
    <t xml:space="preserve">Продать свой старый планшет и копить деньги путем подработок курьемок. </t>
  </si>
  <si>
    <t>Хранить деньги в банке под процентом</t>
  </si>
  <si>
    <t>Подавать декларацию в феврале о получении обратно налоговых средств на сумму 150 - 200€ в течении 5-6 лет</t>
  </si>
  <si>
    <t>2022093001519875</t>
  </si>
  <si>
    <t>D</t>
  </si>
  <si>
    <t>EUR</t>
  </si>
  <si>
    <t>516737******9045 28.09.22 DELUXEWINE JARVE 11314 HARJUMAA, TAL</t>
  </si>
  <si>
    <t>DELUXEWINE JARVE 11314 HARJUMAA, TAL</t>
  </si>
  <si>
    <t>EE022200221022688315</t>
  </si>
  <si>
    <t>2022093000963300</t>
  </si>
  <si>
    <t>Raha</t>
  </si>
  <si>
    <t>EE412200001100756813</t>
  </si>
  <si>
    <t>MARGARITA MALÕŠKINA</t>
  </si>
  <si>
    <t>2022093000962723</t>
  </si>
  <si>
    <t>K</t>
  </si>
  <si>
    <t>Väljamakse Rahakogujast kontole EE022200221022688315</t>
  </si>
  <si>
    <t>ALEKSEI MALÕŠKIN</t>
  </si>
  <si>
    <t>2022092900804310</t>
  </si>
  <si>
    <t>Arve nr1022 (osamaks)</t>
  </si>
  <si>
    <t>EE867700771008204137</t>
  </si>
  <si>
    <t>MTÜ PIRITA PURJELAUAKOOL</t>
  </si>
  <si>
    <t>2022092900803739</t>
  </si>
  <si>
    <t>Платёж между моими счетами</t>
  </si>
  <si>
    <t>EE352200222078699658</t>
  </si>
  <si>
    <t>SISSEMAKSE 516737******9045 29.09.22 17:40 50.00 EUR (687222) HAN00601 TARTU MNT 87 &gt;TALLINN EE</t>
  </si>
  <si>
    <t>2022092801375047</t>
  </si>
  <si>
    <t>516737******9045 25.09.22 RIKETS- YLEMISTE KESKU 11415 TALLINN</t>
  </si>
  <si>
    <t>RIKETS- YLEMISTE KESKU 11415 TALLINN</t>
  </si>
  <si>
    <t>2022092701953497</t>
  </si>
  <si>
    <t>516737******9045 25.09.22 SPORTLAND ESTONIA 11415 TALLINN</t>
  </si>
  <si>
    <t>SPORTLAND ESTONIA 11415 TALLINN</t>
  </si>
  <si>
    <t>2022092701929996</t>
  </si>
  <si>
    <t>516737******9045 25.09.22 117- CHARLOT YLEMISTE 11415 TALLINN</t>
  </si>
  <si>
    <t>117- CHARLOT YLEMISTE 11415 TALLINN</t>
  </si>
  <si>
    <t>2022092701756202</t>
  </si>
  <si>
    <t>516737******9045 25.09.22 OLDE HANSA 10140 TALLINN</t>
  </si>
  <si>
    <t>OLDE HANSA 10140 TALLINN</t>
  </si>
  <si>
    <t>2022092701724556</t>
  </si>
  <si>
    <t>516737******9045 25.09.22 TELE2 EESTI/ ULEMISTE 11415 TALLINN</t>
  </si>
  <si>
    <t>TELE2 EESTI/ ULEMISTE 11415 TALLINN</t>
  </si>
  <si>
    <t>2022092700946399</t>
  </si>
  <si>
    <t>2022092700943552</t>
  </si>
  <si>
    <t>Toit + võlg</t>
  </si>
  <si>
    <t>2022092700943184</t>
  </si>
  <si>
    <t>2022092700891680</t>
  </si>
  <si>
    <t>Töötasu august 2022</t>
  </si>
  <si>
    <t>2022092601262617</t>
  </si>
  <si>
    <t>516737******9045 24.09.22 ALEXELA HAABNEEME 74002 HAABNEEME AL</t>
  </si>
  <si>
    <t>ALEXELA HAABNEEME 74002 HAABNEEME AL</t>
  </si>
  <si>
    <t>2022092601165467</t>
  </si>
  <si>
    <t>516737******9045 24.09.22 POSTIMAJA RIMI ISETEEN 10111 TALLINN</t>
  </si>
  <si>
    <t>POSTIMAJA RIMI ISETEEN 10111 TALLINN</t>
  </si>
  <si>
    <t>2022092501020739</t>
  </si>
  <si>
    <t>516737******9045 23.09.22 Wolt 00180 Helsinki</t>
  </si>
  <si>
    <t>Wolt 00180 Helsinki</t>
  </si>
  <si>
    <t>2022092500523886</t>
  </si>
  <si>
    <t>2022092500313201</t>
  </si>
  <si>
    <t>SISSEMAKSE 516737******9045 25.09.22 14:09 60.00 EUR (444931) HAN00642 SUUR-SOJAMAE 4 &gt;TALLINN EE</t>
  </si>
  <si>
    <t>2022092500298851</t>
  </si>
  <si>
    <t>2022092401259407</t>
  </si>
  <si>
    <t>516737******9045 22.09.22 ALEXELA HAABNEEME 74002 HAABNEEME AL</t>
  </si>
  <si>
    <t>2022092401044998</t>
  </si>
  <si>
    <t>516737******9045 22.09.22 BOLT.EU/R/2209220408 10134 Tallinn</t>
  </si>
  <si>
    <t>BOLT.EU/R/2209220408 10134 Tallinn</t>
  </si>
  <si>
    <t>2022092400469994</t>
  </si>
  <si>
    <t>Pangalink: 2610807 (gamelab.ee)</t>
  </si>
  <si>
    <t>EE962200221011388257</t>
  </si>
  <si>
    <t>ELKDATA OÜ</t>
  </si>
  <si>
    <t>2022092400469339</t>
  </si>
  <si>
    <t xml:space="preserve">Pangalink: 2635454 </t>
  </si>
  <si>
    <t>2022092400216115</t>
  </si>
  <si>
    <t>2022092400215250</t>
  </si>
  <si>
    <t>2022092301295950</t>
  </si>
  <si>
    <t>516737******9045 22.09.22 HAABNEEME KONSUM\ROHUNEEME TEE 32\HAABNEEME AL</t>
  </si>
  <si>
    <t>HAABNEEME KONSUM\ROHUNEEME TEE 32\HAABNEEME AL</t>
  </si>
  <si>
    <t>2022092301295949</t>
  </si>
  <si>
    <t>16.65</t>
  </si>
  <si>
    <t>516737******9045 21.09.22 Wolt 00180 Helsinki</t>
  </si>
  <si>
    <t>2022092300737620</t>
  </si>
  <si>
    <t>2022092200195344</t>
  </si>
  <si>
    <t>Ostuarve o2321598</t>
  </si>
  <si>
    <t>2022092200163089</t>
  </si>
  <si>
    <t>Ülekanne Rahakogujasse seoses kaardimaksega 0,69 EUR /ALEXELA HAABNEEME HAABNEEME A ESTEE/22.09.2022</t>
  </si>
  <si>
    <t>EE472200222079691752</t>
  </si>
  <si>
    <t>2022092100449185</t>
  </si>
  <si>
    <t>2022092100443989</t>
  </si>
  <si>
    <t>Toit</t>
  </si>
  <si>
    <t>SISSEMAKSE 516737******9045 21.09.22 09:43 50.00 EUR (881764) HAN00612 LIIVALAIA 8 &gt;TALLINN EE</t>
  </si>
  <si>
    <t>2022091901471454</t>
  </si>
  <si>
    <t>516737******9045 17.09.22 EASY PAYMENT AND FINAN 28013 MADRID</t>
  </si>
  <si>
    <t>EASY PAYMENT AND FINAN 28013 MADRID</t>
  </si>
  <si>
    <t>2022091801038164</t>
  </si>
  <si>
    <t>516737******9045 16.09.22 PAYSEND 28013 MADRID</t>
  </si>
  <si>
    <t>PAYSEND 28013 MADRID</t>
  </si>
  <si>
    <t>SISSEMAKSE 516737******9045 17.09.22 22:48 20.00 EUR (521101) HAN00630 RUMMU TEE 4 &gt;TALLINN EE</t>
  </si>
  <si>
    <t>2022091700537913</t>
  </si>
  <si>
    <t>minu.tele2.ee/EE, st462303, Tele2 arve #854631324#</t>
  </si>
  <si>
    <t>EE692200221011083484</t>
  </si>
  <si>
    <t>TELE2 EESTI AS</t>
  </si>
  <si>
    <t>2022091700313975</t>
  </si>
  <si>
    <t>Deluxewine 69507</t>
  </si>
  <si>
    <t>EE887700771004592306</t>
  </si>
  <si>
    <t>Deluxewine OÜ</t>
  </si>
  <si>
    <t>SISSEMAKSE 516737******9045 16.09.22 09:52 320.00 EUR (844299) HAN00656 LIIVALAIA 8 &gt;TALLINN EE</t>
  </si>
  <si>
    <t>2022091502370328</t>
  </si>
  <si>
    <t>516737******9045 13.09.22 NESTE JARVE 11314 TALLINN</t>
  </si>
  <si>
    <t>2022091301469379</t>
  </si>
  <si>
    <t>516737******9045 10.09.22 ALEXELA HAABNEEME 74002 HAABNEEME AL</t>
  </si>
  <si>
    <t>2022091300348746</t>
  </si>
  <si>
    <t>Arve nr1232 (osamaks)</t>
  </si>
  <si>
    <t>MTÜ Pirita Purjelauakool</t>
  </si>
  <si>
    <t>2022091300342301</t>
  </si>
  <si>
    <t>IQFOIL</t>
  </si>
  <si>
    <t>EE642200221059482694</t>
  </si>
  <si>
    <t>OÜ HIIUSURFSHOP</t>
  </si>
  <si>
    <t>2022091300199741</t>
  </si>
  <si>
    <t>Ülikool (IT) + 20€ (tagastus raha)</t>
  </si>
  <si>
    <t>EE497700771006236770</t>
  </si>
  <si>
    <t>SISSEMAKSE 516737******9045 13.09.22 09:20 700.00 EUR (282551) HAN00630 RUMMU TEE 4 &gt;TALLINN EE</t>
  </si>
  <si>
    <t>2022091102513579</t>
  </si>
  <si>
    <t>516737******9045 09.09.22 APPLE.COM/BILL ITUNES.COM</t>
  </si>
  <si>
    <t>2022091100258387</t>
  </si>
  <si>
    <t>2022091002361802</t>
  </si>
  <si>
    <t>516737******9045 08.09.22 Prisma Lasnamae 13912 TALLINNA</t>
  </si>
  <si>
    <t>2022091000676952</t>
  </si>
  <si>
    <t>2022090902153111</t>
  </si>
  <si>
    <t>516737******9045 07.09.22 BOLT.EU/R/2209071054 10134 Tallinn</t>
  </si>
  <si>
    <t>2022090801642740</t>
  </si>
  <si>
    <t>516737******9045 06.09.22 MIIDURANNA TANKLA 74015 VIIMSI VALD</t>
  </si>
  <si>
    <t>SISSEMAKSE 516737******9045 07.09.22 22:23 20.00 EUR (669511) HAN00630 RUMMU TEE 4 &gt;TALLINN EE</t>
  </si>
  <si>
    <t>2022090701137668</t>
  </si>
  <si>
    <t>2022090602045129</t>
  </si>
  <si>
    <t>516737******9045 04.09.22 ALEXELA HAABNEEME 74002 HAABNEEME AL</t>
  </si>
  <si>
    <t>2022090600285452</t>
  </si>
  <si>
    <t>2022090502754372</t>
  </si>
  <si>
    <t>516737******9045 03.09.22 MIIDURANNA KONSUM 12111 TALLINN</t>
  </si>
  <si>
    <t>MIIDURANNA KONSUM 12111 TALLINN</t>
  </si>
  <si>
    <t>2022090502746530</t>
  </si>
  <si>
    <t>516737******9045 03.09.22 VIIMSI RIMI HYPERMARKE 11911 VIIMSI VALD</t>
  </si>
  <si>
    <t>VIIMSI RIMI HYPERMARKE 11911 VIIMSI VALD</t>
  </si>
  <si>
    <t>2022090300501541</t>
  </si>
  <si>
    <t>2022090300488772</t>
  </si>
  <si>
    <t>2022090300482342</t>
  </si>
  <si>
    <t>Ülekanne Rahakogujasse seoses kaardimaksega 6.48 EUR /MIIDURANNA KONSUM Tallinn ESTEE/03.09.2022</t>
  </si>
  <si>
    <t>2022090300348755</t>
  </si>
  <si>
    <t>Ülekanne Rahakogujasse seoses kaardimaksega 7.24 EUR /PEETRI PIZZA TALLINN ESTEE/03.09.2022</t>
  </si>
  <si>
    <t>2022090300184871</t>
  </si>
  <si>
    <t>2022090201628019</t>
  </si>
  <si>
    <t>516737******9045 01.09.22 Spotify P1D7D1E3A6 113 56 Stockholm</t>
  </si>
  <si>
    <t>Spotify P1D7D1E3A6 113 56 Stockholm</t>
  </si>
  <si>
    <t>2022090100431047</t>
  </si>
  <si>
    <t>Aleksei Malõškin</t>
  </si>
  <si>
    <t>Dokumendi number</t>
  </si>
  <si>
    <t>Viitenumber</t>
  </si>
  <si>
    <t>Tehingu tüüp</t>
  </si>
  <si>
    <t>Arhiveerimistunnus</t>
  </si>
  <si>
    <t>Deebet/Kreedit</t>
  </si>
  <si>
    <t>Valuuta</t>
  </si>
  <si>
    <t>Summa</t>
  </si>
  <si>
    <t>Selgitus</t>
  </si>
  <si>
    <t>Saaja konto</t>
  </si>
  <si>
    <t>Saaja/Maksja</t>
  </si>
  <si>
    <t>Kuupäev</t>
  </si>
  <si>
    <t>Kliendi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</si>
</sst>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€-425]_-;\-* #,##0\ [$€-425]_-;_-* &quot;-&quot;??\ [$€-425]_-;_-@_-"/>
    <numFmt numFmtId="165" formatCode="_-* #,##0.00\ [$€-425]_-;\-* #,##0.00\ [$€-425]_-;_-* &quot;-&quot;??\ [$€-425]_-;_-@_-"/>
    <numFmt numFmtId="166" formatCode="#,##0.00\ &quot;€&quot;"/>
  </numFmts>
  <fonts count="21" x14ac:knownFonts="1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204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86"/>
      <scheme val="minor"/>
    </font>
    <font>
      <b/>
      <sz val="10"/>
      <color rgb="FF000000"/>
      <name val="Calibri"/>
      <family val="2"/>
      <charset val="186"/>
    </font>
    <font>
      <b/>
      <sz val="10"/>
      <color theme="1"/>
      <name val="Arial"/>
      <family val="2"/>
      <charset val="186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86"/>
      <scheme val="minor"/>
    </font>
    <font>
      <u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wrapText="1"/>
    </xf>
    <xf numFmtId="0" fontId="7" fillId="0" borderId="0" xfId="0" applyFont="1"/>
    <xf numFmtId="0" fontId="0" fillId="3" borderId="0" xfId="0" applyFill="1"/>
    <xf numFmtId="0" fontId="8" fillId="2" borderId="0" xfId="0" applyFont="1" applyFill="1"/>
    <xf numFmtId="0" fontId="9" fillId="2" borderId="0" xfId="0" applyFont="1" applyFill="1"/>
    <xf numFmtId="164" fontId="5" fillId="2" borderId="1" xfId="0" applyNumberFormat="1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wrapText="1"/>
    </xf>
    <xf numFmtId="164" fontId="11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164" fontId="5" fillId="4" borderId="1" xfId="0" applyNumberFormat="1" applyFont="1" applyFill="1" applyBorder="1" applyAlignment="1">
      <alignment horizontal="right" wrapText="1"/>
    </xf>
    <xf numFmtId="164" fontId="6" fillId="4" borderId="1" xfId="0" applyNumberFormat="1" applyFont="1" applyFill="1" applyBorder="1" applyAlignment="1">
      <alignment wrapText="1"/>
    </xf>
    <xf numFmtId="14" fontId="5" fillId="4" borderId="1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left" wrapText="1"/>
    </xf>
    <xf numFmtId="0" fontId="8" fillId="3" borderId="0" xfId="0" applyFont="1" applyFill="1"/>
    <xf numFmtId="0" fontId="12" fillId="2" borderId="0" xfId="0" applyFont="1" applyFill="1"/>
    <xf numFmtId="3" fontId="12" fillId="2" borderId="1" xfId="0" applyNumberFormat="1" applyFont="1" applyFill="1" applyBorder="1"/>
    <xf numFmtId="3" fontId="12" fillId="2" borderId="0" xfId="0" applyNumberFormat="1" applyFont="1" applyFill="1"/>
    <xf numFmtId="3" fontId="13" fillId="2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0" fillId="2" borderId="0" xfId="0" applyFill="1" applyAlignment="1">
      <alignment horizontal="right"/>
    </xf>
    <xf numFmtId="0" fontId="13" fillId="2" borderId="0" xfId="0" applyFont="1" applyFill="1"/>
    <xf numFmtId="0" fontId="14" fillId="2" borderId="0" xfId="0" applyFont="1" applyFill="1"/>
    <xf numFmtId="0" fontId="0" fillId="2" borderId="2" xfId="0" applyFill="1" applyBorder="1"/>
    <xf numFmtId="0" fontId="15" fillId="2" borderId="0" xfId="0" applyFont="1" applyFill="1"/>
    <xf numFmtId="0" fontId="13" fillId="2" borderId="3" xfId="0" applyFont="1" applyFill="1" applyBorder="1"/>
    <xf numFmtId="0" fontId="12" fillId="2" borderId="0" xfId="0" applyFont="1" applyFill="1" applyAlignment="1">
      <alignment horizontal="left"/>
    </xf>
    <xf numFmtId="164" fontId="3" fillId="4" borderId="1" xfId="0" applyNumberFormat="1" applyFont="1" applyFill="1" applyBorder="1" applyAlignment="1">
      <alignment horizontal="right" wrapText="1"/>
    </xf>
    <xf numFmtId="0" fontId="16" fillId="2" borderId="0" xfId="0" applyFont="1" applyFill="1"/>
    <xf numFmtId="0" fontId="17" fillId="2" borderId="0" xfId="0" applyFont="1" applyFill="1"/>
    <xf numFmtId="0" fontId="16" fillId="2" borderId="0" xfId="0" applyFont="1" applyFill="1" applyAlignment="1">
      <alignment horizontal="right"/>
    </xf>
    <xf numFmtId="0" fontId="4" fillId="4" borderId="1" xfId="0" applyFont="1" applyFill="1" applyBorder="1" applyAlignment="1">
      <alignment horizontal="left" wrapText="1"/>
    </xf>
    <xf numFmtId="0" fontId="0" fillId="5" borderId="0" xfId="0" applyFill="1"/>
    <xf numFmtId="0" fontId="7" fillId="0" borderId="0" xfId="0" applyFont="1" applyAlignment="1">
      <alignment vertical="center"/>
    </xf>
    <xf numFmtId="164" fontId="5" fillId="2" borderId="0" xfId="0" applyNumberFormat="1" applyFont="1" applyFill="1" applyBorder="1" applyAlignment="1">
      <alignment horizontal="right" wrapText="1"/>
    </xf>
    <xf numFmtId="0" fontId="18" fillId="4" borderId="0" xfId="0" applyFont="1" applyFill="1"/>
    <xf numFmtId="0" fontId="19" fillId="2" borderId="0" xfId="0" applyFont="1" applyFill="1" applyAlignment="1">
      <alignment horizontal="center"/>
    </xf>
    <xf numFmtId="14" fontId="18" fillId="4" borderId="0" xfId="0" applyNumberFormat="1" applyFont="1" applyFill="1" applyAlignment="1">
      <alignment horizontal="left"/>
    </xf>
    <xf numFmtId="0" fontId="19" fillId="2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164" fontId="19" fillId="2" borderId="0" xfId="0" applyNumberFormat="1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wrapText="1"/>
    </xf>
    <xf numFmtId="165" fontId="5" fillId="4" borderId="1" xfId="0" applyNumberFormat="1" applyFont="1" applyFill="1" applyBorder="1" applyAlignment="1">
      <alignment horizontal="right" wrapText="1"/>
    </xf>
    <xf numFmtId="165" fontId="6" fillId="4" borderId="1" xfId="0" applyNumberFormat="1" applyFont="1" applyFill="1" applyBorder="1" applyAlignment="1">
      <alignment wrapText="1"/>
    </xf>
    <xf numFmtId="165" fontId="3" fillId="2" borderId="1" xfId="0" applyNumberFormat="1" applyFont="1" applyFill="1" applyBorder="1" applyAlignment="1">
      <alignment horizontal="right" wrapText="1"/>
    </xf>
    <xf numFmtId="165" fontId="14" fillId="2" borderId="0" xfId="0" applyNumberFormat="1" applyFont="1" applyFill="1"/>
    <xf numFmtId="0" fontId="2" fillId="2" borderId="0" xfId="0" applyFont="1" applyFill="1" applyBorder="1" applyAlignment="1">
      <alignment horizontal="left" wrapText="1"/>
    </xf>
    <xf numFmtId="165" fontId="3" fillId="4" borderId="1" xfId="0" applyNumberFormat="1" applyFont="1" applyFill="1" applyBorder="1" applyAlignment="1">
      <alignment horizontal="right" wrapText="1"/>
    </xf>
    <xf numFmtId="0" fontId="0" fillId="4" borderId="1" xfId="0" applyFill="1" applyBorder="1"/>
    <xf numFmtId="166" fontId="0" fillId="4" borderId="1" xfId="0" applyNumberFormat="1" applyFill="1" applyBorder="1"/>
    <xf numFmtId="166" fontId="5" fillId="4" borderId="1" xfId="0" applyNumberFormat="1" applyFont="1" applyFill="1" applyBorder="1" applyAlignment="1">
      <alignment horizontal="right" wrapText="1"/>
    </xf>
    <xf numFmtId="166" fontId="6" fillId="4" borderId="1" xfId="0" applyNumberFormat="1" applyFont="1" applyFill="1" applyBorder="1" applyAlignment="1">
      <alignment wrapText="1"/>
    </xf>
    <xf numFmtId="14" fontId="9" fillId="2" borderId="0" xfId="0" applyNumberFormat="1" applyFont="1" applyFill="1"/>
    <xf numFmtId="14" fontId="15" fillId="2" borderId="0" xfId="0" applyNumberFormat="1" applyFont="1" applyFill="1"/>
    <xf numFmtId="164" fontId="3" fillId="4" borderId="3" xfId="0" applyNumberFormat="1" applyFont="1" applyFill="1" applyBorder="1" applyAlignment="1">
      <alignment horizontal="left" wrapText="1"/>
    </xf>
    <xf numFmtId="164" fontId="3" fillId="4" borderId="2" xfId="0" applyNumberFormat="1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49" fontId="1" fillId="0" borderId="0" xfId="1" applyNumberFormat="1" applyAlignment="1">
      <alignment horizontal="left" vertical="center"/>
    </xf>
    <xf numFmtId="166" fontId="1" fillId="0" borderId="0" xfId="1" applyNumberFormat="1" applyAlignment="1">
      <alignment horizontal="left" vertical="center"/>
    </xf>
    <xf numFmtId="0" fontId="1" fillId="0" borderId="0" xfId="1" applyAlignment="1">
      <alignment vertical="center" wrapText="1"/>
    </xf>
    <xf numFmtId="14" fontId="1" fillId="0" borderId="0" xfId="1" applyNumberFormat="1" applyAlignment="1">
      <alignment horizontal="left" vertical="center"/>
    </xf>
    <xf numFmtId="0" fontId="1" fillId="4" borderId="0" xfId="1" applyFill="1" applyAlignment="1">
      <alignment vertical="center"/>
    </xf>
  </cellXfs>
  <cellStyles count="2">
    <cellStyle name="Обычный" xfId="0" builtinId="0"/>
    <cellStyle name="Обычный 2" xfId="1" xr:uid="{2F2CD7D2-C99E-F443-BCB8-6005E644A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7D94-6233-442D-A70F-0259E64DD3BD}">
  <dimension ref="A1:H27"/>
  <sheetViews>
    <sheetView topLeftCell="B3" zoomScale="125" workbookViewId="0">
      <selection activeCell="G27" sqref="G27"/>
    </sheetView>
  </sheetViews>
  <sheetFormatPr baseColWidth="10" defaultColWidth="9.1640625" defaultRowHeight="15" x14ac:dyDescent="0.2"/>
  <cols>
    <col min="1" max="1" width="9.1640625" style="1" hidden="1" customWidth="1"/>
    <col min="2" max="2" width="2.5" style="36" customWidth="1"/>
    <col min="3" max="3" width="6.1640625" style="42" customWidth="1"/>
    <col min="4" max="4" width="32.33203125" style="42" customWidth="1"/>
    <col min="5" max="5" width="13.5" style="40" customWidth="1"/>
    <col min="6" max="6" width="20.6640625" style="40" customWidth="1"/>
    <col min="7" max="7" width="11.6640625" style="40" customWidth="1"/>
    <col min="8" max="8" width="40.6640625" style="40" customWidth="1"/>
    <col min="9" max="16384" width="9.1640625" style="1"/>
  </cols>
  <sheetData>
    <row r="1" spans="3:8" x14ac:dyDescent="0.2">
      <c r="C1" s="5" t="s">
        <v>6</v>
      </c>
      <c r="D1" s="39" t="s">
        <v>60</v>
      </c>
    </row>
    <row r="2" spans="3:8" x14ac:dyDescent="0.2">
      <c r="C2" s="5" t="s">
        <v>7</v>
      </c>
      <c r="D2" s="41">
        <v>44847</v>
      </c>
    </row>
    <row r="5" spans="3:8" x14ac:dyDescent="0.2">
      <c r="D5" s="3" t="s">
        <v>4</v>
      </c>
    </row>
    <row r="6" spans="3:8" x14ac:dyDescent="0.2">
      <c r="D6" s="43" t="s">
        <v>1</v>
      </c>
      <c r="E6" s="44" t="s">
        <v>2</v>
      </c>
      <c r="F6" s="44" t="s">
        <v>3</v>
      </c>
      <c r="G6" s="43" t="s">
        <v>0</v>
      </c>
      <c r="H6" s="43" t="s">
        <v>9</v>
      </c>
    </row>
    <row r="7" spans="3:8" ht="15" customHeight="1" x14ac:dyDescent="0.2">
      <c r="D7" s="45" t="s">
        <v>69</v>
      </c>
      <c r="E7" s="46">
        <v>500</v>
      </c>
      <c r="F7" s="47">
        <v>44926</v>
      </c>
      <c r="G7" s="48" t="s">
        <v>8</v>
      </c>
      <c r="H7" s="54" t="s">
        <v>61</v>
      </c>
    </row>
    <row r="8" spans="3:8" x14ac:dyDescent="0.2">
      <c r="D8" s="45" t="s">
        <v>62</v>
      </c>
      <c r="E8" s="46">
        <v>1500</v>
      </c>
      <c r="F8" s="47">
        <v>45170</v>
      </c>
      <c r="G8" s="48" t="s">
        <v>8</v>
      </c>
      <c r="H8" s="49" t="s">
        <v>63</v>
      </c>
    </row>
    <row r="9" spans="3:8" ht="30" x14ac:dyDescent="0.2">
      <c r="D9" s="45" t="s">
        <v>65</v>
      </c>
      <c r="E9" s="46">
        <v>600</v>
      </c>
      <c r="F9" s="47">
        <v>45078</v>
      </c>
      <c r="G9" s="48" t="s">
        <v>64</v>
      </c>
      <c r="H9" s="49" t="s">
        <v>101</v>
      </c>
    </row>
    <row r="10" spans="3:8" x14ac:dyDescent="0.2">
      <c r="D10" s="45" t="s">
        <v>66</v>
      </c>
      <c r="E10" s="46">
        <v>200</v>
      </c>
      <c r="F10" s="47">
        <v>45291</v>
      </c>
      <c r="G10" s="48" t="s">
        <v>67</v>
      </c>
      <c r="H10" s="49" t="s">
        <v>102</v>
      </c>
    </row>
    <row r="11" spans="3:8" x14ac:dyDescent="0.2">
      <c r="D11" s="51"/>
      <c r="E11" s="52"/>
      <c r="F11" s="52"/>
      <c r="G11" s="52"/>
      <c r="H11" s="52"/>
    </row>
    <row r="12" spans="3:8" x14ac:dyDescent="0.2">
      <c r="D12" s="37" t="s">
        <v>5</v>
      </c>
      <c r="E12" s="52"/>
      <c r="F12" s="52"/>
      <c r="G12" s="52"/>
      <c r="H12" s="52"/>
    </row>
    <row r="13" spans="3:8" x14ac:dyDescent="0.2">
      <c r="D13" s="43" t="s">
        <v>1</v>
      </c>
      <c r="E13" s="44" t="s">
        <v>2</v>
      </c>
      <c r="F13" s="44" t="s">
        <v>3</v>
      </c>
      <c r="G13" s="43" t="s">
        <v>0</v>
      </c>
      <c r="H13" s="43" t="s">
        <v>9</v>
      </c>
    </row>
    <row r="14" spans="3:8" x14ac:dyDescent="0.2">
      <c r="D14" s="45" t="s">
        <v>68</v>
      </c>
      <c r="E14" s="46">
        <v>10000</v>
      </c>
      <c r="F14" s="47">
        <v>45658</v>
      </c>
      <c r="G14" s="48" t="s">
        <v>8</v>
      </c>
      <c r="H14" s="49" t="s">
        <v>63</v>
      </c>
    </row>
    <row r="15" spans="3:8" x14ac:dyDescent="0.2">
      <c r="D15" s="45" t="s">
        <v>70</v>
      </c>
      <c r="E15" s="46">
        <v>5000</v>
      </c>
      <c r="F15" s="47">
        <v>45931</v>
      </c>
      <c r="G15" s="48" t="s">
        <v>8</v>
      </c>
      <c r="H15" s="49" t="s">
        <v>72</v>
      </c>
    </row>
    <row r="16" spans="3:8" ht="30" x14ac:dyDescent="0.2">
      <c r="D16" s="45" t="s">
        <v>71</v>
      </c>
      <c r="E16" s="46">
        <v>2500</v>
      </c>
      <c r="F16" s="47">
        <v>45992</v>
      </c>
      <c r="G16" s="48" t="s">
        <v>64</v>
      </c>
      <c r="H16" s="49" t="s">
        <v>100</v>
      </c>
    </row>
    <row r="17" spans="4:8" x14ac:dyDescent="0.2">
      <c r="D17" s="45"/>
      <c r="E17" s="46"/>
      <c r="F17" s="50"/>
      <c r="G17" s="48"/>
      <c r="H17" s="49"/>
    </row>
    <row r="18" spans="4:8" x14ac:dyDescent="0.2">
      <c r="D18" s="51"/>
      <c r="E18" s="52"/>
      <c r="F18" s="52"/>
      <c r="G18" s="52"/>
      <c r="H18" s="52"/>
    </row>
    <row r="19" spans="4:8" x14ac:dyDescent="0.2">
      <c r="D19" s="37" t="s">
        <v>10</v>
      </c>
      <c r="E19" s="52"/>
      <c r="F19" s="52"/>
      <c r="G19" s="52"/>
      <c r="H19" s="52"/>
    </row>
    <row r="20" spans="4:8" x14ac:dyDescent="0.2">
      <c r="D20" s="43" t="s">
        <v>1</v>
      </c>
      <c r="E20" s="44" t="s">
        <v>2</v>
      </c>
      <c r="F20" s="44" t="s">
        <v>3</v>
      </c>
      <c r="G20" s="43" t="s">
        <v>0</v>
      </c>
      <c r="H20" s="43" t="s">
        <v>9</v>
      </c>
    </row>
    <row r="21" spans="4:8" ht="45" x14ac:dyDescent="0.2">
      <c r="D21" s="45" t="s">
        <v>75</v>
      </c>
      <c r="E21" s="46">
        <v>1500</v>
      </c>
      <c r="F21" s="47">
        <v>46753</v>
      </c>
      <c r="G21" s="48" t="s">
        <v>64</v>
      </c>
      <c r="H21" s="49" t="s">
        <v>103</v>
      </c>
    </row>
    <row r="22" spans="4:8" x14ac:dyDescent="0.2">
      <c r="D22" s="45" t="s">
        <v>74</v>
      </c>
      <c r="E22" s="46">
        <v>3000</v>
      </c>
      <c r="F22" s="47">
        <v>46905</v>
      </c>
      <c r="G22" s="48" t="s">
        <v>64</v>
      </c>
      <c r="H22" s="49" t="s">
        <v>99</v>
      </c>
    </row>
    <row r="23" spans="4:8" x14ac:dyDescent="0.2">
      <c r="D23" s="45" t="s">
        <v>73</v>
      </c>
      <c r="E23" s="46">
        <v>25000</v>
      </c>
      <c r="F23" s="47">
        <v>47483</v>
      </c>
      <c r="G23" s="48" t="s">
        <v>8</v>
      </c>
      <c r="H23" s="49" t="s">
        <v>98</v>
      </c>
    </row>
    <row r="24" spans="4:8" x14ac:dyDescent="0.2">
      <c r="D24" s="45"/>
      <c r="E24" s="46"/>
      <c r="F24" s="50"/>
      <c r="G24" s="48"/>
      <c r="H24" s="49"/>
    </row>
    <row r="25" spans="4:8" x14ac:dyDescent="0.2">
      <c r="D25" s="51"/>
      <c r="E25" s="53"/>
      <c r="F25" s="52"/>
      <c r="G25" s="52"/>
      <c r="H25" s="52"/>
    </row>
    <row r="27" spans="4:8" ht="1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D9D1-555C-4119-9CFA-B7C46C1F49C1}">
  <dimension ref="A1:G33"/>
  <sheetViews>
    <sheetView topLeftCell="A2" workbookViewId="0">
      <selection activeCell="C5" sqref="C5"/>
    </sheetView>
  </sheetViews>
  <sheetFormatPr baseColWidth="10" defaultColWidth="9.1640625" defaultRowHeight="15" x14ac:dyDescent="0.2"/>
  <cols>
    <col min="1" max="1" width="6.33203125" style="4" customWidth="1"/>
    <col min="2" max="2" width="6.1640625" style="1" customWidth="1"/>
    <col min="3" max="3" width="44.5" style="1" customWidth="1"/>
    <col min="4" max="4" width="10.1640625" style="1" customWidth="1"/>
    <col min="5" max="5" width="4.33203125" style="1" customWidth="1"/>
    <col min="6" max="6" width="36.1640625" style="1" customWidth="1"/>
    <col min="7" max="7" width="14.1640625" style="1" customWidth="1"/>
    <col min="8" max="16384" width="9.1640625" style="1"/>
  </cols>
  <sheetData>
    <row r="1" spans="2:7" x14ac:dyDescent="0.2">
      <c r="B1" s="5" t="s">
        <v>6</v>
      </c>
      <c r="C1" s="6" t="str">
        <f>цели!D1</f>
        <v>Алексей Малышкие</v>
      </c>
    </row>
    <row r="2" spans="2:7" x14ac:dyDescent="0.2">
      <c r="B2" s="5" t="s">
        <v>7</v>
      </c>
      <c r="C2" s="66">
        <v>44847</v>
      </c>
    </row>
    <row r="6" spans="2:7" x14ac:dyDescent="0.2">
      <c r="C6" s="8" t="s">
        <v>13</v>
      </c>
      <c r="D6" s="16">
        <v>44847</v>
      </c>
    </row>
    <row r="8" spans="2:7" x14ac:dyDescent="0.2">
      <c r="C8" s="3" t="s">
        <v>11</v>
      </c>
      <c r="D8" s="2" t="s">
        <v>2</v>
      </c>
      <c r="F8" s="3" t="s">
        <v>25</v>
      </c>
      <c r="G8" s="2" t="s">
        <v>2</v>
      </c>
    </row>
    <row r="9" spans="2:7" x14ac:dyDescent="0.2">
      <c r="C9" s="13" t="s">
        <v>12</v>
      </c>
      <c r="D9" s="14">
        <v>75</v>
      </c>
      <c r="F9" s="13" t="s">
        <v>93</v>
      </c>
      <c r="G9" s="14">
        <v>3000</v>
      </c>
    </row>
    <row r="10" spans="2:7" x14ac:dyDescent="0.2">
      <c r="C10" s="13" t="s">
        <v>90</v>
      </c>
      <c r="D10" s="14">
        <v>23</v>
      </c>
      <c r="F10" s="13" t="s">
        <v>94</v>
      </c>
      <c r="G10" s="14">
        <v>300</v>
      </c>
    </row>
    <row r="11" spans="2:7" x14ac:dyDescent="0.2">
      <c r="C11" s="55" t="s">
        <v>76</v>
      </c>
      <c r="D11" s="15"/>
      <c r="F11" s="13" t="s">
        <v>95</v>
      </c>
      <c r="G11" s="15">
        <v>2000</v>
      </c>
    </row>
    <row r="12" spans="2:7" x14ac:dyDescent="0.2">
      <c r="C12" s="55" t="s">
        <v>76</v>
      </c>
      <c r="D12" s="15"/>
      <c r="F12" s="55" t="s">
        <v>76</v>
      </c>
      <c r="G12" s="15"/>
    </row>
    <row r="13" spans="2:7" x14ac:dyDescent="0.2">
      <c r="C13" s="55" t="s">
        <v>76</v>
      </c>
      <c r="D13" s="15"/>
      <c r="F13" s="55" t="s">
        <v>76</v>
      </c>
      <c r="G13" s="15"/>
    </row>
    <row r="14" spans="2:7" x14ac:dyDescent="0.2">
      <c r="C14" s="9" t="s">
        <v>14</v>
      </c>
      <c r="D14" s="7">
        <f>SUM(D9:D13)</f>
        <v>98</v>
      </c>
      <c r="F14" s="9" t="s">
        <v>14</v>
      </c>
      <c r="G14" s="7">
        <f>SUM(G9:G13)</f>
        <v>5300</v>
      </c>
    </row>
    <row r="17" spans="3:7" x14ac:dyDescent="0.2">
      <c r="C17" s="3" t="s">
        <v>15</v>
      </c>
      <c r="D17" s="2" t="s">
        <v>2</v>
      </c>
      <c r="F17" s="3" t="s">
        <v>26</v>
      </c>
      <c r="G17" s="2" t="s">
        <v>2</v>
      </c>
    </row>
    <row r="18" spans="3:7" x14ac:dyDescent="0.2">
      <c r="C18" s="13" t="s">
        <v>19</v>
      </c>
      <c r="D18" s="14">
        <v>3000</v>
      </c>
      <c r="F18" s="13" t="s">
        <v>27</v>
      </c>
      <c r="G18" s="14" t="s">
        <v>97</v>
      </c>
    </row>
    <row r="19" spans="3:7" x14ac:dyDescent="0.2">
      <c r="C19" s="13" t="s">
        <v>91</v>
      </c>
      <c r="D19" s="14">
        <v>450000</v>
      </c>
      <c r="F19" s="13" t="s">
        <v>28</v>
      </c>
      <c r="G19" s="14" t="s">
        <v>96</v>
      </c>
    </row>
    <row r="20" spans="3:7" x14ac:dyDescent="0.2">
      <c r="C20" s="13" t="s">
        <v>16</v>
      </c>
      <c r="D20" s="15">
        <v>3500</v>
      </c>
      <c r="F20" s="9" t="s">
        <v>14</v>
      </c>
      <c r="G20" s="7">
        <f>SUM(G15:G19)</f>
        <v>0</v>
      </c>
    </row>
    <row r="21" spans="3:7" x14ac:dyDescent="0.2">
      <c r="C21" s="13" t="s">
        <v>92</v>
      </c>
      <c r="D21" s="15">
        <v>5000</v>
      </c>
      <c r="F21" s="9" t="s">
        <v>14</v>
      </c>
    </row>
    <row r="22" spans="3:7" x14ac:dyDescent="0.2">
      <c r="C22" s="13" t="s">
        <v>42</v>
      </c>
      <c r="D22" s="15">
        <v>600</v>
      </c>
    </row>
    <row r="23" spans="3:7" x14ac:dyDescent="0.2">
      <c r="C23" s="9" t="s">
        <v>14</v>
      </c>
      <c r="D23" s="7">
        <f>SUM(D18:D22)</f>
        <v>462100</v>
      </c>
      <c r="F23" s="9"/>
      <c r="G23" s="38"/>
    </row>
    <row r="26" spans="3:7" x14ac:dyDescent="0.2">
      <c r="C26" s="3" t="s">
        <v>17</v>
      </c>
      <c r="D26" s="2" t="s">
        <v>2</v>
      </c>
    </row>
    <row r="27" spans="3:7" x14ac:dyDescent="0.2">
      <c r="C27" s="13" t="s">
        <v>18</v>
      </c>
      <c r="D27" s="14">
        <v>0</v>
      </c>
      <c r="F27" s="10" t="s">
        <v>30</v>
      </c>
      <c r="G27" s="11">
        <f>G14+G23</f>
        <v>5300</v>
      </c>
    </row>
    <row r="28" spans="3:7" x14ac:dyDescent="0.2">
      <c r="C28" s="13" t="s">
        <v>20</v>
      </c>
      <c r="D28" s="14">
        <v>100</v>
      </c>
    </row>
    <row r="29" spans="3:7" x14ac:dyDescent="0.2">
      <c r="C29" s="13" t="s">
        <v>21</v>
      </c>
      <c r="D29" s="15">
        <v>0</v>
      </c>
      <c r="F29" s="10" t="s">
        <v>29</v>
      </c>
      <c r="G29" s="11">
        <f>D33-G27</f>
        <v>456998</v>
      </c>
    </row>
    <row r="30" spans="3:7" x14ac:dyDescent="0.2">
      <c r="C30" s="13" t="s">
        <v>22</v>
      </c>
      <c r="D30" s="15">
        <v>0</v>
      </c>
    </row>
    <row r="31" spans="3:7" x14ac:dyDescent="0.2">
      <c r="C31" s="9" t="s">
        <v>14</v>
      </c>
      <c r="D31" s="7">
        <f>SUM(D27:D30)</f>
        <v>100</v>
      </c>
    </row>
    <row r="33" spans="3:4" x14ac:dyDescent="0.2">
      <c r="C33" s="10" t="s">
        <v>24</v>
      </c>
      <c r="D33" s="11">
        <f>D31+D23+D14</f>
        <v>462298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8DF-A2AD-4A9F-A932-B5183453B368}">
  <dimension ref="A1:I45"/>
  <sheetViews>
    <sheetView view="pageLayout" zoomScale="118" zoomScaleNormal="100" zoomScalePageLayoutView="118" workbookViewId="0">
      <selection activeCell="C11" sqref="C11:D11"/>
    </sheetView>
  </sheetViews>
  <sheetFormatPr baseColWidth="10" defaultColWidth="9.1640625" defaultRowHeight="15" x14ac:dyDescent="0.2"/>
  <cols>
    <col min="1" max="1" width="6.33203125" style="4" customWidth="1"/>
    <col min="2" max="2" width="6.1640625" style="1" customWidth="1"/>
    <col min="3" max="3" width="6.83203125" style="19" customWidth="1"/>
    <col min="4" max="4" width="21" style="1" customWidth="1"/>
    <col min="5" max="5" width="10" style="26" customWidth="1"/>
    <col min="6" max="6" width="9.1640625" style="26"/>
    <col min="7" max="7" width="1.6640625" style="26" customWidth="1"/>
    <col min="8" max="8" width="9.1640625" style="26"/>
    <col min="9" max="9" width="9.1640625" style="19"/>
    <col min="10" max="16384" width="9.1640625" style="1"/>
  </cols>
  <sheetData>
    <row r="1" spans="1:9" x14ac:dyDescent="0.2">
      <c r="B1" s="5" t="s">
        <v>6</v>
      </c>
      <c r="C1" s="28" t="str">
        <f>цели!D1</f>
        <v>Алексей Малышкие</v>
      </c>
    </row>
    <row r="2" spans="1:9" x14ac:dyDescent="0.2">
      <c r="B2" s="5" t="s">
        <v>7</v>
      </c>
      <c r="C2" s="67">
        <v>44847</v>
      </c>
    </row>
    <row r="5" spans="1:9" x14ac:dyDescent="0.2">
      <c r="D5" s="24" t="s">
        <v>50</v>
      </c>
      <c r="E5" s="70" t="s">
        <v>57</v>
      </c>
      <c r="F5" s="70" t="s">
        <v>58</v>
      </c>
      <c r="H5" s="2" t="s">
        <v>48</v>
      </c>
    </row>
    <row r="6" spans="1:9" ht="50.25" customHeight="1" x14ac:dyDescent="0.2">
      <c r="C6" s="3" t="s">
        <v>31</v>
      </c>
      <c r="E6" s="71"/>
      <c r="F6" s="71"/>
      <c r="H6" s="23" t="s">
        <v>59</v>
      </c>
      <c r="I6" s="2" t="s">
        <v>49</v>
      </c>
    </row>
    <row r="7" spans="1:9" x14ac:dyDescent="0.2">
      <c r="C7" s="74" t="s">
        <v>32</v>
      </c>
      <c r="D7" s="74"/>
      <c r="E7" s="56">
        <v>300</v>
      </c>
      <c r="F7" s="56">
        <v>300</v>
      </c>
      <c r="H7" s="14">
        <v>850</v>
      </c>
      <c r="I7" s="20">
        <f t="shared" ref="I7:I12" si="0">F7-H7</f>
        <v>-550</v>
      </c>
    </row>
    <row r="8" spans="1:9" x14ac:dyDescent="0.2">
      <c r="C8" s="74" t="s">
        <v>83</v>
      </c>
      <c r="D8" s="74"/>
      <c r="E8" s="56">
        <v>7.37</v>
      </c>
      <c r="F8" s="56">
        <v>57.64</v>
      </c>
      <c r="H8" s="14">
        <v>0</v>
      </c>
      <c r="I8" s="20">
        <f t="shared" si="0"/>
        <v>57.64</v>
      </c>
    </row>
    <row r="9" spans="1:9" x14ac:dyDescent="0.2">
      <c r="C9" s="74" t="s">
        <v>33</v>
      </c>
      <c r="D9" s="74"/>
      <c r="E9" s="65">
        <v>1020</v>
      </c>
      <c r="F9" s="57">
        <v>16.75</v>
      </c>
      <c r="H9" s="15">
        <v>55</v>
      </c>
      <c r="I9" s="20">
        <f t="shared" si="0"/>
        <v>-38.25</v>
      </c>
    </row>
    <row r="10" spans="1:9" x14ac:dyDescent="0.2">
      <c r="C10" s="74" t="s">
        <v>82</v>
      </c>
      <c r="D10" s="74"/>
      <c r="E10" s="57">
        <v>412.28</v>
      </c>
      <c r="F10" s="57">
        <v>369.86</v>
      </c>
      <c r="H10" s="15">
        <v>100</v>
      </c>
      <c r="I10" s="20">
        <f t="shared" si="0"/>
        <v>269.86</v>
      </c>
    </row>
    <row r="11" spans="1:9" ht="15" customHeight="1" x14ac:dyDescent="0.2">
      <c r="C11" s="74" t="s">
        <v>23</v>
      </c>
      <c r="D11" s="74"/>
      <c r="E11" s="57">
        <v>0</v>
      </c>
      <c r="F11" s="57">
        <v>13</v>
      </c>
      <c r="H11" s="15">
        <v>0</v>
      </c>
      <c r="I11" s="20">
        <f t="shared" si="0"/>
        <v>13</v>
      </c>
    </row>
    <row r="12" spans="1:9" x14ac:dyDescent="0.2">
      <c r="C12" s="29" t="s">
        <v>52</v>
      </c>
      <c r="D12" s="27"/>
      <c r="E12" s="58">
        <f>SUM(E7:E11)</f>
        <v>1739.6499999999999</v>
      </c>
      <c r="F12" s="58">
        <f>SUM(F7:F11)</f>
        <v>757.25</v>
      </c>
      <c r="H12" s="12">
        <f>SUM(H7:H11)</f>
        <v>1005</v>
      </c>
      <c r="I12" s="20">
        <f t="shared" si="0"/>
        <v>-247.75</v>
      </c>
    </row>
    <row r="13" spans="1:9" x14ac:dyDescent="0.2">
      <c r="E13" s="59"/>
      <c r="F13" s="59"/>
      <c r="I13" s="21"/>
    </row>
    <row r="14" spans="1:9" x14ac:dyDescent="0.2">
      <c r="C14" s="3" t="s">
        <v>34</v>
      </c>
      <c r="E14" s="59"/>
      <c r="F14" s="59"/>
      <c r="I14" s="21"/>
    </row>
    <row r="15" spans="1:9" s="5" customFormat="1" x14ac:dyDescent="0.2">
      <c r="A15" s="18"/>
      <c r="C15" s="72" t="s">
        <v>35</v>
      </c>
      <c r="D15" s="73"/>
      <c r="E15" s="58">
        <f>SUM(E16:E17)</f>
        <v>155.30000000000001</v>
      </c>
      <c r="F15" s="58">
        <f>SUM(F16:F17)</f>
        <v>67.599999999999994</v>
      </c>
      <c r="G15" s="25"/>
      <c r="H15" s="12">
        <f>SUM(H16:H17)</f>
        <v>200</v>
      </c>
      <c r="I15" s="22">
        <f t="shared" ref="I15:I35" si="1">F15-H15</f>
        <v>-132.4</v>
      </c>
    </row>
    <row r="16" spans="1:9" x14ac:dyDescent="0.2">
      <c r="C16" s="30"/>
      <c r="D16" s="17" t="s">
        <v>36</v>
      </c>
      <c r="E16" s="56">
        <v>113.03</v>
      </c>
      <c r="F16" s="56">
        <v>28.65</v>
      </c>
      <c r="H16" s="14">
        <v>150</v>
      </c>
      <c r="I16" s="20">
        <f t="shared" si="1"/>
        <v>-121.35</v>
      </c>
    </row>
    <row r="17" spans="1:9" x14ac:dyDescent="0.2">
      <c r="C17" s="30"/>
      <c r="D17" s="17" t="s">
        <v>37</v>
      </c>
      <c r="E17" s="56">
        <v>42.27</v>
      </c>
      <c r="F17" s="56">
        <v>38.950000000000003</v>
      </c>
      <c r="H17" s="14">
        <v>50</v>
      </c>
      <c r="I17" s="20">
        <f t="shared" si="1"/>
        <v>-11.049999999999997</v>
      </c>
    </row>
    <row r="18" spans="1:9" s="5" customFormat="1" x14ac:dyDescent="0.2">
      <c r="A18" s="18"/>
      <c r="C18" s="72" t="s">
        <v>38</v>
      </c>
      <c r="D18" s="73"/>
      <c r="E18" s="58">
        <f>SUM(E19:E20)</f>
        <v>451.04</v>
      </c>
      <c r="F18" s="58">
        <f>SUM(F19:F20)</f>
        <v>106.95</v>
      </c>
      <c r="G18" s="25"/>
      <c r="H18" s="12">
        <f>SUM(H19:H20)</f>
        <v>300</v>
      </c>
      <c r="I18" s="22">
        <f t="shared" si="1"/>
        <v>-193.05</v>
      </c>
    </row>
    <row r="19" spans="1:9" x14ac:dyDescent="0.2">
      <c r="C19" s="30"/>
      <c r="D19" s="17" t="s">
        <v>88</v>
      </c>
      <c r="E19" s="56">
        <v>427.5</v>
      </c>
      <c r="F19" s="56">
        <v>97.56</v>
      </c>
      <c r="H19" s="14">
        <v>300</v>
      </c>
      <c r="I19" s="20">
        <f t="shared" si="1"/>
        <v>-202.44</v>
      </c>
    </row>
    <row r="20" spans="1:9" x14ac:dyDescent="0.2">
      <c r="C20" s="30"/>
      <c r="D20" s="17" t="s">
        <v>77</v>
      </c>
      <c r="E20" s="56">
        <v>23.54</v>
      </c>
      <c r="F20" s="56">
        <v>9.39</v>
      </c>
      <c r="H20" s="14">
        <v>0</v>
      </c>
      <c r="I20" s="20">
        <f t="shared" si="1"/>
        <v>9.39</v>
      </c>
    </row>
    <row r="21" spans="1:9" s="5" customFormat="1" x14ac:dyDescent="0.2">
      <c r="A21" s="18"/>
      <c r="C21" s="72" t="s">
        <v>40</v>
      </c>
      <c r="D21" s="73"/>
      <c r="E21" s="58">
        <f>SUM(E23:E26)</f>
        <v>609.98</v>
      </c>
      <c r="F21" s="58">
        <f>SUM(F23:F27)</f>
        <v>711.77</v>
      </c>
      <c r="G21" s="25"/>
      <c r="H21" s="12">
        <f>SUM(H23:H27)</f>
        <v>919</v>
      </c>
      <c r="I21" s="22">
        <f t="shared" si="1"/>
        <v>-207.23000000000002</v>
      </c>
    </row>
    <row r="22" spans="1:9" s="5" customFormat="1" x14ac:dyDescent="0.2">
      <c r="A22" s="18"/>
      <c r="C22" s="60"/>
      <c r="D22" s="35" t="s">
        <v>80</v>
      </c>
      <c r="E22" s="61">
        <v>140</v>
      </c>
      <c r="F22" s="61">
        <v>40</v>
      </c>
      <c r="G22" s="25"/>
      <c r="H22" s="31">
        <v>25</v>
      </c>
      <c r="I22" s="22"/>
    </row>
    <row r="23" spans="1:9" x14ac:dyDescent="0.2">
      <c r="C23" s="30"/>
      <c r="D23" s="17" t="s">
        <v>39</v>
      </c>
      <c r="E23" s="56">
        <v>0</v>
      </c>
      <c r="F23" s="56">
        <v>5</v>
      </c>
      <c r="H23" s="14">
        <v>0</v>
      </c>
      <c r="I23" s="20">
        <f t="shared" si="1"/>
        <v>5</v>
      </c>
    </row>
    <row r="24" spans="1:9" x14ac:dyDescent="0.2">
      <c r="C24" s="30"/>
      <c r="D24" s="17" t="s">
        <v>41</v>
      </c>
      <c r="E24" s="56">
        <v>400</v>
      </c>
      <c r="F24" s="56">
        <v>410</v>
      </c>
      <c r="H24" s="14">
        <v>410</v>
      </c>
      <c r="I24" s="20">
        <f t="shared" si="1"/>
        <v>0</v>
      </c>
    </row>
    <row r="25" spans="1:9" x14ac:dyDescent="0.2">
      <c r="C25" s="30"/>
      <c r="D25" s="17" t="s">
        <v>84</v>
      </c>
      <c r="E25" s="56">
        <v>9.98</v>
      </c>
      <c r="F25" s="56">
        <v>7.01</v>
      </c>
      <c r="H25" s="14">
        <v>9</v>
      </c>
      <c r="I25" s="20">
        <f t="shared" si="1"/>
        <v>-1.9900000000000002</v>
      </c>
    </row>
    <row r="26" spans="1:9" x14ac:dyDescent="0.2">
      <c r="C26" s="30"/>
      <c r="D26" s="35" t="s">
        <v>79</v>
      </c>
      <c r="E26" s="56">
        <v>200</v>
      </c>
      <c r="F26" s="56">
        <v>0</v>
      </c>
      <c r="H26" s="14">
        <v>500</v>
      </c>
      <c r="I26" s="20">
        <f t="shared" si="1"/>
        <v>-500</v>
      </c>
    </row>
    <row r="27" spans="1:9" x14ac:dyDescent="0.2">
      <c r="C27" s="30"/>
      <c r="D27" s="62" t="s">
        <v>89</v>
      </c>
      <c r="E27" s="63">
        <v>131.38</v>
      </c>
      <c r="F27" s="64">
        <v>289.76</v>
      </c>
      <c r="H27" s="14">
        <v>0</v>
      </c>
      <c r="I27" s="20"/>
    </row>
    <row r="28" spans="1:9" s="5" customFormat="1" x14ac:dyDescent="0.2">
      <c r="A28" s="18"/>
      <c r="C28" s="72" t="s">
        <v>43</v>
      </c>
      <c r="D28" s="73"/>
      <c r="E28" s="58">
        <f>SUM(E29:E31)</f>
        <v>36.479999999999997</v>
      </c>
      <c r="F28" s="58">
        <f>SUM(F29:F31)</f>
        <v>124.8</v>
      </c>
      <c r="G28" s="25"/>
      <c r="H28" s="12">
        <f>SUM(H29:H31)</f>
        <v>125</v>
      </c>
      <c r="I28" s="22">
        <f t="shared" si="1"/>
        <v>-0.20000000000000284</v>
      </c>
    </row>
    <row r="29" spans="1:9" x14ac:dyDescent="0.2">
      <c r="C29" s="30"/>
      <c r="D29" s="17" t="s">
        <v>81</v>
      </c>
      <c r="E29" s="56">
        <v>0</v>
      </c>
      <c r="F29" s="56">
        <v>122.8</v>
      </c>
      <c r="H29" s="14">
        <v>0</v>
      </c>
      <c r="I29" s="20">
        <f>F29-H29</f>
        <v>122.8</v>
      </c>
    </row>
    <row r="30" spans="1:9" x14ac:dyDescent="0.2">
      <c r="C30" s="30"/>
      <c r="D30" s="17" t="s">
        <v>44</v>
      </c>
      <c r="E30" s="56">
        <v>0</v>
      </c>
      <c r="F30" s="56">
        <v>2</v>
      </c>
      <c r="H30" s="14">
        <v>50</v>
      </c>
      <c r="I30" s="20">
        <f>F30-H30</f>
        <v>-48</v>
      </c>
    </row>
    <row r="31" spans="1:9" x14ac:dyDescent="0.2">
      <c r="C31" s="30"/>
      <c r="D31" s="17" t="s">
        <v>45</v>
      </c>
      <c r="E31" s="56">
        <v>36.479999999999997</v>
      </c>
      <c r="F31" s="56">
        <v>0</v>
      </c>
      <c r="H31" s="14">
        <v>75</v>
      </c>
      <c r="I31" s="20">
        <f t="shared" si="1"/>
        <v>-75</v>
      </c>
    </row>
    <row r="32" spans="1:9" s="5" customFormat="1" x14ac:dyDescent="0.2">
      <c r="A32" s="18"/>
      <c r="C32" s="72" t="s">
        <v>46</v>
      </c>
      <c r="D32" s="73"/>
      <c r="E32" s="58">
        <f>SUM(E33:E35)</f>
        <v>113.64</v>
      </c>
      <c r="F32" s="58">
        <f>SUM(F33:F35)</f>
        <v>97.19</v>
      </c>
      <c r="G32" s="25"/>
      <c r="H32" s="12">
        <f>SUM(H33:H35)</f>
        <v>255</v>
      </c>
      <c r="I32" s="22">
        <f t="shared" si="1"/>
        <v>-157.81</v>
      </c>
    </row>
    <row r="33" spans="3:9" x14ac:dyDescent="0.2">
      <c r="C33" s="30"/>
      <c r="D33" s="17" t="s">
        <v>78</v>
      </c>
      <c r="E33" s="56">
        <v>0</v>
      </c>
      <c r="F33" s="56">
        <v>2</v>
      </c>
      <c r="H33" s="14">
        <v>0</v>
      </c>
      <c r="I33" s="20">
        <f t="shared" si="1"/>
        <v>2</v>
      </c>
    </row>
    <row r="34" spans="3:9" x14ac:dyDescent="0.2">
      <c r="D34" s="13" t="s">
        <v>47</v>
      </c>
      <c r="E34" s="56">
        <v>90.41</v>
      </c>
      <c r="F34" s="56">
        <v>66.19</v>
      </c>
      <c r="H34" s="14">
        <v>250</v>
      </c>
      <c r="I34" s="20">
        <f t="shared" si="1"/>
        <v>-183.81</v>
      </c>
    </row>
    <row r="35" spans="3:9" x14ac:dyDescent="0.2">
      <c r="D35" s="13" t="s">
        <v>85</v>
      </c>
      <c r="E35" s="56">
        <v>23.23</v>
      </c>
      <c r="F35" s="56">
        <v>29</v>
      </c>
      <c r="H35" s="14">
        <v>5</v>
      </c>
      <c r="I35" s="20">
        <f t="shared" si="1"/>
        <v>24</v>
      </c>
    </row>
    <row r="36" spans="3:9" x14ac:dyDescent="0.2">
      <c r="C36" s="68" t="s">
        <v>86</v>
      </c>
      <c r="D36" s="69"/>
      <c r="E36" s="56"/>
      <c r="F36" s="56"/>
      <c r="H36" s="14"/>
      <c r="I36" s="20"/>
    </row>
    <row r="37" spans="3:9" x14ac:dyDescent="0.2">
      <c r="C37" s="30"/>
      <c r="D37" s="35" t="s">
        <v>87</v>
      </c>
      <c r="E37" s="56">
        <v>26.82</v>
      </c>
      <c r="F37" s="56">
        <v>0</v>
      </c>
      <c r="H37" s="14">
        <v>30</v>
      </c>
      <c r="I37" s="20">
        <f t="shared" ref="I37" si="2">F37-H37</f>
        <v>-30</v>
      </c>
    </row>
    <row r="38" spans="3:9" x14ac:dyDescent="0.2">
      <c r="C38" s="29" t="s">
        <v>51</v>
      </c>
      <c r="D38" s="27"/>
      <c r="E38" s="58">
        <f>SUM(E15,E18,E21,E28,E32,E36,E37)</f>
        <v>1393.2600000000002</v>
      </c>
      <c r="F38" s="58">
        <f>SUM(F15,F18,F21,F28,F32,F36,F37)</f>
        <v>1108.31</v>
      </c>
      <c r="H38" s="12">
        <f>SUM(H15,H18,H21,H28,H32,H36,H37)</f>
        <v>1829</v>
      </c>
      <c r="I38" s="21"/>
    </row>
    <row r="39" spans="3:9" x14ac:dyDescent="0.2">
      <c r="E39" s="59"/>
      <c r="F39" s="58">
        <f>SUM(F16,F19,F22,F29,F33,F37,F38)</f>
        <v>1399.32</v>
      </c>
    </row>
    <row r="40" spans="3:9" x14ac:dyDescent="0.2">
      <c r="C40" s="29" t="s">
        <v>55</v>
      </c>
      <c r="D40" s="27"/>
      <c r="E40" s="58">
        <f>E12-E38</f>
        <v>346.38999999999965</v>
      </c>
      <c r="F40" s="58">
        <f>F12-F38</f>
        <v>-351.05999999999995</v>
      </c>
      <c r="H40" s="12">
        <f>H12-H38</f>
        <v>-824</v>
      </c>
    </row>
    <row r="42" spans="3:9" x14ac:dyDescent="0.2">
      <c r="C42" s="29" t="s">
        <v>53</v>
      </c>
      <c r="D42" s="27"/>
      <c r="E42" s="31">
        <v>0</v>
      </c>
      <c r="F42" s="31">
        <v>72</v>
      </c>
      <c r="H42" s="31">
        <v>75</v>
      </c>
    </row>
    <row r="43" spans="3:9" x14ac:dyDescent="0.2">
      <c r="C43" s="29" t="s">
        <v>54</v>
      </c>
      <c r="D43" s="27"/>
      <c r="E43" s="31">
        <v>0</v>
      </c>
      <c r="F43" s="31">
        <v>0</v>
      </c>
      <c r="H43" s="31">
        <v>100</v>
      </c>
    </row>
    <row r="44" spans="3:9" x14ac:dyDescent="0.2">
      <c r="D44" s="34" t="s">
        <v>56</v>
      </c>
      <c r="E44" s="32">
        <f>E40-E42-E43</f>
        <v>346.38999999999965</v>
      </c>
      <c r="F44" s="32">
        <f t="shared" ref="F44:H44" si="3">F40-F42-F43</f>
        <v>-423.05999999999995</v>
      </c>
      <c r="G44" s="32"/>
      <c r="H44" s="32">
        <f t="shared" si="3"/>
        <v>-999</v>
      </c>
    </row>
    <row r="45" spans="3:9" x14ac:dyDescent="0.2">
      <c r="D45" s="33"/>
      <c r="E45" s="33"/>
      <c r="F45" s="33"/>
      <c r="G45" s="33"/>
      <c r="H45" s="33"/>
    </row>
  </sheetData>
  <mergeCells count="13">
    <mergeCell ref="C36:D36"/>
    <mergeCell ref="F5:F6"/>
    <mergeCell ref="E5:E6"/>
    <mergeCell ref="C18:D18"/>
    <mergeCell ref="C21:D21"/>
    <mergeCell ref="C28:D28"/>
    <mergeCell ref="C32:D32"/>
    <mergeCell ref="C7:D7"/>
    <mergeCell ref="C8:D8"/>
    <mergeCell ref="C9:D9"/>
    <mergeCell ref="C10:D10"/>
    <mergeCell ref="C11:D11"/>
    <mergeCell ref="C15:D15"/>
  </mergeCells>
  <conditionalFormatting sqref="I7:I1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12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15:I37">
    <cfRule type="colorScale" priority="7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2C0-118A-CD47-A9A5-E9ECDE0A085A}">
  <dimension ref="A1:O137"/>
  <sheetViews>
    <sheetView tabSelected="1" topLeftCell="A2" zoomScale="50" workbookViewId="0">
      <selection activeCell="F1" sqref="F1:F1048576"/>
    </sheetView>
  </sheetViews>
  <sheetFormatPr baseColWidth="10" defaultRowHeight="16" x14ac:dyDescent="0.2"/>
  <cols>
    <col min="1" max="1" width="21.6640625" style="76" customWidth="1"/>
    <col min="2" max="2" width="10.83203125" style="77"/>
    <col min="3" max="3" width="24.1640625" style="80" customWidth="1"/>
    <col min="4" max="4" width="22" style="76" customWidth="1"/>
    <col min="5" max="5" width="49.5" style="80" customWidth="1"/>
    <col min="6" max="6" width="10.83203125" style="79"/>
    <col min="7" max="7" width="10.83203125" style="76"/>
    <col min="8" max="8" width="13.6640625" style="76" customWidth="1"/>
    <col min="9" max="9" width="17.33203125" style="78" customWidth="1"/>
    <col min="10" max="10" width="13.33203125" style="77" customWidth="1"/>
    <col min="11" max="12" width="10.83203125" style="77"/>
    <col min="13" max="13" width="10.83203125" style="76"/>
    <col min="14" max="16384" width="10.83203125" style="75"/>
  </cols>
  <sheetData>
    <row r="1" spans="1:15" ht="17" x14ac:dyDescent="0.2">
      <c r="A1" s="76" t="s">
        <v>264</v>
      </c>
      <c r="B1" s="77" t="s">
        <v>263</v>
      </c>
      <c r="C1" s="80" t="s">
        <v>262</v>
      </c>
      <c r="D1" s="76" t="s">
        <v>261</v>
      </c>
      <c r="E1" s="80" t="s">
        <v>260</v>
      </c>
      <c r="F1" s="79" t="s">
        <v>259</v>
      </c>
      <c r="G1" s="76" t="s">
        <v>258</v>
      </c>
      <c r="H1" s="76" t="s">
        <v>257</v>
      </c>
      <c r="I1" s="78" t="s">
        <v>256</v>
      </c>
      <c r="J1" s="77" t="s">
        <v>255</v>
      </c>
      <c r="K1" s="77" t="s">
        <v>254</v>
      </c>
      <c r="L1" s="77" t="s">
        <v>253</v>
      </c>
    </row>
    <row r="2" spans="1:15" ht="34" x14ac:dyDescent="0.2">
      <c r="A2" s="76" t="s">
        <v>109</v>
      </c>
      <c r="B2" s="81">
        <v>44805</v>
      </c>
      <c r="C2" s="80" t="s">
        <v>252</v>
      </c>
      <c r="D2" s="76" t="s">
        <v>109</v>
      </c>
      <c r="E2" s="80" t="s">
        <v>116</v>
      </c>
      <c r="F2" s="79">
        <v>1</v>
      </c>
      <c r="G2" s="76" t="s">
        <v>106</v>
      </c>
      <c r="H2" s="76" t="s">
        <v>115</v>
      </c>
      <c r="I2" s="78" t="s">
        <v>251</v>
      </c>
      <c r="K2" s="77">
        <v>210273685</v>
      </c>
      <c r="L2" s="77">
        <v>81544</v>
      </c>
    </row>
    <row r="3" spans="1:15" ht="34" x14ac:dyDescent="0.2">
      <c r="A3" s="76" t="s">
        <v>109</v>
      </c>
      <c r="B3" s="81">
        <v>44806</v>
      </c>
      <c r="C3" s="80" t="s">
        <v>250</v>
      </c>
      <c r="D3" s="76" t="s">
        <v>109</v>
      </c>
      <c r="E3" s="80" t="s">
        <v>249</v>
      </c>
      <c r="F3" s="79">
        <v>6.99</v>
      </c>
      <c r="G3" s="76" t="s">
        <v>106</v>
      </c>
      <c r="H3" s="82" t="s">
        <v>105</v>
      </c>
      <c r="I3" s="78" t="s">
        <v>248</v>
      </c>
      <c r="N3" s="76"/>
      <c r="O3" s="76"/>
    </row>
    <row r="4" spans="1:15" ht="17" x14ac:dyDescent="0.2">
      <c r="A4" s="76" t="s">
        <v>109</v>
      </c>
      <c r="B4" s="81">
        <v>44807</v>
      </c>
      <c r="C4" s="80" t="s">
        <v>113</v>
      </c>
      <c r="D4" s="76" t="s">
        <v>109</v>
      </c>
      <c r="E4" s="80" t="s">
        <v>111</v>
      </c>
      <c r="F4" s="79">
        <v>50</v>
      </c>
      <c r="G4" s="76" t="s">
        <v>106</v>
      </c>
      <c r="H4" s="76" t="s">
        <v>115</v>
      </c>
      <c r="I4" s="78" t="s">
        <v>247</v>
      </c>
      <c r="N4" s="76"/>
      <c r="O4" s="76"/>
    </row>
    <row r="5" spans="1:15" ht="34" x14ac:dyDescent="0.2">
      <c r="A5" s="76" t="s">
        <v>109</v>
      </c>
      <c r="B5" s="81">
        <v>44807</v>
      </c>
      <c r="C5" s="80" t="s">
        <v>117</v>
      </c>
      <c r="D5" s="76" t="s">
        <v>184</v>
      </c>
      <c r="E5" s="80" t="s">
        <v>246</v>
      </c>
      <c r="F5" s="79">
        <v>0.76</v>
      </c>
      <c r="G5" s="76" t="s">
        <v>106</v>
      </c>
      <c r="H5" s="82" t="s">
        <v>105</v>
      </c>
      <c r="I5" s="78" t="s">
        <v>245</v>
      </c>
      <c r="N5" s="76"/>
      <c r="O5" s="76"/>
    </row>
    <row r="6" spans="1:15" ht="34" x14ac:dyDescent="0.2">
      <c r="A6" s="76" t="s">
        <v>109</v>
      </c>
      <c r="B6" s="81">
        <v>44807</v>
      </c>
      <c r="C6" s="80" t="s">
        <v>117</v>
      </c>
      <c r="D6" s="76" t="s">
        <v>184</v>
      </c>
      <c r="E6" s="80" t="s">
        <v>244</v>
      </c>
      <c r="F6" s="79">
        <v>0.52</v>
      </c>
      <c r="G6" s="76" t="s">
        <v>106</v>
      </c>
      <c r="H6" s="82" t="s">
        <v>105</v>
      </c>
      <c r="I6" s="78" t="s">
        <v>243</v>
      </c>
      <c r="N6" s="76"/>
      <c r="O6" s="76"/>
    </row>
    <row r="7" spans="1:15" ht="17" x14ac:dyDescent="0.2">
      <c r="A7" s="76" t="s">
        <v>109</v>
      </c>
      <c r="B7" s="81">
        <v>44807</v>
      </c>
      <c r="C7" s="80" t="s">
        <v>113</v>
      </c>
      <c r="D7" s="76" t="s">
        <v>112</v>
      </c>
      <c r="E7" s="80" t="s">
        <v>111</v>
      </c>
      <c r="F7" s="79">
        <v>20</v>
      </c>
      <c r="G7" s="76" t="s">
        <v>106</v>
      </c>
      <c r="H7" s="82" t="s">
        <v>105</v>
      </c>
      <c r="I7" s="78" t="s">
        <v>242</v>
      </c>
      <c r="N7" s="76"/>
      <c r="O7" s="76"/>
    </row>
    <row r="8" spans="1:15" ht="34" x14ac:dyDescent="0.2">
      <c r="A8" s="76" t="s">
        <v>109</v>
      </c>
      <c r="B8" s="81">
        <v>44807</v>
      </c>
      <c r="C8" s="80" t="s">
        <v>117</v>
      </c>
      <c r="D8" s="76" t="s">
        <v>109</v>
      </c>
      <c r="E8" s="80" t="s">
        <v>116</v>
      </c>
      <c r="F8" s="79">
        <v>1.28</v>
      </c>
      <c r="G8" s="76" t="s">
        <v>106</v>
      </c>
      <c r="H8" s="76" t="s">
        <v>115</v>
      </c>
      <c r="I8" s="78" t="s">
        <v>241</v>
      </c>
      <c r="N8" s="76"/>
      <c r="O8" s="76"/>
    </row>
    <row r="9" spans="1:15" ht="34" x14ac:dyDescent="0.2">
      <c r="A9" s="76" t="s">
        <v>109</v>
      </c>
      <c r="B9" s="81">
        <v>44809</v>
      </c>
      <c r="C9" s="80" t="s">
        <v>240</v>
      </c>
      <c r="E9" s="80" t="s">
        <v>239</v>
      </c>
      <c r="F9" s="79">
        <v>4.5599999999999996</v>
      </c>
      <c r="G9" s="76" t="s">
        <v>106</v>
      </c>
      <c r="H9" s="82" t="s">
        <v>105</v>
      </c>
      <c r="I9" s="78" t="s">
        <v>238</v>
      </c>
      <c r="N9" s="76"/>
      <c r="O9" s="76"/>
    </row>
    <row r="10" spans="1:15" ht="34" x14ac:dyDescent="0.2">
      <c r="A10" s="76" t="s">
        <v>109</v>
      </c>
      <c r="B10" s="81">
        <v>44809</v>
      </c>
      <c r="C10" s="80" t="s">
        <v>237</v>
      </c>
      <c r="E10" s="80" t="s">
        <v>236</v>
      </c>
      <c r="F10" s="79">
        <v>6.48</v>
      </c>
      <c r="G10" s="76" t="s">
        <v>106</v>
      </c>
      <c r="H10" s="82" t="s">
        <v>105</v>
      </c>
      <c r="I10" s="78" t="s">
        <v>235</v>
      </c>
      <c r="N10" s="76"/>
      <c r="O10" s="76"/>
    </row>
    <row r="11" spans="1:15" ht="17" x14ac:dyDescent="0.2">
      <c r="A11" s="76" t="s">
        <v>109</v>
      </c>
      <c r="B11" s="81">
        <v>44810</v>
      </c>
      <c r="C11" s="80" t="s">
        <v>113</v>
      </c>
      <c r="D11" s="76" t="s">
        <v>112</v>
      </c>
      <c r="E11" s="80" t="s">
        <v>111</v>
      </c>
      <c r="F11" s="79">
        <v>20</v>
      </c>
      <c r="G11" s="76" t="s">
        <v>106</v>
      </c>
      <c r="H11" s="76" t="s">
        <v>115</v>
      </c>
      <c r="I11" s="78" t="s">
        <v>234</v>
      </c>
      <c r="N11" s="76"/>
      <c r="O11" s="76"/>
    </row>
    <row r="12" spans="1:15" ht="34" x14ac:dyDescent="0.2">
      <c r="A12" s="76" t="s">
        <v>109</v>
      </c>
      <c r="B12" s="81">
        <v>44810</v>
      </c>
      <c r="C12" s="80" t="s">
        <v>117</v>
      </c>
      <c r="E12" s="80" t="s">
        <v>233</v>
      </c>
      <c r="F12" s="79">
        <v>7.5</v>
      </c>
      <c r="G12" s="76" t="s">
        <v>106</v>
      </c>
      <c r="H12" s="82" t="s">
        <v>105</v>
      </c>
      <c r="I12" s="78" t="s">
        <v>232</v>
      </c>
      <c r="N12" s="76"/>
      <c r="O12" s="76"/>
    </row>
    <row r="13" spans="1:15" ht="17" x14ac:dyDescent="0.2">
      <c r="A13" s="76" t="s">
        <v>109</v>
      </c>
      <c r="B13" s="81">
        <v>44811</v>
      </c>
      <c r="C13" s="80" t="s">
        <v>113</v>
      </c>
      <c r="D13" s="76" t="s">
        <v>112</v>
      </c>
      <c r="E13" s="80" t="s">
        <v>111</v>
      </c>
      <c r="F13" s="79">
        <v>20</v>
      </c>
      <c r="G13" s="76" t="s">
        <v>106</v>
      </c>
      <c r="H13" s="76" t="s">
        <v>115</v>
      </c>
      <c r="I13" s="78" t="s">
        <v>231</v>
      </c>
      <c r="N13" s="76"/>
      <c r="O13" s="76"/>
    </row>
    <row r="14" spans="1:15" ht="34" x14ac:dyDescent="0.2">
      <c r="A14" s="76" t="s">
        <v>109</v>
      </c>
      <c r="B14" s="81">
        <v>44811</v>
      </c>
      <c r="C14" s="80" t="s">
        <v>117</v>
      </c>
      <c r="D14" s="76" t="s">
        <v>109</v>
      </c>
      <c r="E14" s="80" t="s">
        <v>230</v>
      </c>
      <c r="F14" s="79">
        <v>20</v>
      </c>
      <c r="G14" s="76" t="s">
        <v>106</v>
      </c>
      <c r="H14" s="76" t="s">
        <v>115</v>
      </c>
      <c r="N14" s="76"/>
      <c r="O14" s="76"/>
    </row>
    <row r="15" spans="1:15" ht="34" x14ac:dyDescent="0.2">
      <c r="A15" s="76" t="s">
        <v>109</v>
      </c>
      <c r="B15" s="81">
        <v>44812</v>
      </c>
      <c r="C15" s="80" t="s">
        <v>117</v>
      </c>
      <c r="E15" s="80" t="s">
        <v>229</v>
      </c>
      <c r="F15" s="79">
        <v>15.02</v>
      </c>
      <c r="G15" s="76" t="s">
        <v>106</v>
      </c>
      <c r="H15" s="82" t="s">
        <v>105</v>
      </c>
      <c r="I15" s="78" t="s">
        <v>228</v>
      </c>
      <c r="N15" s="76"/>
      <c r="O15" s="76"/>
    </row>
    <row r="16" spans="1:15" ht="34" x14ac:dyDescent="0.2">
      <c r="A16" s="76" t="s">
        <v>109</v>
      </c>
      <c r="B16" s="81">
        <v>44813</v>
      </c>
      <c r="C16" s="80" t="s">
        <v>117</v>
      </c>
      <c r="E16" s="80" t="s">
        <v>227</v>
      </c>
      <c r="F16" s="79">
        <v>0.31</v>
      </c>
      <c r="G16" s="76" t="s">
        <v>106</v>
      </c>
      <c r="H16" s="82" t="s">
        <v>105</v>
      </c>
      <c r="I16" s="78" t="s">
        <v>226</v>
      </c>
      <c r="N16" s="76"/>
      <c r="O16" s="76"/>
    </row>
    <row r="17" spans="1:15" ht="34" x14ac:dyDescent="0.2">
      <c r="A17" s="76" t="s">
        <v>109</v>
      </c>
      <c r="B17" s="81">
        <v>44814</v>
      </c>
      <c r="C17" s="80" t="s">
        <v>117</v>
      </c>
      <c r="D17" s="76" t="s">
        <v>109</v>
      </c>
      <c r="E17" s="80" t="s">
        <v>116</v>
      </c>
      <c r="F17" s="79">
        <v>3</v>
      </c>
      <c r="G17" s="76" t="s">
        <v>106</v>
      </c>
      <c r="H17" s="76" t="s">
        <v>115</v>
      </c>
      <c r="I17" s="78" t="s">
        <v>225</v>
      </c>
      <c r="N17" s="76"/>
      <c r="O17" s="76"/>
    </row>
    <row r="18" spans="1:15" ht="34" x14ac:dyDescent="0.2">
      <c r="A18" s="76" t="s">
        <v>109</v>
      </c>
      <c r="B18" s="81">
        <v>44814</v>
      </c>
      <c r="C18" s="80" t="s">
        <v>117</v>
      </c>
      <c r="E18" s="80" t="s">
        <v>224</v>
      </c>
      <c r="F18" s="79">
        <v>1.54</v>
      </c>
      <c r="G18" s="76" t="s">
        <v>106</v>
      </c>
      <c r="H18" s="82" t="s">
        <v>105</v>
      </c>
      <c r="I18" s="78" t="s">
        <v>223</v>
      </c>
      <c r="N18" s="76"/>
      <c r="O18" s="76"/>
    </row>
    <row r="19" spans="1:15" x14ac:dyDescent="0.2">
      <c r="A19" s="76" t="s">
        <v>109</v>
      </c>
      <c r="B19" s="81">
        <v>44815</v>
      </c>
      <c r="C19" s="75" t="s">
        <v>117</v>
      </c>
      <c r="D19" s="76" t="s">
        <v>109</v>
      </c>
      <c r="E19" s="75" t="s">
        <v>116</v>
      </c>
      <c r="F19" s="79">
        <v>10</v>
      </c>
      <c r="G19" s="76" t="s">
        <v>106</v>
      </c>
      <c r="H19" s="76" t="s">
        <v>115</v>
      </c>
      <c r="I19" s="78" t="s">
        <v>222</v>
      </c>
      <c r="N19" s="76"/>
      <c r="O19" s="76"/>
    </row>
    <row r="20" spans="1:15" ht="34" x14ac:dyDescent="0.2">
      <c r="A20" s="76" t="s">
        <v>109</v>
      </c>
      <c r="B20" s="81">
        <v>44815</v>
      </c>
      <c r="C20" s="80" t="s">
        <v>117</v>
      </c>
      <c r="D20" s="76" t="s">
        <v>109</v>
      </c>
      <c r="E20" s="80" t="s">
        <v>221</v>
      </c>
      <c r="F20" s="79">
        <v>2.99</v>
      </c>
      <c r="G20" s="76" t="s">
        <v>106</v>
      </c>
      <c r="H20" s="82" t="s">
        <v>105</v>
      </c>
      <c r="I20" s="78" t="s">
        <v>220</v>
      </c>
      <c r="N20" s="76"/>
      <c r="O20" s="76"/>
    </row>
    <row r="21" spans="1:15" ht="34" x14ac:dyDescent="0.2">
      <c r="A21" s="76" t="s">
        <v>109</v>
      </c>
      <c r="B21" s="81">
        <v>44817</v>
      </c>
      <c r="C21" s="80" t="s">
        <v>117</v>
      </c>
      <c r="D21" s="76" t="s">
        <v>109</v>
      </c>
      <c r="E21" s="80" t="s">
        <v>219</v>
      </c>
      <c r="F21" s="79">
        <v>700</v>
      </c>
      <c r="G21" s="76" t="s">
        <v>106</v>
      </c>
      <c r="H21" s="76" t="s">
        <v>115</v>
      </c>
      <c r="N21" s="76"/>
      <c r="O21" s="76"/>
    </row>
    <row r="22" spans="1:15" ht="17" x14ac:dyDescent="0.2">
      <c r="A22" s="76" t="s">
        <v>109</v>
      </c>
      <c r="B22" s="81">
        <v>44817</v>
      </c>
      <c r="C22" s="75" t="s">
        <v>117</v>
      </c>
      <c r="D22" s="76" t="s">
        <v>218</v>
      </c>
      <c r="E22" s="80" t="s">
        <v>217</v>
      </c>
      <c r="F22" s="79">
        <v>420</v>
      </c>
      <c r="G22" s="76" t="s">
        <v>106</v>
      </c>
      <c r="H22" s="82" t="s">
        <v>105</v>
      </c>
      <c r="I22" s="78" t="s">
        <v>216</v>
      </c>
      <c r="N22" s="76"/>
      <c r="O22" s="76"/>
    </row>
    <row r="23" spans="1:15" ht="17" x14ac:dyDescent="0.2">
      <c r="A23" s="76" t="s">
        <v>109</v>
      </c>
      <c r="B23" s="81">
        <v>44817</v>
      </c>
      <c r="C23" s="80" t="s">
        <v>215</v>
      </c>
      <c r="D23" s="76" t="s">
        <v>214</v>
      </c>
      <c r="E23" s="80" t="s">
        <v>213</v>
      </c>
      <c r="F23" s="79">
        <v>200</v>
      </c>
      <c r="G23" s="76" t="s">
        <v>106</v>
      </c>
      <c r="H23" s="82" t="s">
        <v>105</v>
      </c>
      <c r="I23" s="78" t="s">
        <v>212</v>
      </c>
      <c r="N23" s="76"/>
      <c r="O23" s="76"/>
    </row>
    <row r="24" spans="1:15" ht="17" x14ac:dyDescent="0.2">
      <c r="A24" s="76" t="s">
        <v>109</v>
      </c>
      <c r="B24" s="81">
        <v>44817</v>
      </c>
      <c r="C24" s="80" t="s">
        <v>211</v>
      </c>
      <c r="D24" s="76" t="s">
        <v>120</v>
      </c>
      <c r="E24" s="80" t="s">
        <v>210</v>
      </c>
      <c r="F24" s="79">
        <v>50</v>
      </c>
      <c r="G24" s="76" t="s">
        <v>106</v>
      </c>
      <c r="H24" s="82" t="s">
        <v>105</v>
      </c>
      <c r="I24" s="78" t="s">
        <v>209</v>
      </c>
      <c r="N24" s="76"/>
      <c r="O24" s="76"/>
    </row>
    <row r="25" spans="1:15" ht="34" x14ac:dyDescent="0.2">
      <c r="A25" s="76" t="s">
        <v>109</v>
      </c>
      <c r="B25" s="81">
        <v>44817</v>
      </c>
      <c r="C25" s="80" t="s">
        <v>117</v>
      </c>
      <c r="E25" s="80" t="s">
        <v>208</v>
      </c>
      <c r="F25" s="79">
        <v>20.010000000000002</v>
      </c>
      <c r="G25" s="76" t="s">
        <v>106</v>
      </c>
      <c r="H25" s="82" t="s">
        <v>105</v>
      </c>
      <c r="I25" s="78" t="s">
        <v>207</v>
      </c>
      <c r="N25" s="76"/>
      <c r="O25" s="76"/>
    </row>
    <row r="26" spans="1:15" ht="34" x14ac:dyDescent="0.2">
      <c r="A26" s="76" t="s">
        <v>109</v>
      </c>
      <c r="B26" s="81">
        <v>44819</v>
      </c>
      <c r="C26" s="80" t="s">
        <v>117</v>
      </c>
      <c r="E26" s="80" t="s">
        <v>206</v>
      </c>
      <c r="F26" s="79">
        <v>19.98</v>
      </c>
      <c r="G26" s="76" t="s">
        <v>106</v>
      </c>
      <c r="H26" s="82" t="s">
        <v>105</v>
      </c>
      <c r="I26" s="78" t="s">
        <v>205</v>
      </c>
      <c r="N26" s="76"/>
      <c r="O26" s="76"/>
    </row>
    <row r="27" spans="1:15" ht="34" x14ac:dyDescent="0.2">
      <c r="A27" s="76" t="s">
        <v>109</v>
      </c>
      <c r="B27" s="81">
        <v>44820</v>
      </c>
      <c r="C27" s="80" t="s">
        <v>117</v>
      </c>
      <c r="E27" s="80" t="s">
        <v>204</v>
      </c>
      <c r="F27" s="79">
        <v>320</v>
      </c>
      <c r="G27" s="76" t="s">
        <v>106</v>
      </c>
      <c r="H27" s="76" t="s">
        <v>115</v>
      </c>
      <c r="N27" s="76"/>
      <c r="O27" s="76"/>
    </row>
    <row r="28" spans="1:15" ht="17" x14ac:dyDescent="0.2">
      <c r="A28" s="76" t="s">
        <v>109</v>
      </c>
      <c r="B28" s="81">
        <v>44821</v>
      </c>
      <c r="C28" s="80" t="s">
        <v>203</v>
      </c>
      <c r="D28" s="76" t="s">
        <v>202</v>
      </c>
      <c r="E28" s="80" t="s">
        <v>201</v>
      </c>
      <c r="F28" s="79">
        <v>15</v>
      </c>
      <c r="G28" s="76" t="s">
        <v>106</v>
      </c>
      <c r="H28" s="82" t="s">
        <v>105</v>
      </c>
      <c r="I28" s="78" t="s">
        <v>200</v>
      </c>
      <c r="N28" s="76"/>
      <c r="O28" s="76"/>
    </row>
    <row r="29" spans="1:15" ht="17" x14ac:dyDescent="0.2">
      <c r="A29" s="76" t="s">
        <v>109</v>
      </c>
      <c r="B29" s="81">
        <v>44821</v>
      </c>
      <c r="C29" s="80" t="s">
        <v>199</v>
      </c>
      <c r="D29" s="76" t="s">
        <v>198</v>
      </c>
      <c r="E29" s="80" t="s">
        <v>197</v>
      </c>
      <c r="F29" s="79">
        <v>2.5499999999999998</v>
      </c>
      <c r="G29" s="76" t="s">
        <v>106</v>
      </c>
      <c r="H29" s="82" t="s">
        <v>105</v>
      </c>
      <c r="I29" s="78" t="s">
        <v>196</v>
      </c>
      <c r="K29" s="77">
        <v>854631324</v>
      </c>
      <c r="L29" s="77">
        <v>15</v>
      </c>
      <c r="N29" s="76"/>
      <c r="O29" s="76"/>
    </row>
    <row r="30" spans="1:15" ht="34" x14ac:dyDescent="0.2">
      <c r="A30" s="76" t="s">
        <v>109</v>
      </c>
      <c r="B30" s="81">
        <v>44821</v>
      </c>
      <c r="C30" s="80" t="s">
        <v>117</v>
      </c>
      <c r="E30" s="80" t="s">
        <v>195</v>
      </c>
      <c r="F30" s="79">
        <v>20</v>
      </c>
      <c r="G30" s="76" t="s">
        <v>106</v>
      </c>
      <c r="H30" s="76" t="s">
        <v>115</v>
      </c>
      <c r="N30" s="76"/>
      <c r="O30" s="76"/>
    </row>
    <row r="31" spans="1:15" ht="17" x14ac:dyDescent="0.2">
      <c r="A31" s="76" t="s">
        <v>109</v>
      </c>
      <c r="B31" s="81">
        <v>44822</v>
      </c>
      <c r="C31" s="80" t="s">
        <v>194</v>
      </c>
      <c r="E31" s="80" t="s">
        <v>193</v>
      </c>
      <c r="F31" s="79">
        <v>248.5</v>
      </c>
      <c r="G31" s="76" t="s">
        <v>106</v>
      </c>
      <c r="H31" s="82" t="s">
        <v>105</v>
      </c>
      <c r="I31" s="78" t="s">
        <v>192</v>
      </c>
      <c r="N31" s="76"/>
      <c r="O31" s="76"/>
    </row>
    <row r="32" spans="1:15" ht="34" x14ac:dyDescent="0.2">
      <c r="A32" s="76" t="s">
        <v>109</v>
      </c>
      <c r="B32" s="81">
        <v>44823</v>
      </c>
      <c r="C32" s="80" t="s">
        <v>191</v>
      </c>
      <c r="E32" s="80" t="s">
        <v>190</v>
      </c>
      <c r="F32" s="79">
        <v>49</v>
      </c>
      <c r="G32" s="76" t="s">
        <v>106</v>
      </c>
      <c r="H32" s="82" t="s">
        <v>105</v>
      </c>
      <c r="I32" s="78" t="s">
        <v>189</v>
      </c>
      <c r="N32" s="76"/>
      <c r="O32" s="76"/>
    </row>
    <row r="33" spans="1:15" ht="34" x14ac:dyDescent="0.2">
      <c r="A33" s="76" t="s">
        <v>109</v>
      </c>
      <c r="B33" s="81">
        <v>44825</v>
      </c>
      <c r="C33" s="80" t="s">
        <v>117</v>
      </c>
      <c r="E33" s="80" t="s">
        <v>188</v>
      </c>
      <c r="F33" s="79">
        <v>50</v>
      </c>
      <c r="G33" s="76" t="s">
        <v>106</v>
      </c>
      <c r="H33" s="76" t="s">
        <v>115</v>
      </c>
      <c r="N33" s="76"/>
      <c r="O33" s="76"/>
    </row>
    <row r="34" spans="1:15" ht="17" x14ac:dyDescent="0.2">
      <c r="A34" s="76" t="s">
        <v>109</v>
      </c>
      <c r="B34" s="81">
        <v>44825</v>
      </c>
      <c r="C34" s="80" t="s">
        <v>113</v>
      </c>
      <c r="D34" s="76" t="s">
        <v>109</v>
      </c>
      <c r="E34" s="80" t="s">
        <v>187</v>
      </c>
      <c r="F34" s="79">
        <v>11</v>
      </c>
      <c r="G34" s="76" t="s">
        <v>106</v>
      </c>
      <c r="H34" s="76" t="s">
        <v>115</v>
      </c>
      <c r="I34" s="78" t="s">
        <v>186</v>
      </c>
      <c r="N34" s="76"/>
      <c r="O34" s="76"/>
    </row>
    <row r="35" spans="1:15" ht="34" x14ac:dyDescent="0.2">
      <c r="A35" s="76" t="s">
        <v>109</v>
      </c>
      <c r="B35" s="81">
        <v>44825</v>
      </c>
      <c r="C35" s="80" t="s">
        <v>117</v>
      </c>
      <c r="D35" s="76" t="s">
        <v>184</v>
      </c>
      <c r="E35" s="80" t="s">
        <v>116</v>
      </c>
      <c r="F35" s="79">
        <v>20</v>
      </c>
      <c r="G35" s="76" t="s">
        <v>106</v>
      </c>
      <c r="H35" s="82" t="s">
        <v>105</v>
      </c>
      <c r="I35" s="78" t="s">
        <v>185</v>
      </c>
      <c r="N35" s="76"/>
      <c r="O35" s="76"/>
    </row>
    <row r="36" spans="1:15" ht="34" x14ac:dyDescent="0.2">
      <c r="A36" s="76" t="s">
        <v>109</v>
      </c>
      <c r="B36" s="81">
        <v>44826</v>
      </c>
      <c r="C36" s="80" t="s">
        <v>117</v>
      </c>
      <c r="D36" s="76" t="s">
        <v>184</v>
      </c>
      <c r="E36" s="80" t="s">
        <v>183</v>
      </c>
      <c r="F36" s="79">
        <v>0.69</v>
      </c>
      <c r="G36" s="76" t="s">
        <v>106</v>
      </c>
      <c r="H36" s="82" t="s">
        <v>105</v>
      </c>
      <c r="I36" s="78" t="s">
        <v>182</v>
      </c>
      <c r="N36" s="76"/>
      <c r="O36" s="76"/>
    </row>
    <row r="37" spans="1:15" ht="17" x14ac:dyDescent="0.2">
      <c r="A37" s="76" t="s">
        <v>109</v>
      </c>
      <c r="B37" s="81">
        <v>44826</v>
      </c>
      <c r="C37" s="80" t="s">
        <v>117</v>
      </c>
      <c r="D37" s="76" t="s">
        <v>109</v>
      </c>
      <c r="E37" s="80" t="s">
        <v>181</v>
      </c>
      <c r="F37" s="79">
        <v>7.37</v>
      </c>
      <c r="G37" s="76" t="s">
        <v>106</v>
      </c>
      <c r="H37" s="76" t="s">
        <v>115</v>
      </c>
      <c r="I37" s="78" t="s">
        <v>180</v>
      </c>
      <c r="N37" s="76"/>
      <c r="O37" s="76"/>
    </row>
    <row r="38" spans="1:15" ht="34" x14ac:dyDescent="0.2">
      <c r="A38" s="76" t="s">
        <v>109</v>
      </c>
      <c r="B38" s="81">
        <v>44827</v>
      </c>
      <c r="C38" s="80" t="s">
        <v>117</v>
      </c>
      <c r="D38" s="76" t="s">
        <v>109</v>
      </c>
      <c r="E38" s="80" t="s">
        <v>116</v>
      </c>
      <c r="F38" s="79">
        <v>5</v>
      </c>
      <c r="G38" s="76" t="s">
        <v>106</v>
      </c>
      <c r="H38" s="76" t="s">
        <v>115</v>
      </c>
      <c r="I38" s="78" t="s">
        <v>179</v>
      </c>
      <c r="N38" s="76"/>
      <c r="O38" s="76"/>
    </row>
    <row r="39" spans="1:15" ht="17" x14ac:dyDescent="0.2">
      <c r="A39" s="76" t="s">
        <v>109</v>
      </c>
      <c r="B39" s="81">
        <v>44827</v>
      </c>
      <c r="C39" s="80" t="s">
        <v>155</v>
      </c>
      <c r="E39" s="80" t="s">
        <v>178</v>
      </c>
      <c r="F39" s="79" t="s">
        <v>177</v>
      </c>
      <c r="G39" s="76" t="s">
        <v>106</v>
      </c>
      <c r="H39" s="82" t="s">
        <v>105</v>
      </c>
      <c r="I39" s="78" t="s">
        <v>176</v>
      </c>
      <c r="N39" s="76"/>
      <c r="O39" s="76"/>
    </row>
    <row r="40" spans="1:15" ht="51" x14ac:dyDescent="0.2">
      <c r="A40" s="76" t="s">
        <v>109</v>
      </c>
      <c r="B40" s="81">
        <v>44827</v>
      </c>
      <c r="C40" s="80" t="s">
        <v>175</v>
      </c>
      <c r="E40" s="80" t="s">
        <v>174</v>
      </c>
      <c r="F40" s="79">
        <v>1.99</v>
      </c>
      <c r="G40" s="76" t="s">
        <v>106</v>
      </c>
      <c r="H40" s="82" t="s">
        <v>105</v>
      </c>
      <c r="I40" s="78" t="s">
        <v>173</v>
      </c>
      <c r="N40" s="76"/>
      <c r="O40" s="76"/>
    </row>
    <row r="41" spans="1:15" ht="17" x14ac:dyDescent="0.2">
      <c r="A41" s="76" t="s">
        <v>109</v>
      </c>
      <c r="B41" s="81">
        <v>44828</v>
      </c>
      <c r="C41" s="80" t="s">
        <v>117</v>
      </c>
      <c r="D41" s="76" t="s">
        <v>109</v>
      </c>
      <c r="E41" s="80" t="s">
        <v>146</v>
      </c>
      <c r="F41" s="79">
        <v>150</v>
      </c>
      <c r="G41" s="76" t="s">
        <v>106</v>
      </c>
      <c r="H41" s="76" t="s">
        <v>115</v>
      </c>
      <c r="I41" s="78" t="s">
        <v>172</v>
      </c>
      <c r="N41" s="76"/>
      <c r="O41" s="76"/>
    </row>
    <row r="42" spans="1:15" ht="17" x14ac:dyDescent="0.2">
      <c r="A42" s="76" t="s">
        <v>109</v>
      </c>
      <c r="B42" s="81">
        <v>44828</v>
      </c>
      <c r="C42" s="80" t="s">
        <v>117</v>
      </c>
      <c r="D42" s="76" t="s">
        <v>124</v>
      </c>
      <c r="E42" s="80" t="s">
        <v>123</v>
      </c>
      <c r="F42" s="79">
        <v>43</v>
      </c>
      <c r="G42" s="76" t="s">
        <v>106</v>
      </c>
      <c r="H42" s="82" t="s">
        <v>105</v>
      </c>
      <c r="I42" s="78" t="s">
        <v>171</v>
      </c>
      <c r="N42" s="76"/>
      <c r="O42" s="76"/>
    </row>
    <row r="43" spans="1:15" ht="17" x14ac:dyDescent="0.2">
      <c r="A43" s="76" t="s">
        <v>109</v>
      </c>
      <c r="B43" s="81">
        <v>44828</v>
      </c>
      <c r="C43" s="80" t="s">
        <v>168</v>
      </c>
      <c r="D43" s="76" t="s">
        <v>167</v>
      </c>
      <c r="E43" s="80" t="s">
        <v>170</v>
      </c>
      <c r="F43" s="79">
        <v>13.02</v>
      </c>
      <c r="G43" s="76" t="s">
        <v>106</v>
      </c>
      <c r="H43" s="82" t="s">
        <v>105</v>
      </c>
      <c r="I43" s="78" t="s">
        <v>169</v>
      </c>
      <c r="L43" s="77">
        <v>16</v>
      </c>
      <c r="N43" s="76"/>
      <c r="O43" s="76"/>
    </row>
    <row r="44" spans="1:15" ht="17" x14ac:dyDescent="0.2">
      <c r="A44" s="76" t="s">
        <v>109</v>
      </c>
      <c r="B44" s="81">
        <v>44828</v>
      </c>
      <c r="C44" s="80" t="s">
        <v>168</v>
      </c>
      <c r="D44" s="76" t="s">
        <v>167</v>
      </c>
      <c r="E44" s="80" t="s">
        <v>166</v>
      </c>
      <c r="F44" s="79">
        <v>13.8</v>
      </c>
      <c r="G44" s="76" t="s">
        <v>106</v>
      </c>
      <c r="H44" s="82" t="s">
        <v>105</v>
      </c>
      <c r="I44" s="78" t="s">
        <v>165</v>
      </c>
      <c r="L44" s="77">
        <v>17</v>
      </c>
      <c r="N44" s="76"/>
      <c r="O44" s="76"/>
    </row>
    <row r="45" spans="1:15" ht="34" x14ac:dyDescent="0.2">
      <c r="A45" s="76" t="s">
        <v>109</v>
      </c>
      <c r="B45" s="81">
        <v>44828</v>
      </c>
      <c r="C45" s="80" t="s">
        <v>164</v>
      </c>
      <c r="E45" s="80" t="s">
        <v>163</v>
      </c>
      <c r="F45" s="79">
        <v>22.92</v>
      </c>
      <c r="G45" s="76" t="s">
        <v>106</v>
      </c>
      <c r="H45" s="82" t="s">
        <v>105</v>
      </c>
      <c r="I45" s="78" t="s">
        <v>162</v>
      </c>
      <c r="N45" s="76"/>
      <c r="O45" s="76"/>
    </row>
    <row r="46" spans="1:15" ht="34" x14ac:dyDescent="0.2">
      <c r="A46" s="76" t="s">
        <v>109</v>
      </c>
      <c r="B46" s="81">
        <v>44828</v>
      </c>
      <c r="C46" s="80" t="s">
        <v>149</v>
      </c>
      <c r="E46" s="80" t="s">
        <v>161</v>
      </c>
      <c r="F46" s="79">
        <v>12.31</v>
      </c>
      <c r="G46" s="76" t="s">
        <v>106</v>
      </c>
      <c r="H46" s="82" t="s">
        <v>105</v>
      </c>
      <c r="I46" s="78" t="s">
        <v>160</v>
      </c>
      <c r="N46" s="76"/>
      <c r="O46" s="76"/>
    </row>
    <row r="47" spans="1:15" ht="34" x14ac:dyDescent="0.2">
      <c r="A47" s="76" t="s">
        <v>109</v>
      </c>
      <c r="B47" s="81">
        <v>44829</v>
      </c>
      <c r="C47" s="80" t="s">
        <v>117</v>
      </c>
      <c r="D47" s="76" t="s">
        <v>109</v>
      </c>
      <c r="E47" s="80" t="s">
        <v>116</v>
      </c>
      <c r="F47" s="79">
        <v>22.38</v>
      </c>
      <c r="G47" s="76" t="s">
        <v>106</v>
      </c>
      <c r="H47" s="82" t="s">
        <v>105</v>
      </c>
      <c r="I47" s="78" t="s">
        <v>159</v>
      </c>
      <c r="L47" s="77">
        <v>20323</v>
      </c>
      <c r="N47" s="76"/>
      <c r="O47" s="76"/>
    </row>
    <row r="48" spans="1:15" ht="34" x14ac:dyDescent="0.2">
      <c r="A48" s="76" t="s">
        <v>109</v>
      </c>
      <c r="B48" s="81">
        <v>44829</v>
      </c>
      <c r="C48" s="80" t="s">
        <v>117</v>
      </c>
      <c r="D48" s="76" t="s">
        <v>109</v>
      </c>
      <c r="E48" s="80" t="s">
        <v>158</v>
      </c>
      <c r="F48" s="79">
        <v>60</v>
      </c>
      <c r="G48" s="76" t="s">
        <v>106</v>
      </c>
      <c r="H48" s="76" t="s">
        <v>115</v>
      </c>
      <c r="N48" s="76"/>
      <c r="O48" s="76"/>
    </row>
    <row r="49" spans="1:15" ht="17" x14ac:dyDescent="0.2">
      <c r="A49" s="76" t="s">
        <v>109</v>
      </c>
      <c r="B49" s="81">
        <v>44829</v>
      </c>
      <c r="C49" s="80" t="s">
        <v>113</v>
      </c>
      <c r="D49" s="76" t="s">
        <v>112</v>
      </c>
      <c r="E49" s="80" t="s">
        <v>111</v>
      </c>
      <c r="F49" s="79">
        <v>70</v>
      </c>
      <c r="G49" s="76" t="s">
        <v>106</v>
      </c>
      <c r="H49" s="82" t="s">
        <v>105</v>
      </c>
      <c r="I49" s="78" t="s">
        <v>157</v>
      </c>
      <c r="N49" s="76"/>
      <c r="O49" s="76"/>
    </row>
    <row r="50" spans="1:15" ht="34" x14ac:dyDescent="0.2">
      <c r="A50" s="76" t="s">
        <v>109</v>
      </c>
      <c r="B50" s="81">
        <v>44829</v>
      </c>
      <c r="C50" s="80" t="s">
        <v>117</v>
      </c>
      <c r="D50" s="76" t="s">
        <v>109</v>
      </c>
      <c r="E50" s="80" t="s">
        <v>116</v>
      </c>
      <c r="F50" s="79">
        <v>1</v>
      </c>
      <c r="G50" s="76" t="s">
        <v>106</v>
      </c>
      <c r="H50" s="76" t="s">
        <v>115</v>
      </c>
      <c r="I50" s="78" t="s">
        <v>156</v>
      </c>
      <c r="N50" s="76"/>
      <c r="O50" s="76"/>
    </row>
    <row r="51" spans="1:15" ht="17" x14ac:dyDescent="0.2">
      <c r="A51" s="76" t="s">
        <v>109</v>
      </c>
      <c r="B51" s="81">
        <v>44829</v>
      </c>
      <c r="C51" s="80" t="s">
        <v>155</v>
      </c>
      <c r="E51" s="80" t="s">
        <v>154</v>
      </c>
      <c r="F51" s="79">
        <v>10.34</v>
      </c>
      <c r="G51" s="76" t="s">
        <v>106</v>
      </c>
      <c r="H51" s="82" t="s">
        <v>105</v>
      </c>
      <c r="I51" s="78" t="s">
        <v>153</v>
      </c>
      <c r="N51" s="76"/>
      <c r="O51" s="76"/>
    </row>
    <row r="52" spans="1:15" ht="34" x14ac:dyDescent="0.2">
      <c r="A52" s="76" t="s">
        <v>109</v>
      </c>
      <c r="B52" s="81">
        <v>44830</v>
      </c>
      <c r="C52" s="80" t="s">
        <v>152</v>
      </c>
      <c r="E52" s="80" t="s">
        <v>151</v>
      </c>
      <c r="F52" s="79">
        <v>2.25</v>
      </c>
      <c r="G52" s="76" t="s">
        <v>106</v>
      </c>
      <c r="H52" s="82" t="s">
        <v>105</v>
      </c>
      <c r="I52" s="78" t="s">
        <v>150</v>
      </c>
      <c r="N52" s="76"/>
      <c r="O52" s="76"/>
    </row>
    <row r="53" spans="1:15" ht="34" x14ac:dyDescent="0.2">
      <c r="A53" s="76" t="s">
        <v>109</v>
      </c>
      <c r="B53" s="81">
        <v>44830</v>
      </c>
      <c r="C53" s="80" t="s">
        <v>149</v>
      </c>
      <c r="E53" s="80" t="s">
        <v>148</v>
      </c>
      <c r="F53" s="79">
        <v>14.9</v>
      </c>
      <c r="G53" s="76" t="s">
        <v>106</v>
      </c>
      <c r="H53" s="82" t="s">
        <v>105</v>
      </c>
      <c r="I53" s="78" t="s">
        <v>147</v>
      </c>
      <c r="N53" s="76"/>
      <c r="O53" s="76"/>
    </row>
    <row r="54" spans="1:15" ht="17" x14ac:dyDescent="0.2">
      <c r="A54" s="76" t="s">
        <v>109</v>
      </c>
      <c r="B54" s="81">
        <v>44831</v>
      </c>
      <c r="C54" s="80" t="s">
        <v>117</v>
      </c>
      <c r="D54" s="76" t="s">
        <v>109</v>
      </c>
      <c r="E54" s="80" t="s">
        <v>146</v>
      </c>
      <c r="F54" s="79">
        <v>150</v>
      </c>
      <c r="G54" s="76" t="s">
        <v>106</v>
      </c>
      <c r="H54" s="76" t="s">
        <v>115</v>
      </c>
      <c r="I54" s="78" t="s">
        <v>145</v>
      </c>
      <c r="N54" s="76"/>
      <c r="O54" s="76"/>
    </row>
    <row r="55" spans="1:15" ht="34" x14ac:dyDescent="0.2">
      <c r="A55" s="76" t="s">
        <v>109</v>
      </c>
      <c r="B55" s="81">
        <v>44831</v>
      </c>
      <c r="C55" s="80" t="s">
        <v>121</v>
      </c>
      <c r="D55" s="76" t="s">
        <v>120</v>
      </c>
      <c r="E55" s="80" t="s">
        <v>119</v>
      </c>
      <c r="F55" s="79">
        <v>50</v>
      </c>
      <c r="G55" s="76" t="s">
        <v>106</v>
      </c>
      <c r="H55" s="82" t="s">
        <v>105</v>
      </c>
      <c r="I55" s="78" t="s">
        <v>144</v>
      </c>
      <c r="N55" s="76"/>
      <c r="O55" s="76"/>
    </row>
    <row r="56" spans="1:15" ht="17" x14ac:dyDescent="0.2">
      <c r="A56" s="76" t="s">
        <v>109</v>
      </c>
      <c r="B56" s="81">
        <v>44831</v>
      </c>
      <c r="C56" s="80" t="s">
        <v>113</v>
      </c>
      <c r="D56" s="76" t="s">
        <v>112</v>
      </c>
      <c r="E56" s="80" t="s">
        <v>143</v>
      </c>
      <c r="F56" s="79">
        <v>20</v>
      </c>
      <c r="G56" s="76" t="s">
        <v>106</v>
      </c>
      <c r="H56" s="82" t="s">
        <v>105</v>
      </c>
      <c r="I56" s="78" t="s">
        <v>142</v>
      </c>
      <c r="N56" s="76"/>
      <c r="O56" s="76"/>
    </row>
    <row r="57" spans="1:15" ht="17" x14ac:dyDescent="0.2">
      <c r="A57" s="76" t="s">
        <v>109</v>
      </c>
      <c r="B57" s="81">
        <v>44831</v>
      </c>
      <c r="C57" s="80" t="s">
        <v>117</v>
      </c>
      <c r="D57" s="76" t="s">
        <v>124</v>
      </c>
      <c r="E57" s="80" t="s">
        <v>123</v>
      </c>
      <c r="F57" s="79">
        <v>21</v>
      </c>
      <c r="G57" s="76" t="s">
        <v>106</v>
      </c>
      <c r="H57" s="82" t="s">
        <v>105</v>
      </c>
      <c r="I57" s="78" t="s">
        <v>141</v>
      </c>
      <c r="N57" s="76"/>
      <c r="O57" s="76"/>
    </row>
    <row r="58" spans="1:15" ht="34" x14ac:dyDescent="0.2">
      <c r="A58" s="76" t="s">
        <v>109</v>
      </c>
      <c r="B58" s="81">
        <v>44831</v>
      </c>
      <c r="C58" s="80" t="s">
        <v>140</v>
      </c>
      <c r="E58" s="80" t="s">
        <v>139</v>
      </c>
      <c r="F58" s="79">
        <v>20.99</v>
      </c>
      <c r="G58" s="76" t="s">
        <v>106</v>
      </c>
      <c r="H58" s="82" t="s">
        <v>105</v>
      </c>
      <c r="I58" s="78" t="s">
        <v>138</v>
      </c>
      <c r="N58" s="76"/>
      <c r="O58" s="76"/>
    </row>
    <row r="59" spans="1:15" ht="34" x14ac:dyDescent="0.2">
      <c r="A59" s="76" t="s">
        <v>109</v>
      </c>
      <c r="B59" s="81">
        <v>44831</v>
      </c>
      <c r="C59" s="80" t="s">
        <v>137</v>
      </c>
      <c r="E59" s="80" t="s">
        <v>136</v>
      </c>
      <c r="F59" s="79">
        <v>4</v>
      </c>
      <c r="G59" s="76" t="s">
        <v>106</v>
      </c>
      <c r="H59" s="82" t="s">
        <v>105</v>
      </c>
      <c r="I59" s="78" t="s">
        <v>135</v>
      </c>
      <c r="N59" s="76"/>
      <c r="O59" s="76"/>
    </row>
    <row r="60" spans="1:15" ht="34" x14ac:dyDescent="0.2">
      <c r="A60" s="76" t="s">
        <v>109</v>
      </c>
      <c r="B60" s="81">
        <v>44831</v>
      </c>
      <c r="C60" s="80" t="s">
        <v>134</v>
      </c>
      <c r="E60" s="80" t="s">
        <v>133</v>
      </c>
      <c r="F60" s="79">
        <v>3.9</v>
      </c>
      <c r="G60" s="76" t="s">
        <v>106</v>
      </c>
      <c r="H60" s="82" t="s">
        <v>105</v>
      </c>
      <c r="I60" s="78" t="s">
        <v>132</v>
      </c>
      <c r="N60" s="76"/>
      <c r="O60" s="76"/>
    </row>
    <row r="61" spans="1:15" ht="34" x14ac:dyDescent="0.2">
      <c r="A61" s="76" t="s">
        <v>109</v>
      </c>
      <c r="B61" s="81">
        <v>44831</v>
      </c>
      <c r="C61" s="80" t="s">
        <v>131</v>
      </c>
      <c r="E61" s="80" t="s">
        <v>130</v>
      </c>
      <c r="F61" s="79">
        <v>21.48</v>
      </c>
      <c r="G61" s="76" t="s">
        <v>106</v>
      </c>
      <c r="H61" s="82" t="s">
        <v>105</v>
      </c>
      <c r="I61" s="78" t="s">
        <v>129</v>
      </c>
      <c r="N61" s="76"/>
      <c r="O61" s="76"/>
    </row>
    <row r="62" spans="1:15" ht="34" x14ac:dyDescent="0.2">
      <c r="A62" s="76" t="s">
        <v>109</v>
      </c>
      <c r="B62" s="81">
        <v>44832</v>
      </c>
      <c r="C62" s="80" t="s">
        <v>128</v>
      </c>
      <c r="E62" s="80" t="s">
        <v>127</v>
      </c>
      <c r="F62" s="79">
        <v>2.5</v>
      </c>
      <c r="G62" s="76" t="s">
        <v>106</v>
      </c>
      <c r="H62" s="82" t="s">
        <v>105</v>
      </c>
      <c r="I62" s="78" t="s">
        <v>126</v>
      </c>
      <c r="N62" s="76"/>
      <c r="O62" s="76"/>
    </row>
    <row r="63" spans="1:15" ht="34" x14ac:dyDescent="0.2">
      <c r="A63" s="76" t="s">
        <v>109</v>
      </c>
      <c r="B63" s="81">
        <v>44832</v>
      </c>
      <c r="C63" s="80" t="s">
        <v>117</v>
      </c>
      <c r="D63" s="76" t="s">
        <v>124</v>
      </c>
      <c r="E63" s="80" t="s">
        <v>125</v>
      </c>
      <c r="F63" s="79">
        <v>50</v>
      </c>
      <c r="G63" s="76" t="s">
        <v>106</v>
      </c>
      <c r="H63" s="76" t="s">
        <v>115</v>
      </c>
      <c r="N63" s="76"/>
      <c r="O63" s="76"/>
    </row>
    <row r="64" spans="1:15" ht="17" x14ac:dyDescent="0.2">
      <c r="A64" s="76" t="s">
        <v>109</v>
      </c>
      <c r="B64" s="81">
        <v>44833</v>
      </c>
      <c r="C64" s="80" t="s">
        <v>117</v>
      </c>
      <c r="D64" s="76" t="s">
        <v>124</v>
      </c>
      <c r="E64" s="80" t="s">
        <v>123</v>
      </c>
      <c r="F64" s="79">
        <v>25</v>
      </c>
      <c r="G64" s="76" t="s">
        <v>106</v>
      </c>
      <c r="H64" s="82" t="s">
        <v>105</v>
      </c>
      <c r="I64" s="78" t="s">
        <v>122</v>
      </c>
      <c r="N64" s="76"/>
      <c r="O64" s="76"/>
    </row>
    <row r="65" spans="1:15" ht="34" x14ac:dyDescent="0.2">
      <c r="A65" s="76" t="s">
        <v>109</v>
      </c>
      <c r="B65" s="81">
        <v>44833</v>
      </c>
      <c r="C65" s="80" t="s">
        <v>121</v>
      </c>
      <c r="D65" s="76" t="s">
        <v>120</v>
      </c>
      <c r="E65" s="80" t="s">
        <v>119</v>
      </c>
      <c r="F65" s="79">
        <v>40</v>
      </c>
      <c r="G65" s="76" t="s">
        <v>106</v>
      </c>
      <c r="H65" s="82" t="s">
        <v>105</v>
      </c>
      <c r="I65" s="78" t="s">
        <v>118</v>
      </c>
      <c r="N65" s="76"/>
      <c r="O65" s="76"/>
    </row>
    <row r="66" spans="1:15" ht="34" x14ac:dyDescent="0.2">
      <c r="A66" s="76" t="s">
        <v>109</v>
      </c>
      <c r="B66" s="81">
        <v>44834</v>
      </c>
      <c r="C66" s="80" t="s">
        <v>117</v>
      </c>
      <c r="D66" s="76" t="s">
        <v>109</v>
      </c>
      <c r="E66" s="80" t="s">
        <v>116</v>
      </c>
      <c r="F66" s="79">
        <v>100</v>
      </c>
      <c r="G66" s="76" t="s">
        <v>106</v>
      </c>
      <c r="H66" s="76" t="s">
        <v>115</v>
      </c>
      <c r="I66" s="78" t="s">
        <v>114</v>
      </c>
      <c r="N66" s="76"/>
      <c r="O66" s="76"/>
    </row>
    <row r="67" spans="1:15" ht="17" x14ac:dyDescent="0.2">
      <c r="A67" s="76" t="s">
        <v>109</v>
      </c>
      <c r="B67" s="81">
        <v>44834</v>
      </c>
      <c r="C67" s="80" t="s">
        <v>113</v>
      </c>
      <c r="D67" s="76" t="s">
        <v>112</v>
      </c>
      <c r="E67" s="80" t="s">
        <v>111</v>
      </c>
      <c r="F67" s="79">
        <v>100</v>
      </c>
      <c r="G67" s="76" t="s">
        <v>106</v>
      </c>
      <c r="H67" s="82" t="s">
        <v>105</v>
      </c>
      <c r="I67" s="78" t="s">
        <v>110</v>
      </c>
      <c r="N67" s="76"/>
      <c r="O67" s="76"/>
    </row>
    <row r="68" spans="1:15" ht="34" x14ac:dyDescent="0.2">
      <c r="A68" s="76" t="s">
        <v>109</v>
      </c>
      <c r="B68" s="81">
        <v>44834</v>
      </c>
      <c r="C68" s="80" t="s">
        <v>108</v>
      </c>
      <c r="E68" s="80" t="s">
        <v>107</v>
      </c>
      <c r="F68" s="79">
        <v>0.85</v>
      </c>
      <c r="G68" s="76" t="s">
        <v>106</v>
      </c>
      <c r="H68" s="82" t="s">
        <v>105</v>
      </c>
      <c r="I68" s="78" t="s">
        <v>104</v>
      </c>
      <c r="N68" s="76"/>
      <c r="O68" s="76"/>
    </row>
    <row r="69" spans="1:15" x14ac:dyDescent="0.2">
      <c r="B69" s="81"/>
      <c r="N69" s="76"/>
      <c r="O69" s="76"/>
    </row>
    <row r="70" spans="1:15" x14ac:dyDescent="0.2">
      <c r="B70" s="81"/>
    </row>
    <row r="71" spans="1:15" x14ac:dyDescent="0.2">
      <c r="B71" s="81"/>
    </row>
    <row r="72" spans="1:15" x14ac:dyDescent="0.2">
      <c r="B72" s="81"/>
    </row>
    <row r="73" spans="1:15" x14ac:dyDescent="0.2">
      <c r="B73" s="81"/>
    </row>
    <row r="74" spans="1:15" x14ac:dyDescent="0.2">
      <c r="B74" s="81"/>
    </row>
    <row r="75" spans="1:15" x14ac:dyDescent="0.2">
      <c r="B75" s="81"/>
    </row>
    <row r="76" spans="1:15" x14ac:dyDescent="0.2">
      <c r="B76" s="81"/>
    </row>
    <row r="77" spans="1:15" x14ac:dyDescent="0.2">
      <c r="B77" s="81"/>
    </row>
    <row r="78" spans="1:15" x14ac:dyDescent="0.2">
      <c r="B78" s="81"/>
    </row>
    <row r="79" spans="1:15" x14ac:dyDescent="0.2">
      <c r="B79" s="81"/>
    </row>
    <row r="80" spans="1:15" x14ac:dyDescent="0.2">
      <c r="B80" s="81"/>
    </row>
    <row r="81" spans="2:2" x14ac:dyDescent="0.2">
      <c r="B81" s="81"/>
    </row>
    <row r="82" spans="2:2" x14ac:dyDescent="0.2">
      <c r="B82" s="81"/>
    </row>
    <row r="83" spans="2:2" x14ac:dyDescent="0.2">
      <c r="B83" s="81"/>
    </row>
    <row r="84" spans="2:2" x14ac:dyDescent="0.2">
      <c r="B84" s="81"/>
    </row>
    <row r="85" spans="2:2" x14ac:dyDescent="0.2">
      <c r="B85" s="81"/>
    </row>
    <row r="86" spans="2:2" x14ac:dyDescent="0.2">
      <c r="B86" s="81"/>
    </row>
    <row r="87" spans="2:2" x14ac:dyDescent="0.2">
      <c r="B87" s="81"/>
    </row>
    <row r="88" spans="2:2" x14ac:dyDescent="0.2">
      <c r="B88" s="81"/>
    </row>
    <row r="89" spans="2:2" x14ac:dyDescent="0.2">
      <c r="B89" s="81"/>
    </row>
    <row r="90" spans="2:2" x14ac:dyDescent="0.2">
      <c r="B90" s="81"/>
    </row>
    <row r="91" spans="2:2" x14ac:dyDescent="0.2">
      <c r="B91" s="81"/>
    </row>
    <row r="92" spans="2:2" x14ac:dyDescent="0.2">
      <c r="B92" s="81"/>
    </row>
    <row r="93" spans="2:2" x14ac:dyDescent="0.2">
      <c r="B93" s="81"/>
    </row>
    <row r="94" spans="2:2" x14ac:dyDescent="0.2">
      <c r="B94" s="81"/>
    </row>
    <row r="95" spans="2:2" x14ac:dyDescent="0.2">
      <c r="B95" s="81"/>
    </row>
    <row r="96" spans="2:2" x14ac:dyDescent="0.2">
      <c r="B96" s="81"/>
    </row>
    <row r="97" spans="2:2" x14ac:dyDescent="0.2">
      <c r="B97" s="81"/>
    </row>
    <row r="98" spans="2:2" x14ac:dyDescent="0.2">
      <c r="B98" s="81"/>
    </row>
    <row r="99" spans="2:2" x14ac:dyDescent="0.2">
      <c r="B99" s="81"/>
    </row>
    <row r="100" spans="2:2" x14ac:dyDescent="0.2">
      <c r="B100" s="81"/>
    </row>
    <row r="101" spans="2:2" x14ac:dyDescent="0.2">
      <c r="B101" s="81"/>
    </row>
    <row r="102" spans="2:2" x14ac:dyDescent="0.2">
      <c r="B102" s="81"/>
    </row>
    <row r="103" spans="2:2" x14ac:dyDescent="0.2">
      <c r="B103" s="81"/>
    </row>
    <row r="104" spans="2:2" x14ac:dyDescent="0.2">
      <c r="B104" s="81"/>
    </row>
    <row r="105" spans="2:2" x14ac:dyDescent="0.2">
      <c r="B105" s="81"/>
    </row>
    <row r="106" spans="2:2" x14ac:dyDescent="0.2">
      <c r="B106" s="81"/>
    </row>
    <row r="107" spans="2:2" x14ac:dyDescent="0.2">
      <c r="B107" s="81"/>
    </row>
    <row r="108" spans="2:2" x14ac:dyDescent="0.2">
      <c r="B108" s="81"/>
    </row>
    <row r="109" spans="2:2" x14ac:dyDescent="0.2">
      <c r="B109" s="81"/>
    </row>
    <row r="110" spans="2:2" x14ac:dyDescent="0.2">
      <c r="B110" s="81"/>
    </row>
    <row r="111" spans="2:2" x14ac:dyDescent="0.2">
      <c r="B111" s="81"/>
    </row>
    <row r="112" spans="2:2" x14ac:dyDescent="0.2">
      <c r="B112" s="81"/>
    </row>
    <row r="113" spans="2:2" x14ac:dyDescent="0.2">
      <c r="B113" s="81"/>
    </row>
    <row r="114" spans="2:2" x14ac:dyDescent="0.2">
      <c r="B114" s="81"/>
    </row>
    <row r="115" spans="2:2" x14ac:dyDescent="0.2">
      <c r="B115" s="81"/>
    </row>
    <row r="116" spans="2:2" x14ac:dyDescent="0.2">
      <c r="B116" s="81"/>
    </row>
    <row r="117" spans="2:2" x14ac:dyDescent="0.2">
      <c r="B117" s="81"/>
    </row>
    <row r="118" spans="2:2" x14ac:dyDescent="0.2">
      <c r="B118" s="81"/>
    </row>
    <row r="119" spans="2:2" x14ac:dyDescent="0.2">
      <c r="B119" s="81"/>
    </row>
    <row r="120" spans="2:2" x14ac:dyDescent="0.2">
      <c r="B120" s="81"/>
    </row>
    <row r="121" spans="2:2" x14ac:dyDescent="0.2">
      <c r="B121" s="81"/>
    </row>
    <row r="122" spans="2:2" x14ac:dyDescent="0.2">
      <c r="B122" s="81"/>
    </row>
    <row r="123" spans="2:2" x14ac:dyDescent="0.2">
      <c r="B123" s="81"/>
    </row>
    <row r="124" spans="2:2" x14ac:dyDescent="0.2">
      <c r="B124" s="81"/>
    </row>
    <row r="125" spans="2:2" x14ac:dyDescent="0.2">
      <c r="B125" s="81"/>
    </row>
    <row r="126" spans="2:2" x14ac:dyDescent="0.2">
      <c r="B126" s="81"/>
    </row>
    <row r="127" spans="2:2" x14ac:dyDescent="0.2">
      <c r="B127" s="81"/>
    </row>
    <row r="128" spans="2:2" x14ac:dyDescent="0.2">
      <c r="B128" s="81"/>
    </row>
    <row r="129" spans="2:2" x14ac:dyDescent="0.2">
      <c r="B129" s="81"/>
    </row>
    <row r="130" spans="2:2" x14ac:dyDescent="0.2">
      <c r="B130" s="81"/>
    </row>
    <row r="131" spans="2:2" x14ac:dyDescent="0.2">
      <c r="B131" s="81"/>
    </row>
    <row r="132" spans="2:2" x14ac:dyDescent="0.2">
      <c r="B132" s="81"/>
    </row>
    <row r="133" spans="2:2" x14ac:dyDescent="0.2">
      <c r="B133" s="81"/>
    </row>
    <row r="134" spans="2:2" x14ac:dyDescent="0.2">
      <c r="B134" s="81"/>
    </row>
    <row r="135" spans="2:2" x14ac:dyDescent="0.2">
      <c r="B135" s="81"/>
    </row>
    <row r="136" spans="2:2" x14ac:dyDescent="0.2">
      <c r="B136" s="81"/>
    </row>
    <row r="137" spans="2:2" x14ac:dyDescent="0.2">
      <c r="B137" s="8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цели</vt:lpstr>
      <vt:lpstr>баланс</vt:lpstr>
      <vt:lpstr>денежные потоки и бюджет</vt:lpstr>
      <vt:lpstr>Выписка из банка swed_2020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Jekaterina Tint</dc:creator>
  <cp:lastModifiedBy>Aleksei Maloshkin</cp:lastModifiedBy>
  <dcterms:created xsi:type="dcterms:W3CDTF">2020-12-16T13:32:55Z</dcterms:created>
  <dcterms:modified xsi:type="dcterms:W3CDTF">2022-10-18T17:50:02Z</dcterms:modified>
</cp:coreProperties>
</file>