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Analytics Projects\Challenges\1\"/>
    </mc:Choice>
  </mc:AlternateContent>
  <xr:revisionPtr revIDLastSave="0" documentId="13_ncr:1_{05630EE5-DF8E-4FA9-8AFD-66E3C5AE5FC1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Theater Outcomes by Launch Date" sheetId="10" r:id="rId1"/>
    <sheet name="Outcomes Based on Goals" sheetId="11" r:id="rId2"/>
    <sheet name="Kickstarter" sheetId="1" r:id="rId3"/>
    <sheet name="Category Statistics" sheetId="2" r:id="rId4"/>
    <sheet name="Outcomes Based on Launch Date" sheetId="4" r:id="rId5"/>
    <sheet name="Descriptive Statistics" sheetId="8" r:id="rId6"/>
    <sheet name="Edinburgh Research" sheetId="5" r:id="rId7"/>
    <sheet name="Subcategory Statistics" sheetId="3" r:id="rId8"/>
  </sheets>
  <definedNames>
    <definedName name="_xlnm._FilterDatabase" localSheetId="2" hidden="1">Kickstarter!$A$1:$U$4115</definedName>
  </definedNames>
  <calcPr calcId="191029"/>
  <pivotCaches>
    <pivotCache cacheId="8" r:id="rId9"/>
    <pivotCache cacheId="13" r:id="rId10"/>
    <pivotCache cacheId="19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5" i="11"/>
  <c r="D4" i="11"/>
  <c r="D2" i="11"/>
  <c r="D3" i="11"/>
  <c r="B13" i="11"/>
  <c r="C13" i="11"/>
  <c r="C12" i="11"/>
  <c r="C11" i="11"/>
  <c r="C10" i="11"/>
  <c r="C9" i="11"/>
  <c r="C8" i="11"/>
  <c r="C7" i="11"/>
  <c r="C6" i="11"/>
  <c r="C5" i="11"/>
  <c r="C4" i="11"/>
  <c r="C3" i="11"/>
  <c r="C2" i="11"/>
  <c r="B12" i="11"/>
  <c r="B11" i="11"/>
  <c r="B10" i="11"/>
  <c r="E10" i="11" s="1"/>
  <c r="B9" i="11"/>
  <c r="E9" i="11" s="1"/>
  <c r="B8" i="11"/>
  <c r="E8" i="11" s="1"/>
  <c r="B7" i="11"/>
  <c r="E7" i="11" s="1"/>
  <c r="B6" i="11"/>
  <c r="B5" i="11"/>
  <c r="B4" i="11"/>
  <c r="B3" i="11"/>
  <c r="B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C13" i="8"/>
  <c r="C12" i="8"/>
  <c r="C14" i="8" s="1"/>
  <c r="C11" i="8"/>
  <c r="B13" i="8"/>
  <c r="B12" i="8"/>
  <c r="B14" i="8" s="1"/>
  <c r="B11" i="8"/>
  <c r="C6" i="8"/>
  <c r="C5" i="8"/>
  <c r="C4" i="8"/>
  <c r="B6" i="8"/>
  <c r="B5" i="8"/>
  <c r="B4" i="8"/>
  <c r="C10" i="8"/>
  <c r="B10" i="8"/>
  <c r="C9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U2939" i="1"/>
  <c r="U3194" i="1"/>
  <c r="U3195" i="1"/>
  <c r="U3634" i="1"/>
  <c r="U3763" i="1"/>
  <c r="U3797" i="1"/>
  <c r="U3870" i="1"/>
  <c r="U3882" i="1"/>
  <c r="T2" i="1"/>
  <c r="S2" i="1"/>
  <c r="U2" i="1" s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9" i="11" l="1"/>
  <c r="G10" i="11"/>
  <c r="H7" i="11"/>
  <c r="H8" i="11"/>
  <c r="H9" i="11"/>
  <c r="G7" i="11"/>
  <c r="H10" i="11"/>
  <c r="G8" i="11"/>
  <c r="E2" i="11"/>
  <c r="H2" i="11" s="1"/>
  <c r="E6" i="11"/>
  <c r="H6" i="11" s="1"/>
  <c r="F10" i="11"/>
  <c r="E13" i="11"/>
  <c r="G13" i="11" s="1"/>
  <c r="E5" i="11"/>
  <c r="G5" i="11" s="1"/>
  <c r="F9" i="11"/>
  <c r="E12" i="11"/>
  <c r="G12" i="11" s="1"/>
  <c r="E4" i="11"/>
  <c r="F4" i="11" s="1"/>
  <c r="F8" i="11"/>
  <c r="E11" i="11"/>
  <c r="F11" i="11" s="1"/>
  <c r="E3" i="11"/>
  <c r="H3" i="11" s="1"/>
  <c r="F7" i="11"/>
  <c r="C7" i="8"/>
  <c r="B7" i="8"/>
  <c r="G2" i="11" l="1"/>
  <c r="F6" i="11"/>
  <c r="H13" i="11"/>
  <c r="F2" i="11"/>
  <c r="H5" i="11"/>
  <c r="G6" i="11"/>
  <c r="H11" i="11"/>
  <c r="G11" i="11"/>
  <c r="G3" i="11"/>
  <c r="F13" i="11"/>
  <c r="F3" i="11"/>
  <c r="G4" i="11"/>
  <c r="F5" i="11"/>
  <c r="H12" i="11"/>
  <c r="F12" i="11"/>
  <c r="H4" i="11"/>
</calcChain>
</file>

<file path=xl/sharedStrings.xml><?xml version="1.0" encoding="utf-8"?>
<sst xmlns="http://schemas.openxmlformats.org/spreadsheetml/2006/main" count="33048" uniqueCount="8415">
  <si>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</si>
  <si>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</si>
  <si>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</si>
  <si>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</si>
  <si>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</si>
  <si>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</si>
  <si>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</si>
  <si>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</si>
  <si>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</si>
  <si>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</si>
  <si>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</si>
  <si>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</si>
  <si>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</si>
  <si>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</si>
  <si>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</si>
  <si>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</si>
  <si>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</si>
  <si>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</si>
  <si>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</si>
  <si>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</si>
  <si>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</si>
  <si>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</si>
  <si>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</si>
  <si>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</si>
  <si>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</si>
  <si>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</si>
  <si>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</si>
  <si>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</si>
  <si>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</si>
  <si>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</si>
  <si>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</si>
  <si>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</si>
  <si>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</si>
  <si>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</si>
  <si>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</si>
  <si>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</si>
  <si>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</si>
  <si>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</si>
  <si>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</si>
  <si>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</si>
  <si>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</si>
  <si>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</si>
  <si>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</si>
  <si>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</si>
  <si>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</si>
  <si>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</si>
  <si>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</si>
  <si>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</si>
  <si>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</si>
  <si>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</si>
  <si>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</si>
  <si>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</si>
  <si>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</si>
  <si>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</si>
  <si>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</si>
  <si>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</si>
  <si>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</si>
  <si>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</si>
  <si>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</si>
  <si>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</si>
  <si>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</si>
  <si>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</si>
  <si>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</si>
  <si>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</si>
  <si>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</si>
  <si>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</si>
  <si>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</si>
  <si>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</si>
  <si>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</si>
  <si>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</si>
  <si>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</si>
  <si>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</si>
  <si>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</si>
  <si>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</si>
  <si>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</si>
  <si>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</si>
  <si>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</si>
  <si>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</si>
  <si>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</si>
  <si>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</si>
  <si>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</si>
  <si>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</si>
  <si>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</si>
  <si>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</si>
  <si>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</si>
  <si>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</si>
  <si>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</si>
  <si>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</si>
  <si>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</si>
  <si>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</si>
  <si>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</si>
  <si>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</si>
  <si>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</si>
  <si>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</si>
  <si>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</si>
  <si>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</si>
  <si>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</si>
  <si>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</si>
  <si>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</si>
  <si>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</si>
  <si>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</si>
  <si>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</si>
  <si>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</si>
  <si>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</si>
  <si>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</si>
  <si>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</si>
  <si>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</si>
  <si>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</si>
  <si>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</si>
  <si>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</si>
  <si>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</si>
  <si>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</si>
  <si>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</si>
  <si>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</si>
  <si>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</si>
  <si>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</si>
  <si>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</si>
  <si>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</si>
  <si>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</si>
  <si>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</si>
  <si>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</si>
  <si>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</si>
  <si>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</si>
  <si>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</si>
  <si>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</si>
  <si>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</si>
  <si>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</si>
  <si>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</si>
  <si>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</si>
  <si>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</si>
  <si>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</si>
  <si>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</si>
  <si>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</si>
  <si>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</si>
  <si>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</si>
  <si>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</si>
  <si>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</si>
  <si>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</si>
  <si>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</si>
  <si>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</si>
  <si>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</si>
  <si>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</si>
  <si>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</si>
  <si>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</si>
  <si>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</si>
  <si>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</si>
  <si>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</si>
  <si>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</si>
  <si>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</si>
  <si>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</si>
  <si>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</si>
  <si>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</si>
  <si>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</si>
  <si>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</si>
  <si>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</si>
  <si>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</si>
  <si>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</si>
  <si>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</si>
  <si>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</si>
  <si>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</si>
  <si>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</si>
  <si>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</si>
  <si>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</si>
  <si>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</si>
  <si>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</si>
  <si>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</si>
  <si>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</si>
  <si>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</si>
  <si>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</si>
  <si>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</si>
  <si>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</si>
  <si>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</si>
  <si>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</si>
  <si>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</si>
  <si>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</si>
  <si>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</si>
  <si>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</si>
  <si>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</si>
  <si>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</si>
  <si>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</si>
  <si>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</si>
  <si>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</si>
  <si>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</si>
  <si>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</si>
  <si>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</si>
  <si>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</si>
  <si>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</si>
  <si>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</si>
  <si>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</si>
  <si>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</si>
  <si>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</si>
  <si>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</si>
  <si>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</si>
  <si>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</si>
  <si>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</si>
  <si>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</si>
  <si>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</si>
  <si>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</si>
  <si>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</si>
  <si>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</si>
  <si>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</si>
  <si>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</si>
  <si>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</si>
  <si>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</si>
  <si>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</si>
  <si>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</si>
  <si>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</si>
  <si>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</si>
  <si>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</si>
  <si>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</si>
  <si>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</si>
  <si>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</si>
  <si>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</si>
  <si>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</si>
  <si>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</si>
  <si>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</si>
  <si>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</si>
  <si>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</si>
  <si>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</si>
  <si>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</si>
  <si>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</si>
  <si>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</si>
  <si>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</si>
  <si>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</si>
  <si>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</si>
  <si>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</si>
  <si>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</si>
  <si>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</si>
  <si>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</si>
  <si>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</si>
  <si>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</si>
  <si>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</si>
  <si>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</si>
  <si>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</si>
  <si>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</si>
  <si>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</si>
  <si>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</si>
  <si>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</si>
  <si>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</si>
  <si>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</si>
  <si>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</si>
  <si>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</si>
  <si>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</si>
  <si>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</si>
  <si>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</si>
  <si>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</si>
  <si>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</si>
  <si>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</si>
  <si>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</si>
  <si>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</si>
  <si>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</si>
  <si>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</si>
  <si>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</si>
  <si>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</si>
  <si>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</si>
  <si>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</si>
  <si>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</si>
  <si>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</si>
  <si>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</si>
  <si>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</si>
  <si>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</si>
  <si>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</si>
  <si>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</si>
  <si>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</si>
  <si>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</si>
  <si>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</si>
  <si>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</si>
  <si>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</si>
  <si>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</si>
  <si>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</si>
  <si>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</si>
  <si>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</si>
  <si>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</si>
  <si>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</si>
  <si>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</si>
  <si>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</si>
  <si>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</si>
  <si>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</si>
  <si>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</si>
  <si>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</si>
  <si>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</si>
  <si>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</si>
  <si>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</si>
  <si>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</si>
  <si>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</si>
  <si>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</si>
  <si>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</si>
  <si>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</si>
  <si>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</si>
  <si>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</si>
  <si>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</si>
  <si>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</si>
  <si>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</si>
  <si>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</si>
  <si>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</si>
  <si>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</si>
  <si>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</si>
  <si>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</si>
  <si>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</si>
  <si>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</si>
  <si>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</si>
  <si>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</si>
  <si>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</si>
  <si>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</si>
  <si>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</si>
  <si>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</si>
  <si>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</si>
  <si>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</si>
  <si>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</si>
  <si>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</si>
  <si>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</si>
  <si>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</si>
  <si>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</si>
  <si>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</si>
  <si>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</si>
  <si>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</si>
  <si>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</si>
  <si>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</si>
  <si>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</si>
  <si>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</si>
  <si>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</si>
  <si>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</si>
  <si>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</si>
  <si>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</si>
  <si>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</si>
  <si>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</si>
  <si>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</si>
  <si>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</si>
  <si>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</si>
  <si>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</si>
  <si>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</si>
  <si>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</si>
  <si>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</si>
  <si>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</si>
  <si>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</si>
  <si>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</si>
  <si>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</si>
  <si>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</si>
  <si>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</si>
  <si>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</si>
  <si>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</si>
  <si>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</si>
  <si>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</si>
  <si>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</si>
  <si>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</si>
  <si>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</si>
  <si>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</si>
  <si>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</si>
  <si>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</si>
  <si>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</si>
  <si>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</si>
  <si>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</si>
  <si>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</si>
  <si>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</si>
  <si>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</si>
  <si>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</si>
  <si>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</si>
  <si>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</si>
  <si>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</si>
  <si>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</si>
  <si>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</si>
  <si>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</si>
  <si>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</si>
  <si>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</si>
  <si>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</si>
  <si>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</si>
  <si>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</si>
  <si>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</si>
  <si>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</si>
  <si>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</si>
  <si>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</si>
  <si>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</si>
  <si>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</si>
  <si>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</si>
  <si>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</si>
  <si>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</si>
  <si>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</si>
  <si>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</si>
  <si>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</si>
  <si>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</si>
  <si>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</si>
  <si>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</si>
  <si>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</si>
  <si>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</si>
  <si>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</si>
  <si>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</si>
  <si>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</si>
  <si>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</si>
  <si>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</si>
  <si>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</si>
  <si>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</si>
  <si>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</si>
  <si>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</si>
  <si>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</si>
  <si>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</si>
  <si>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</si>
  <si>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</si>
  <si>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</si>
  <si>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</si>
  <si>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</si>
  <si>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</si>
  <si>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</si>
  <si>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</si>
  <si>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</si>
  <si>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</si>
  <si>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</si>
  <si>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</si>
  <si>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</si>
  <si>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</si>
  <si>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</si>
  <si>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</si>
  <si>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</si>
  <si>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</si>
  <si>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</si>
  <si>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</si>
  <si>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</si>
  <si>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</si>
  <si>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</si>
  <si>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</si>
  <si>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</si>
  <si>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</si>
  <si>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</si>
  <si>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</si>
  <si>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</si>
  <si>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</si>
  <si>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</si>
  <si>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</si>
  <si>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</si>
  <si>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</si>
  <si>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</si>
  <si>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</si>
  <si>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</si>
  <si>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</si>
  <si>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</si>
  <si>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</si>
  <si>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</si>
  <si>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</si>
  <si>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</si>
  <si>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</si>
  <si>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</si>
  <si>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</si>
  <si>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</si>
  <si>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</si>
  <si>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</si>
  <si>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</si>
  <si>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</si>
  <si>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</si>
  <si>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</si>
  <si>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</si>
  <si>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</si>
  <si>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</si>
  <si>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</si>
  <si>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</si>
  <si>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</si>
  <si>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</si>
  <si>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</si>
  <si>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</si>
  <si>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</si>
  <si>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</si>
  <si>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</si>
  <si>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</si>
  <si>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</si>
  <si>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</si>
  <si>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</si>
  <si>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</si>
  <si>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</si>
  <si>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</si>
  <si>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</si>
  <si>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</si>
  <si>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</si>
  <si>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</si>
  <si>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</si>
  <si>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</si>
  <si>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</si>
  <si>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</si>
  <si>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</si>
  <si>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</si>
  <si>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</si>
  <si>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</si>
  <si>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</si>
  <si>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</si>
  <si>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</si>
  <si>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</si>
  <si>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</si>
  <si>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</si>
  <si>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</si>
  <si>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</si>
  <si>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</si>
  <si>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</si>
  <si>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</si>
  <si>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</si>
  <si>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</si>
  <si>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</si>
  <si>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</si>
  <si>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</si>
  <si>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</si>
  <si>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</si>
  <si>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</si>
  <si>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</si>
  <si>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</si>
  <si>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</si>
  <si>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</si>
  <si>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</si>
  <si>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</si>
  <si>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</si>
  <si>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</si>
  <si>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</si>
  <si>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</si>
  <si>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</si>
  <si>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</si>
  <si>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</si>
  <si>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</si>
  <si>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</si>
  <si>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</si>
  <si>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</si>
  <si>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</si>
  <si>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</si>
  <si>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</si>
  <si>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</si>
  <si>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</si>
  <si>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</si>
  <si>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</si>
  <si>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</si>
  <si>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</si>
  <si>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</si>
  <si>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</si>
  <si>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</si>
  <si>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</si>
  <si>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</si>
  <si>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</si>
  <si>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</si>
  <si>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</si>
  <si>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</si>
  <si>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</si>
  <si>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</si>
  <si>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</si>
  <si>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</si>
  <si>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</si>
  <si>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</si>
  <si>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</si>
  <si>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</si>
  <si>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</si>
  <si>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</si>
  <si>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</si>
  <si>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</si>
  <si>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</si>
  <si>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</si>
  <si>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</si>
  <si>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</si>
  <si>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</si>
  <si>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</si>
  <si>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</si>
  <si>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</si>
  <si>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</si>
  <si>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</si>
  <si>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</si>
  <si>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</si>
  <si>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</si>
  <si>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</si>
  <si>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</si>
  <si>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</si>
  <si>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</si>
  <si>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</si>
  <si>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</si>
  <si>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</si>
  <si>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</si>
  <si>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</si>
  <si>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</si>
  <si>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</si>
  <si>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</si>
  <si>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</si>
  <si>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</si>
  <si>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</si>
  <si>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</si>
  <si>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</si>
  <si>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</si>
  <si>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</si>
  <si>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</si>
  <si>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</si>
  <si>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</si>
  <si>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</si>
  <si>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</si>
  <si>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</si>
  <si>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</si>
  <si>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</si>
  <si>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</si>
  <si>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</si>
  <si>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</si>
  <si>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</si>
  <si>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</si>
  <si>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</si>
  <si>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</si>
  <si>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</si>
  <si>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</si>
  <si>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</si>
  <si>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</si>
  <si>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</si>
  <si>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</si>
  <si>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</si>
  <si>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</si>
  <si>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</si>
  <si>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</si>
  <si>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</si>
  <si>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</si>
  <si>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</si>
  <si>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</si>
  <si>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</si>
  <si>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</si>
  <si>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</si>
  <si>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</si>
  <si>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</si>
  <si>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</si>
  <si>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</si>
  <si>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</si>
  <si>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</si>
  <si>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</si>
  <si>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</si>
  <si>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</si>
  <si>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</si>
  <si>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</si>
  <si>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</si>
  <si>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</si>
  <si>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</si>
  <si>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</si>
  <si>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</si>
  <si>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</si>
  <si>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</si>
  <si>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</si>
  <si>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</si>
  <si>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</si>
  <si>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</si>
  <si>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</si>
  <si>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</si>
  <si>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</si>
  <si>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</si>
  <si>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</si>
  <si>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</si>
  <si>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</si>
  <si>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</si>
  <si>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</si>
  <si>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</si>
  <si>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</si>
  <si>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</si>
  <si>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</si>
  <si>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</si>
  <si>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</si>
  <si>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</si>
  <si>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</si>
  <si>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</si>
  <si>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</si>
  <si>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</si>
  <si>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</si>
  <si>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</si>
  <si>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</si>
  <si>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</si>
  <si>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</si>
  <si>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</si>
  <si>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</si>
  <si>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</si>
  <si>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</si>
  <si>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</si>
  <si>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</si>
  <si>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</si>
  <si>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</si>
  <si>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</si>
  <si>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</si>
  <si>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</si>
  <si>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</si>
  <si>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</si>
  <si>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</si>
  <si>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</si>
  <si>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</si>
  <si>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</si>
  <si>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</si>
  <si>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</si>
  <si>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</si>
  <si>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</si>
  <si>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</si>
  <si>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</si>
  <si>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</si>
  <si>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</si>
  <si>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</si>
  <si>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</si>
  <si>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</si>
  <si>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</si>
  <si>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</si>
  <si>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</si>
  <si>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</si>
  <si>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</si>
  <si>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</si>
  <si>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</si>
  <si>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</si>
  <si>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</si>
  <si>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</si>
  <si>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</si>
  <si>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</si>
  <si>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</si>
  <si>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</si>
  <si>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</si>
  <si>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</si>
  <si>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</si>
  <si>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</si>
  <si>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</si>
  <si>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</si>
  <si>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</si>
  <si>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</si>
  <si>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</si>
  <si>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</si>
  <si>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</si>
  <si>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</si>
  <si>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</si>
  <si>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</si>
  <si>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</si>
  <si>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</si>
  <si>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</si>
  <si>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</si>
  <si>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</si>
  <si>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</si>
  <si>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</si>
  <si>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</si>
  <si>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</si>
  <si>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</si>
  <si>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</si>
  <si>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</si>
  <si>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</si>
  <si>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</si>
  <si>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</si>
  <si>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</si>
  <si>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</si>
  <si>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</si>
  <si>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</si>
  <si>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</si>
  <si>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</si>
  <si>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</si>
  <si>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</si>
  <si>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</si>
  <si>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</si>
  <si>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</si>
  <si>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</si>
  <si>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</si>
  <si>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</si>
  <si>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</si>
  <si>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</si>
  <si>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</si>
  <si>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</si>
  <si>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</si>
  <si>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</si>
  <si>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</si>
  <si>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</si>
  <si>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</si>
  <si>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</si>
  <si>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</si>
  <si>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</si>
  <si>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</si>
  <si>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</si>
  <si>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</si>
  <si>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</si>
  <si>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</si>
  <si>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</si>
  <si>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</si>
  <si>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</si>
  <si>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</si>
  <si>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</si>
  <si>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</si>
  <si>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</si>
  <si>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</si>
  <si>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</si>
  <si>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</si>
  <si>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</si>
  <si>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</si>
  <si>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</si>
  <si>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</si>
  <si>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</si>
  <si>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</si>
  <si>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</si>
  <si>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</si>
  <si>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</si>
  <si>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</si>
  <si>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</si>
  <si>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</si>
  <si>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</si>
  <si>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</si>
  <si>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</si>
  <si>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</si>
  <si>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</si>
  <si>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</si>
  <si>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</si>
  <si>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</si>
  <si>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</si>
  <si>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</si>
  <si>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</si>
  <si>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</si>
  <si>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</si>
  <si>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</si>
  <si>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</si>
  <si>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</si>
  <si>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</si>
  <si>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</si>
  <si>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</si>
  <si>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</si>
  <si>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</si>
  <si>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</si>
  <si>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</si>
  <si>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</si>
  <si>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</si>
  <si>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</si>
  <si>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</si>
  <si>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</si>
  <si>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</si>
  <si>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</si>
  <si>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</si>
  <si>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</si>
  <si>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</si>
  <si>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</si>
  <si>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</si>
  <si>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</si>
  <si>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</si>
  <si>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</si>
  <si>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</si>
  <si>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</si>
  <si>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</si>
  <si>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</si>
  <si>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</si>
  <si>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</si>
  <si>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</si>
  <si>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</si>
  <si>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</si>
  <si>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</si>
  <si>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</si>
  <si>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</si>
  <si>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</si>
  <si>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</si>
  <si>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</si>
  <si>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</si>
  <si>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</si>
  <si>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</si>
  <si>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</si>
  <si>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</si>
  <si>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</si>
  <si>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</si>
  <si>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</si>
  <si>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</si>
  <si>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</si>
  <si>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</si>
  <si>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</si>
  <si>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</si>
  <si>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</si>
  <si>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</si>
  <si>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</si>
  <si>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</si>
  <si>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</si>
  <si>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</si>
  <si>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</si>
  <si>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</si>
  <si>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</si>
  <si>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</si>
  <si>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</si>
  <si>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</si>
  <si>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</si>
  <si>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</si>
  <si>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</si>
  <si>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</si>
  <si>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</si>
  <si>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</si>
  <si>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</si>
  <si>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</si>
  <si>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</si>
  <si>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</si>
  <si>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</si>
  <si>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</si>
  <si>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</si>
  <si>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</si>
  <si>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</si>
  <si>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</si>
  <si>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</si>
  <si>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</si>
  <si>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</si>
  <si>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</si>
  <si>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</si>
  <si>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</si>
  <si>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</si>
  <si>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</si>
  <si>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</si>
  <si>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</si>
  <si>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</si>
  <si>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</si>
  <si>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</si>
  <si>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</si>
  <si>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</si>
  <si>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</si>
  <si>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</si>
  <si>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</si>
  <si>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</si>
  <si>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</si>
  <si>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</si>
  <si>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</si>
  <si>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</si>
  <si>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</si>
  <si>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</si>
  <si>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</si>
  <si>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</si>
  <si>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</si>
  <si>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</si>
  <si>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</si>
  <si>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</si>
  <si>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</si>
  <si>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</si>
  <si>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</si>
  <si>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</si>
  <si>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</si>
  <si>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</si>
  <si>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</si>
  <si>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</si>
  <si>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</si>
  <si>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</si>
  <si>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</si>
  <si>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</si>
  <si>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</si>
  <si>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</si>
  <si>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</si>
  <si>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</si>
  <si>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</si>
  <si>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</si>
  <si>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</si>
  <si>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</si>
  <si>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</si>
  <si>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</si>
  <si>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</si>
  <si>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</si>
  <si>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</si>
  <si>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</si>
  <si>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</si>
  <si>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</si>
  <si>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</si>
  <si>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</si>
  <si>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</si>
  <si>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</si>
  <si>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</si>
  <si>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</si>
  <si>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</si>
  <si>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</si>
  <si>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</si>
  <si>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</si>
  <si>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</si>
  <si>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</si>
  <si>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</si>
  <si>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</si>
  <si>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</si>
  <si>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</si>
  <si>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</si>
  <si>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</si>
  <si>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</si>
  <si>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</si>
  <si>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</si>
  <si>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</si>
  <si>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</si>
  <si>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</si>
  <si>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</si>
  <si>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</si>
  <si>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</si>
  <si>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</si>
  <si>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</si>
  <si>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</si>
  <si>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</si>
  <si>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</si>
  <si>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</si>
  <si>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</si>
  <si>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</si>
  <si>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</si>
  <si>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</si>
  <si>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</si>
  <si>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</si>
  <si>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</si>
  <si>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</si>
  <si>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</si>
  <si>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</si>
  <si>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</si>
  <si>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</si>
  <si>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</si>
  <si>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</si>
  <si>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</si>
  <si>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</si>
  <si>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</si>
  <si>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</si>
  <si>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</si>
  <si>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</si>
  <si>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</si>
  <si>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</si>
  <si>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</si>
  <si>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</si>
  <si>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</si>
  <si>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</si>
  <si>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</si>
  <si>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</si>
  <si>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</si>
  <si>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</si>
  <si>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</si>
  <si>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</si>
  <si>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</si>
  <si>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</si>
  <si>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</si>
  <si>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</si>
  <si>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</si>
  <si>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</si>
  <si>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</si>
  <si>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</si>
  <si>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</si>
  <si>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</si>
  <si>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</si>
  <si>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</si>
  <si>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</si>
  <si>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</si>
  <si>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</si>
  <si>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</si>
  <si>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</si>
  <si>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</si>
  <si>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</si>
  <si>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</si>
  <si>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</si>
  <si>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</si>
  <si>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</si>
  <si>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</si>
  <si>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</si>
  <si>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</si>
  <si>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</si>
  <si>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</si>
  <si>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</si>
  <si>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</si>
  <si>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</si>
  <si>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</si>
  <si>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</si>
  <si>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</si>
  <si>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</si>
  <si>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</si>
  <si>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</si>
  <si>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</si>
  <si>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</si>
  <si>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</si>
  <si>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</si>
  <si>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</si>
  <si>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</si>
  <si>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</si>
  <si>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</si>
  <si>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</si>
  <si>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</si>
  <si>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</si>
  <si>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</si>
  <si>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</si>
  <si>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</si>
  <si>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</si>
  <si>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</si>
  <si>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</si>
  <si>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</si>
  <si>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</si>
  <si>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</si>
  <si>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</si>
  <si>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</si>
  <si>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</si>
  <si>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</si>
  <si>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</si>
  <si>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</si>
  <si>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</si>
  <si>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</si>
  <si>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</si>
  <si>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</si>
  <si>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</si>
  <si>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</si>
  <si>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</si>
  <si>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</si>
  <si>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</si>
  <si>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</si>
  <si>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</si>
  <si>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</si>
  <si>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</si>
  <si>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</si>
  <si>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</si>
  <si>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</si>
  <si>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</si>
  <si>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</si>
  <si>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</si>
  <si>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</si>
  <si>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</si>
  <si>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</si>
  <si>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</si>
  <si>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</si>
  <si>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</si>
  <si>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</si>
  <si>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</si>
  <si>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</si>
  <si>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</si>
  <si>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</si>
  <si>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</si>
  <si>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</si>
  <si>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</si>
  <si>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</si>
  <si>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</si>
  <si>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</si>
  <si>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</si>
  <si>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</si>
  <si>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</si>
  <si>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</si>
  <si>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</si>
  <si>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</si>
  <si>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</si>
  <si>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</si>
  <si>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</si>
  <si>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</si>
  <si>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</si>
  <si>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</si>
  <si>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</si>
  <si>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</si>
  <si>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</si>
  <si>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</si>
  <si>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</si>
  <si>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</si>
  <si>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</si>
  <si>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</si>
  <si>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</si>
  <si>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</si>
  <si>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</si>
  <si>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</si>
  <si>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</si>
  <si>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</si>
  <si>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</si>
  <si>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</si>
  <si>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</si>
  <si>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</si>
  <si>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</si>
  <si>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</si>
  <si>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</si>
  <si>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</si>
  <si>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</si>
  <si>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</si>
  <si>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</si>
  <si>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</si>
  <si>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</si>
  <si>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</si>
  <si>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</si>
  <si>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</si>
  <si>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</si>
  <si>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</si>
  <si>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</si>
  <si>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</si>
  <si>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</si>
  <si>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</si>
  <si>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</si>
  <si>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</si>
  <si>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</si>
  <si>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</si>
  <si>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</si>
  <si>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</si>
  <si>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</si>
  <si>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</si>
  <si>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</si>
  <si>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</si>
  <si>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</si>
  <si>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</si>
  <si>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</si>
  <si>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</si>
  <si>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</si>
  <si>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</si>
  <si>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</si>
  <si>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</si>
  <si>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</si>
  <si>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</si>
  <si>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</si>
  <si>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</si>
  <si>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</si>
  <si>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</si>
  <si>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</si>
  <si>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</si>
  <si>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</si>
  <si>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</si>
  <si>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</si>
  <si>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</si>
  <si>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</si>
  <si>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</si>
  <si>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</si>
  <si>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</si>
  <si>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</si>
  <si>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</si>
  <si>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</si>
  <si>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</si>
  <si>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</si>
  <si>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</si>
  <si>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</si>
  <si>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</si>
  <si>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</si>
  <si>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</si>
  <si>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</si>
  <si>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</si>
  <si>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</si>
  <si>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</si>
  <si>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</si>
  <si>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</si>
  <si>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</si>
  <si>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</si>
  <si>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</si>
  <si>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</si>
  <si>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</si>
  <si>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</si>
  <si>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</si>
  <si>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</si>
  <si>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</si>
  <si>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</si>
  <si>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</si>
  <si>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</si>
  <si>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</si>
  <si>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</si>
  <si>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</si>
  <si>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</si>
  <si>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</si>
  <si>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</si>
  <si>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</si>
  <si>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</si>
  <si>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</si>
  <si>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</si>
  <si>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</si>
  <si>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</si>
  <si>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</si>
  <si>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</si>
  <si>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</si>
  <si>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</si>
  <si>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</si>
  <si>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</si>
  <si>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</si>
  <si>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</si>
  <si>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</si>
  <si>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</si>
  <si>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</si>
  <si>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</si>
  <si>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</si>
  <si>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</si>
  <si>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</si>
  <si>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</si>
  <si>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</si>
  <si>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</si>
  <si>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</si>
  <si>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</si>
  <si>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</si>
  <si>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</si>
  <si>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</si>
  <si>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</si>
  <si>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</si>
  <si>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</si>
  <si>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</si>
  <si>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</si>
  <si>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</si>
  <si>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</si>
  <si>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</si>
  <si>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</si>
  <si>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</si>
  <si>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</si>
  <si>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</si>
  <si>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</si>
  <si>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</si>
  <si>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</si>
  <si>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</si>
  <si>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</si>
  <si>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</si>
  <si>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</si>
  <si>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</si>
  <si>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</si>
  <si>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</si>
  <si>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</si>
  <si>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</si>
  <si>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</si>
  <si>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</si>
  <si>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</si>
  <si>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</si>
  <si>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</si>
  <si>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</si>
  <si>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</si>
  <si>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</si>
  <si>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</si>
  <si>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</si>
  <si>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</si>
  <si>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</si>
  <si>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</si>
  <si>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</si>
  <si>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</si>
  <si>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</si>
  <si>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</si>
  <si>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</si>
  <si>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</si>
  <si>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</si>
  <si>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</si>
  <si>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</si>
  <si>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</si>
  <si>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</si>
  <si>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</si>
  <si>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</si>
  <si>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</si>
  <si>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</si>
  <si>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</si>
  <si>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</si>
  <si>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</si>
  <si>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</si>
  <si>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</si>
  <si>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</si>
  <si>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</si>
  <si>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</si>
  <si>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</si>
  <si>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</si>
  <si>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</si>
  <si>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</si>
  <si>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</si>
  <si>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</si>
  <si>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</si>
  <si>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</si>
  <si>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</si>
  <si>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</si>
  <si>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</si>
  <si>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</si>
  <si>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</si>
  <si>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</si>
  <si>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</si>
  <si>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</si>
  <si>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</si>
  <si>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</si>
  <si>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</si>
  <si>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</si>
  <si>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</si>
  <si>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</si>
  <si>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</si>
  <si>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</si>
  <si>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</si>
  <si>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</si>
  <si>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</si>
  <si>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</si>
  <si>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</si>
  <si>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</si>
  <si>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</si>
  <si>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</si>
  <si>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</si>
  <si>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</si>
  <si>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</si>
  <si>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</si>
  <si>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</si>
  <si>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</si>
  <si>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</si>
  <si>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</si>
  <si>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</si>
  <si>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</si>
  <si>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</si>
  <si>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</si>
  <si>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</si>
  <si>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</si>
  <si>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</si>
  <si>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</si>
  <si>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</si>
  <si>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</si>
  <si>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</si>
  <si>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</si>
  <si>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</si>
  <si>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</si>
  <si>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</si>
  <si>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</si>
  <si>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</si>
  <si>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</si>
  <si>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</si>
  <si>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</si>
  <si>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</si>
  <si>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</si>
  <si>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</si>
  <si>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</si>
  <si>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</si>
  <si>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</si>
  <si>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</si>
  <si>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</si>
  <si>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</si>
  <si>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</si>
  <si>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</si>
  <si>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</si>
  <si>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</si>
  <si>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</si>
  <si>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</si>
  <si>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</si>
  <si>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</si>
  <si>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</si>
  <si>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</si>
  <si>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</si>
  <si>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</si>
  <si>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</si>
  <si>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</si>
  <si>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</si>
  <si>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</si>
  <si>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</si>
  <si>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</si>
  <si>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</si>
  <si>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</si>
  <si>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</si>
  <si>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</si>
  <si>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</si>
  <si>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</si>
  <si>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</si>
  <si>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</si>
  <si>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</si>
  <si>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</si>
  <si>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</si>
  <si>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</si>
  <si>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</si>
  <si>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</si>
  <si>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</si>
  <si>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</si>
  <si>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</si>
  <si>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</si>
  <si>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</si>
  <si>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</si>
  <si>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</si>
  <si>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</si>
  <si>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</si>
  <si>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</si>
  <si>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</si>
  <si>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</si>
  <si>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</si>
  <si>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</si>
  <si>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</si>
  <si>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</si>
  <si>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</si>
  <si>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</si>
  <si>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</si>
  <si>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</si>
  <si>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</si>
  <si>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</si>
  <si>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</si>
  <si>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</si>
  <si>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</si>
  <si>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</si>
  <si>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</si>
  <si>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</si>
  <si>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</si>
  <si>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</si>
  <si>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</si>
  <si>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</si>
  <si>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</si>
  <si>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</si>
  <si>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</si>
  <si>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</si>
  <si>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</si>
  <si>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</si>
  <si>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</si>
  <si>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</si>
  <si>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</si>
  <si>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</si>
  <si>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</si>
  <si>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</si>
  <si>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</si>
  <si>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</si>
  <si>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</si>
  <si>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</si>
  <si>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</si>
  <si>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</si>
  <si>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</si>
  <si>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</si>
  <si>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</si>
  <si>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</si>
  <si>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</si>
  <si>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</si>
  <si>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</si>
  <si>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</si>
  <si>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</si>
  <si>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</si>
  <si>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</si>
  <si>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</si>
  <si>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</si>
  <si>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</si>
  <si>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</si>
  <si>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</si>
  <si>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</si>
  <si>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</si>
  <si>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</si>
  <si>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</si>
  <si>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</si>
  <si>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</si>
  <si>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</si>
  <si>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</si>
  <si>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</si>
  <si>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</si>
  <si>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</si>
  <si>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</si>
  <si>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</si>
  <si>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</si>
  <si>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</si>
  <si>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</si>
  <si>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</si>
  <si>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</si>
  <si>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</si>
  <si>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</si>
  <si>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</si>
  <si>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</si>
  <si>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</si>
  <si>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</si>
  <si>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</si>
  <si>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</si>
  <si>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</si>
  <si>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</si>
  <si>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</si>
  <si>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</si>
  <si>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</si>
  <si>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</si>
  <si>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</si>
  <si>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</si>
  <si>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</si>
  <si>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</si>
  <si>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</si>
  <si>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</si>
  <si>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</si>
  <si>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</si>
  <si>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</si>
  <si>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</si>
  <si>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</si>
  <si>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</si>
  <si>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</si>
  <si>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</si>
  <si>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</si>
  <si>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</si>
  <si>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</si>
  <si>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</si>
  <si>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</si>
  <si>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</si>
  <si>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</si>
  <si>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</si>
  <si>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</si>
  <si>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</si>
  <si>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</si>
  <si>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</si>
  <si>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</si>
  <si>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</si>
  <si>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</si>
  <si>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</si>
  <si>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</si>
  <si>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</si>
  <si>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</si>
  <si>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</si>
  <si>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</si>
  <si>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</si>
  <si>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</si>
  <si>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</si>
  <si>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</si>
  <si>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</si>
  <si>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</si>
  <si>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</si>
  <si>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</si>
  <si>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</si>
  <si>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</si>
  <si>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</si>
  <si>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</si>
  <si>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</si>
  <si>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</si>
  <si>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</si>
  <si>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</si>
  <si>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</si>
  <si>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</si>
  <si>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</si>
  <si>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</si>
  <si>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</si>
  <si>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</si>
  <si>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</si>
  <si>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</si>
  <si>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</si>
  <si>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</si>
  <si>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</si>
  <si>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</si>
  <si>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</si>
  <si>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</si>
  <si>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</si>
  <si>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</si>
  <si>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</si>
  <si>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</si>
  <si>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</si>
  <si>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</si>
  <si>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</si>
  <si>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</si>
  <si>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</si>
  <si>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</si>
  <si>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</si>
  <si>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</si>
  <si>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</si>
  <si>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</si>
  <si>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</si>
  <si>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</si>
  <si>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</si>
  <si>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</si>
  <si>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</si>
  <si>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</si>
  <si>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</si>
  <si>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</si>
  <si>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</si>
  <si>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</si>
  <si>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</si>
  <si>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</si>
  <si>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</si>
  <si>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</si>
  <si>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</si>
  <si>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</si>
  <si>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</si>
  <si>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</si>
  <si>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</si>
  <si>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</si>
  <si>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</si>
  <si>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</si>
  <si>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</si>
  <si>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</si>
  <si>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</si>
  <si>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</si>
  <si>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</si>
  <si>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</si>
  <si>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</si>
  <si>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</si>
  <si>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</si>
  <si>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</si>
  <si>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</si>
  <si>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</si>
  <si>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</si>
  <si>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</si>
  <si>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</si>
  <si>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</si>
  <si>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</si>
  <si>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</si>
  <si>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</si>
  <si>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</si>
  <si>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</si>
  <si>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</si>
  <si>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</si>
  <si>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</si>
  <si>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</si>
  <si>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</si>
  <si>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</si>
  <si>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</si>
  <si>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</si>
  <si>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</si>
  <si>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</si>
  <si>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</si>
  <si>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</si>
  <si>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</si>
  <si>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</si>
  <si>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</si>
  <si>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</si>
  <si>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</si>
  <si>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</si>
  <si>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</si>
  <si>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</si>
  <si>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</si>
  <si>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</si>
  <si>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</si>
  <si>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</si>
  <si>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</si>
  <si>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</si>
  <si>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</si>
  <si>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</si>
  <si>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</si>
  <si>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</si>
  <si>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</si>
  <si>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</si>
  <si>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</si>
  <si>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</si>
  <si>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</si>
  <si>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</si>
  <si>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</si>
  <si>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</si>
  <si>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</si>
  <si>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</si>
  <si>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</si>
  <si>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</si>
  <si>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</si>
  <si>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</si>
  <si>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</si>
  <si>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</si>
  <si>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</si>
  <si>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</si>
  <si>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</si>
  <si>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</si>
  <si>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</si>
  <si>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</si>
  <si>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</si>
  <si>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</si>
  <si>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</si>
  <si>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</si>
  <si>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</si>
  <si>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</si>
  <si>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</si>
  <si>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</si>
  <si>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</si>
  <si>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</si>
  <si>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</si>
  <si>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</si>
  <si>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</si>
  <si>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</si>
  <si>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</si>
  <si>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</si>
  <si>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</si>
  <si>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</si>
  <si>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</si>
  <si>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</si>
  <si>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</si>
  <si>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</si>
  <si>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</si>
  <si>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</si>
  <si>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</si>
  <si>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</si>
  <si>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</si>
  <si>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</si>
  <si>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</si>
  <si>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</si>
  <si>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</si>
  <si>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</si>
  <si>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</si>
  <si>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</si>
  <si>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</si>
  <si>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</si>
  <si>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</si>
  <si>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</si>
  <si>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</si>
  <si>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</si>
  <si>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</si>
  <si>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</si>
  <si>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</si>
  <si>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</si>
  <si>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</si>
  <si>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</si>
  <si>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</si>
  <si>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</si>
  <si>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</si>
  <si>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</si>
  <si>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</si>
  <si>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</si>
  <si>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</si>
  <si>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</si>
  <si>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</si>
  <si>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</si>
  <si>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</si>
  <si>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</si>
  <si>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</si>
  <si>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</si>
  <si>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</si>
  <si>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</si>
  <si>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</si>
  <si>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</si>
  <si>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</si>
  <si>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</si>
  <si>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</si>
  <si>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</si>
  <si>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</si>
  <si>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</si>
  <si>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</si>
  <si>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</si>
  <si>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</si>
  <si>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</si>
  <si>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</si>
  <si>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</si>
  <si>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</si>
  <si>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</si>
  <si>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</si>
  <si>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</si>
  <si>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</si>
  <si>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</si>
  <si>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</si>
  <si>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</si>
  <si>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</si>
  <si>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</si>
  <si>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</si>
  <si>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</si>
  <si>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</si>
  <si>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</si>
  <si>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</si>
  <si>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</si>
  <si>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</si>
  <si>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</si>
  <si>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</si>
  <si>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</si>
  <si>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</si>
  <si>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</si>
  <si>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</si>
  <si>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</si>
  <si>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</si>
  <si>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</si>
  <si>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</si>
  <si>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</si>
  <si>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</si>
  <si>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</si>
  <si>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</si>
  <si>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</si>
  <si>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</si>
  <si>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</si>
  <si>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</si>
  <si>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</si>
  <si>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</si>
  <si>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</si>
  <si>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</si>
  <si>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</si>
  <si>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</si>
  <si>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</si>
  <si>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</si>
  <si>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</si>
  <si>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</si>
  <si>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</si>
  <si>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</si>
  <si>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</si>
  <si>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</si>
  <si>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</si>
  <si>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</si>
  <si>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</si>
  <si>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</si>
  <si>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</si>
  <si>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</si>
  <si>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</si>
  <si>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</si>
  <si>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</si>
  <si>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</si>
  <si>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</si>
  <si>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</si>
  <si>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</si>
  <si>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</si>
  <si>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</si>
  <si>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</si>
  <si>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</si>
  <si>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</si>
  <si>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</si>
  <si>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</si>
  <si>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</si>
  <si>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</si>
  <si>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</si>
  <si>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</si>
  <si>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</si>
  <si>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</si>
  <si>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</si>
  <si>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</si>
  <si>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</si>
  <si>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</si>
  <si>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</si>
  <si>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</si>
  <si>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</si>
  <si>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</si>
  <si>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</si>
  <si>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</si>
  <si>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</si>
  <si>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</si>
  <si>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</si>
  <si>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</si>
  <si>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</si>
  <si>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</si>
  <si>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</si>
  <si>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</si>
  <si>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</si>
  <si>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</si>
  <si>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</si>
  <si>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</si>
  <si>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</si>
  <si>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</si>
  <si>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</si>
  <si>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</si>
  <si>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</si>
  <si>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</si>
  <si>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</si>
  <si>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</si>
  <si>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</si>
  <si>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</si>
  <si>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</si>
  <si>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</si>
  <si>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</si>
  <si>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</si>
  <si>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</si>
  <si>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</si>
  <si>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</si>
  <si>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</si>
  <si>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</si>
  <si>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</si>
  <si>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</si>
  <si>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</si>
  <si>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</si>
  <si>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</si>
  <si>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</si>
  <si>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</si>
  <si>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</si>
  <si>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</si>
  <si>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</si>
  <si>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</si>
  <si>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</si>
  <si>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</si>
  <si>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</si>
  <si>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</si>
  <si>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</si>
  <si>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</si>
  <si>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</si>
  <si>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</si>
  <si>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</si>
  <si>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</si>
  <si>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</si>
  <si>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</si>
  <si>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</si>
  <si>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</si>
  <si>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</si>
  <si>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</si>
  <si>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</si>
  <si>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</si>
  <si>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</si>
  <si>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</si>
  <si>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</si>
  <si>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</si>
  <si>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</si>
  <si>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</si>
  <si>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</si>
  <si>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</si>
  <si>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</si>
  <si>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</si>
  <si>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</si>
  <si>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</si>
  <si>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</si>
  <si>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</si>
  <si>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</si>
  <si>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</si>
  <si>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</si>
  <si>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</si>
  <si>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</si>
  <si>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</si>
  <si>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</si>
  <si>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</si>
  <si>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</si>
  <si>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</si>
  <si>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</si>
  <si>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</si>
  <si>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</si>
  <si>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</si>
  <si>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</si>
  <si>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</si>
  <si>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</si>
  <si>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</si>
  <si>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</si>
  <si>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</si>
  <si>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</si>
  <si>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</si>
  <si>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</si>
  <si>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</si>
  <si>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</si>
  <si>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</si>
  <si>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</si>
  <si>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</si>
  <si>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</si>
  <si>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</si>
  <si>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</si>
  <si>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</si>
  <si>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</si>
  <si>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</si>
  <si>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</si>
  <si>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</si>
  <si>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</si>
  <si>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</si>
  <si>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</si>
  <si>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</si>
  <si>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</si>
  <si>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</si>
  <si>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</si>
  <si>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</si>
  <si>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</si>
  <si>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</si>
  <si>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</si>
  <si>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</si>
  <si>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</si>
  <si>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</si>
  <si>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</si>
  <si>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</si>
  <si>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</si>
  <si>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</si>
  <si>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</si>
  <si>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</si>
  <si>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</si>
  <si>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</si>
  <si>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</si>
  <si>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</si>
  <si>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</si>
  <si>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</si>
  <si>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</si>
  <si>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</si>
  <si>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</si>
  <si>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</si>
  <si>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</si>
  <si>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</si>
  <si>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</si>
  <si>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</si>
  <si>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</si>
  <si>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</si>
  <si>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</si>
  <si>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</si>
  <si>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</si>
  <si>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</si>
  <si>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</si>
  <si>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</si>
  <si>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</si>
  <si>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</si>
  <si>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</si>
  <si>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</si>
  <si>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</si>
  <si>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</si>
  <si>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</si>
  <si>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</si>
  <si>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</si>
  <si>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</si>
  <si>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</si>
  <si>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</si>
  <si>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</si>
  <si>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</si>
  <si>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</si>
  <si>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</si>
  <si>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</si>
  <si>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</si>
  <si>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</si>
  <si>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</si>
  <si>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</si>
  <si>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</si>
  <si>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</si>
  <si>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</si>
  <si>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</si>
  <si>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</si>
  <si>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</si>
  <si>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</si>
  <si>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</si>
  <si>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</si>
  <si>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</si>
  <si>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</si>
  <si>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</si>
  <si>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</si>
  <si>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</si>
  <si>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</si>
  <si>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</si>
  <si>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</si>
  <si>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</si>
  <si>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</si>
  <si>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</si>
  <si>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</si>
  <si>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</si>
  <si>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</si>
  <si>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</si>
  <si>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</si>
  <si>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</si>
  <si>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</si>
  <si>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</si>
  <si>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</si>
  <si>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</si>
  <si>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</si>
  <si>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</si>
  <si>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</si>
  <si>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</si>
  <si>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</si>
  <si>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</si>
  <si>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</si>
  <si>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</si>
  <si>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</si>
  <si>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</si>
  <si>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</si>
  <si>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</si>
  <si>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</si>
  <si>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</si>
  <si>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</si>
  <si>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</si>
  <si>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</si>
  <si>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</si>
  <si>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</si>
  <si>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</si>
  <si>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</si>
  <si>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</si>
  <si>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</si>
  <si>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</si>
  <si>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</si>
  <si>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</si>
  <si>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</si>
  <si>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</si>
  <si>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</si>
  <si>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</si>
  <si>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</si>
  <si>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</si>
  <si>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</si>
  <si>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</si>
  <si>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</si>
  <si>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</si>
  <si>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</si>
  <si>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</si>
  <si>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</si>
  <si>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</si>
  <si>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</si>
  <si>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</si>
  <si>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</si>
  <si>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</si>
  <si>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</si>
  <si>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</si>
  <si>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</si>
  <si>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</si>
  <si>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</si>
  <si>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</si>
  <si>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</si>
  <si>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</si>
  <si>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</si>
  <si>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</si>
  <si>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</si>
  <si>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</si>
  <si>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</si>
  <si>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</si>
  <si>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</si>
  <si>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</si>
  <si>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</si>
  <si>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</si>
  <si>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</si>
  <si>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</si>
  <si>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</si>
  <si>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</si>
  <si>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</si>
  <si>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</si>
  <si>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</si>
  <si>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</si>
  <si>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</si>
  <si>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</si>
  <si>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</si>
  <si>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</si>
  <si>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</si>
  <si>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</si>
  <si>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</si>
  <si>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</si>
  <si>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</si>
  <si>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</si>
  <si>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</si>
  <si>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</si>
  <si>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</si>
  <si>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</si>
  <si>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</si>
  <si>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</si>
  <si>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</si>
  <si>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</si>
  <si>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</si>
  <si>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</si>
  <si>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</si>
  <si>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</si>
  <si>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</si>
  <si>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</si>
  <si>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</si>
  <si>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</si>
  <si>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</si>
  <si>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</si>
  <si>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</si>
  <si>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</si>
  <si>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</si>
  <si>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</si>
  <si>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</si>
  <si>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</si>
  <si>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</si>
  <si>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</si>
  <si>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</si>
  <si>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</si>
  <si>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</si>
  <si>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</si>
  <si>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</si>
  <si>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</si>
  <si>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</si>
  <si>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</si>
  <si>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</si>
  <si>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</si>
  <si>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</si>
  <si>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</si>
  <si>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</si>
  <si>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</si>
  <si>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</si>
  <si>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</si>
  <si>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</si>
  <si>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</si>
  <si>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</si>
  <si>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</si>
  <si>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</si>
  <si>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</si>
  <si>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</si>
  <si>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</si>
  <si>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</si>
  <si>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</si>
  <si>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</si>
  <si>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</si>
  <si>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</si>
  <si>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</si>
  <si>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</si>
  <si>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</si>
  <si>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</si>
  <si>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</si>
  <si>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</si>
  <si>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</si>
  <si>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</si>
  <si>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</si>
  <si>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</si>
  <si>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</si>
  <si>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</si>
  <si>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</si>
  <si>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</si>
  <si>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</si>
  <si>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</si>
  <si>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</si>
  <si>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</si>
  <si>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</si>
  <si>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</si>
  <si>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</si>
  <si>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</si>
  <si>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</si>
  <si>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</si>
  <si>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</si>
  <si>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</si>
  <si>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</si>
  <si>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</si>
  <si>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</si>
  <si>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</si>
  <si>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</si>
  <si>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</si>
  <si>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</si>
  <si>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</si>
  <si>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</si>
  <si>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</si>
  <si>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</si>
  <si>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</si>
  <si>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</si>
  <si>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</si>
  <si>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</si>
  <si>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</si>
  <si>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</si>
  <si>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</si>
  <si>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</si>
  <si>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</si>
  <si>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</si>
  <si>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</si>
  <si>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</si>
  <si>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</si>
  <si>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</si>
  <si>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</si>
  <si>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</si>
  <si>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</si>
  <si>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</si>
  <si>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</si>
  <si>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</si>
  <si>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</si>
  <si>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</si>
  <si>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</si>
  <si>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</si>
  <si>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</si>
  <si>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</si>
  <si>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</si>
  <si>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</si>
  <si>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</si>
  <si>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</si>
  <si>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</si>
  <si>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</si>
  <si>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</si>
  <si>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</si>
  <si>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</si>
  <si>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</si>
  <si>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</si>
  <si>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</si>
  <si>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</si>
  <si>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</si>
  <si>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</si>
  <si>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</si>
  <si>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</si>
  <si>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</si>
  <si>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</si>
  <si>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</si>
  <si>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</si>
  <si>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</si>
  <si>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</si>
  <si>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</si>
  <si>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</si>
  <si>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</si>
  <si>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</si>
  <si>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</si>
  <si>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</si>
  <si>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</si>
  <si>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</si>
  <si>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</si>
  <si>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</si>
  <si>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</si>
  <si>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</si>
  <si>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</si>
  <si>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</si>
  <si>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</si>
  <si>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</si>
  <si>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</si>
  <si>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</si>
  <si>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</si>
  <si>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</si>
  <si>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</si>
  <si>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</si>
  <si>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</si>
  <si>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</si>
  <si>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</si>
  <si>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</si>
  <si>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</si>
  <si>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</si>
  <si>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</si>
  <si>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</si>
  <si>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</si>
  <si>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</si>
  <si>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</si>
  <si>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</si>
  <si>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</si>
  <si>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</si>
  <si>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</si>
  <si>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</si>
  <si>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</si>
  <si>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</si>
  <si>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</si>
  <si>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</si>
  <si>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</si>
  <si>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</si>
  <si>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</si>
  <si>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</si>
  <si>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</si>
  <si>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</si>
  <si>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</si>
  <si>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</si>
  <si>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</si>
  <si>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</si>
  <si>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</si>
  <si>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</si>
  <si>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</si>
  <si>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</si>
  <si>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</si>
  <si>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</si>
  <si>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</si>
  <si>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</si>
  <si>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</si>
  <si>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</si>
  <si>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</si>
  <si>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</si>
  <si>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</si>
  <si>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</si>
  <si>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</si>
  <si>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</si>
  <si>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</si>
  <si>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</si>
  <si>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</si>
  <si>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</si>
  <si>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</si>
  <si>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</si>
  <si>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</si>
  <si>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</si>
  <si>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</si>
  <si>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</si>
  <si>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</si>
  <si>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</si>
  <si>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</si>
  <si>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</si>
  <si>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</si>
  <si>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</si>
  <si>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</si>
  <si>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</si>
  <si>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</si>
  <si>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</si>
  <si>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</si>
  <si>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</si>
  <si>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</si>
  <si>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</si>
  <si>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</si>
  <si>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</si>
  <si>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</si>
  <si>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</si>
  <si>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</si>
  <si>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</si>
  <si>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</si>
  <si>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</si>
  <si>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</si>
  <si>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</si>
  <si>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</si>
  <si>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</si>
  <si>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</si>
  <si>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</si>
  <si>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</si>
  <si>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</si>
  <si>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</si>
  <si>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</si>
  <si>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</si>
  <si>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</si>
  <si>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</si>
  <si>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</si>
  <si>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</si>
  <si>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</si>
  <si>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</si>
  <si>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</si>
  <si>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</si>
  <si>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</si>
  <si>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</si>
  <si>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</si>
  <si>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</si>
  <si>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</si>
  <si>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</si>
  <si>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</si>
  <si>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</si>
  <si>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</si>
  <si>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</si>
  <si>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</si>
  <si>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</si>
  <si>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</si>
  <si>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</si>
  <si>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</si>
  <si>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</si>
  <si>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</si>
  <si>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</si>
  <si>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</si>
  <si>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</si>
  <si>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</si>
  <si>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</si>
  <si>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</si>
  <si>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</si>
  <si>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</si>
  <si>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</si>
  <si>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</si>
  <si>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</si>
  <si>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</si>
  <si>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</si>
  <si>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</si>
  <si>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</si>
  <si>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</si>
  <si>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</si>
  <si>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</si>
  <si>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</si>
  <si>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</si>
  <si>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</si>
  <si>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</si>
  <si>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</si>
  <si>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</si>
  <si>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</si>
  <si>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</si>
  <si>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</si>
  <si>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</si>
  <si>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</si>
  <si>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</si>
  <si>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</si>
  <si>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</si>
  <si>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</si>
  <si>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</si>
  <si>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</si>
  <si>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</si>
  <si>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</si>
  <si>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</si>
  <si>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</si>
  <si>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</si>
  <si>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</si>
  <si>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</si>
  <si>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</si>
  <si>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</si>
  <si>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</si>
  <si>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</si>
  <si>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</si>
  <si>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</si>
  <si>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</si>
  <si>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</si>
  <si>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</si>
  <si>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</si>
  <si>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</si>
  <si>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</si>
  <si>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</si>
  <si>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</si>
  <si>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</si>
  <si>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</si>
  <si>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</si>
  <si>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</si>
  <si>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</si>
  <si>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</si>
  <si>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</si>
  <si>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</si>
  <si>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</si>
  <si>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</si>
  <si>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</si>
  <si>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</si>
  <si>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</si>
  <si>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</si>
  <si>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</si>
  <si>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</si>
  <si>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</si>
  <si>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</si>
  <si>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</si>
  <si>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</si>
  <si>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</si>
  <si>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</si>
  <si>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</si>
  <si>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</si>
  <si>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</si>
  <si>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</si>
  <si>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</si>
  <si>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</si>
  <si>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</si>
  <si>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</si>
  <si>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</si>
  <si>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</si>
  <si>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</si>
  <si>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</si>
  <si>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</si>
  <si>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</si>
  <si>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</si>
  <si>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</si>
  <si>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</si>
  <si>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</si>
  <si>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</si>
  <si>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</si>
  <si>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</si>
  <si>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</si>
  <si>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</si>
  <si>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</si>
  <si>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</si>
  <si>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</si>
  <si>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</si>
  <si>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</si>
  <si>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</si>
  <si>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</si>
  <si>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</si>
  <si>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</si>
  <si>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</si>
  <si>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</si>
  <si>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</si>
  <si>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</si>
  <si>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</si>
  <si>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</si>
  <si>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</si>
  <si>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</si>
  <si>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</si>
  <si>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</si>
  <si>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</si>
  <si>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</si>
  <si>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</si>
  <si>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</si>
  <si>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</si>
  <si>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</si>
  <si>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</si>
  <si>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</si>
  <si>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</si>
  <si>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</si>
  <si>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</si>
  <si>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</si>
  <si>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</si>
  <si>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</si>
  <si>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</si>
  <si>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</si>
  <si>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</si>
  <si>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</si>
  <si>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</si>
  <si>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</si>
  <si>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</si>
  <si>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</si>
  <si>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</si>
  <si>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</si>
  <si>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</si>
  <si>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</si>
  <si>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</si>
  <si>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</si>
  <si>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</si>
  <si>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</si>
  <si>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</si>
  <si>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</si>
  <si>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</si>
  <si>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</si>
  <si>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</si>
  <si>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</si>
  <si>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</si>
  <si>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</si>
  <si>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</si>
  <si>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</si>
  <si>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</si>
  <si>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</si>
  <si>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</si>
  <si>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</si>
  <si>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</si>
  <si>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</si>
  <si>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</si>
  <si>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</si>
  <si>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</si>
  <si>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</si>
  <si>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</si>
  <si>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</si>
  <si>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</si>
  <si>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</si>
  <si>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</si>
  <si>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</si>
  <si>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</si>
  <si>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</si>
  <si>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</si>
  <si>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</si>
  <si>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</si>
  <si>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</si>
  <si>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</si>
  <si>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</si>
  <si>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</si>
  <si>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</si>
  <si>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</si>
  <si>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</si>
  <si>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</si>
  <si>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</si>
  <si>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</si>
  <si>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</si>
  <si>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</si>
  <si>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</si>
  <si>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</si>
  <si>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</si>
  <si>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</si>
  <si>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</si>
  <si>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</si>
  <si>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</si>
  <si>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</si>
  <si>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</si>
  <si>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</si>
  <si>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</si>
  <si>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</si>
  <si>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</si>
  <si>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</si>
  <si>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</si>
  <si>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</si>
  <si>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</si>
  <si>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</si>
  <si>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</si>
  <si>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</si>
  <si>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</si>
  <si>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</si>
  <si>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</si>
  <si>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</si>
  <si>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</si>
  <si>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</si>
  <si>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</si>
  <si>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</si>
  <si>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</si>
  <si>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</si>
  <si>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</si>
  <si>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</si>
  <si>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</si>
  <si>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</si>
  <si>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</si>
  <si>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</si>
  <si>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</si>
  <si>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</si>
  <si>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</si>
  <si>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</si>
  <si>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</si>
  <si>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</si>
  <si>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</si>
  <si>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</si>
  <si>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</si>
  <si>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</si>
  <si>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</si>
  <si>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</si>
  <si>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</si>
  <si>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</si>
  <si>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</si>
  <si>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</si>
  <si>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</si>
  <si>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</si>
  <si>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</si>
  <si>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</si>
  <si>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</si>
  <si>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</si>
  <si>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</si>
  <si>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</si>
  <si>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</si>
  <si>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</si>
  <si>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</si>
  <si>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</si>
  <si>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</si>
  <si>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</si>
  <si>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</si>
  <si>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</si>
  <si>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</si>
  <si>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</si>
  <si>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</si>
  <si>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</si>
  <si>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</si>
  <si>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</si>
  <si>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</si>
  <si>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</si>
  <si>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</si>
  <si>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</si>
  <si>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</si>
  <si>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</si>
  <si>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</si>
  <si>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</si>
  <si>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</si>
  <si>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</si>
  <si>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</si>
  <si>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</si>
  <si>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</si>
  <si>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</si>
  <si>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</si>
  <si>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</si>
  <si>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</si>
  <si>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</si>
  <si>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</si>
  <si>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</si>
  <si>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</si>
  <si>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</si>
  <si>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</si>
  <si>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</si>
  <si>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</si>
  <si>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</si>
  <si>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</si>
  <si>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</si>
  <si>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</si>
  <si>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</si>
  <si>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</si>
  <si>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</si>
  <si>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</si>
  <si>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</si>
  <si>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</si>
  <si>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</si>
  <si>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</si>
  <si>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</si>
  <si>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</si>
  <si>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</si>
  <si>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</si>
  <si>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</si>
  <si>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</si>
  <si>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</si>
  <si>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</si>
  <si>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</si>
  <si>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</si>
  <si>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</si>
  <si>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</si>
  <si>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</si>
  <si>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</si>
  <si>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</si>
  <si>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</si>
  <si>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</si>
  <si>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</si>
  <si>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</si>
  <si>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</si>
  <si>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</si>
  <si>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</si>
  <si>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</si>
  <si>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</si>
  <si>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</si>
  <si>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</si>
  <si>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</si>
  <si>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</si>
  <si>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</si>
  <si>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</si>
  <si>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</si>
  <si>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</si>
  <si>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</si>
  <si>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</si>
  <si>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</si>
  <si>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</si>
  <si>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</si>
  <si>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</si>
  <si>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</si>
  <si>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</si>
  <si>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</si>
  <si>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</si>
  <si>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</si>
  <si>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</si>
  <si>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</si>
  <si>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</si>
  <si>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</si>
  <si>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</si>
  <si>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</si>
  <si>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</si>
  <si>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</si>
  <si>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</si>
  <si>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</si>
  <si>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</si>
  <si>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</si>
  <si>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</si>
  <si>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</si>
  <si>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</si>
  <si>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</si>
  <si>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</si>
  <si>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</si>
  <si>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</si>
  <si>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</si>
  <si>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</si>
  <si>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</si>
  <si>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</si>
  <si>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</si>
  <si>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</si>
  <si>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</si>
  <si>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</si>
  <si>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</si>
  <si>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</si>
  <si>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</si>
  <si>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</si>
  <si>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</si>
  <si>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</si>
  <si>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</si>
  <si>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</si>
  <si>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</si>
  <si>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</si>
  <si>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</si>
  <si>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</si>
  <si>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</si>
  <si>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</si>
  <si>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</si>
  <si>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</si>
  <si>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</si>
  <si>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</si>
  <si>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</si>
  <si>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</si>
  <si>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</si>
  <si>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</si>
  <si>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</si>
  <si>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</si>
  <si>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</si>
  <si>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</si>
  <si>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</si>
  <si>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</si>
  <si>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</si>
  <si>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</si>
  <si>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</si>
  <si>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</si>
  <si>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</si>
  <si>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</si>
  <si>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</si>
  <si>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</si>
  <si>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</si>
  <si>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</si>
  <si>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</si>
  <si>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</si>
  <si>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</si>
  <si>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</si>
  <si>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</si>
  <si>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</si>
  <si>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</si>
  <si>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</si>
  <si>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</si>
  <si>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</si>
  <si>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</si>
  <si>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</si>
  <si>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</si>
  <si>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</si>
  <si>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</si>
  <si>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</si>
  <si>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</si>
  <si>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</si>
  <si>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</si>
  <si>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</si>
  <si>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</si>
  <si>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</si>
  <si>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</si>
  <si>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</si>
  <si>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</si>
  <si>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</si>
  <si>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</si>
  <si>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</si>
  <si>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</si>
  <si>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</si>
  <si>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</si>
  <si>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</si>
  <si>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</si>
  <si>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</si>
  <si>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</si>
  <si>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</si>
  <si>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</si>
  <si>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</si>
  <si>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</si>
  <si>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</si>
  <si>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</si>
  <si>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</si>
  <si>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</si>
  <si>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</si>
  <si>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</si>
  <si>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</si>
  <si>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</si>
  <si>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</si>
  <si>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</si>
  <si>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</si>
  <si>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</si>
  <si>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</si>
  <si>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</si>
  <si>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</si>
  <si>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</si>
  <si>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</si>
  <si>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</si>
  <si>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</si>
  <si>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</si>
  <si>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</si>
  <si>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</si>
  <si>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</si>
  <si>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</si>
  <si>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</si>
  <si>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</si>
  <si>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</si>
  <si>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</si>
  <si>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</si>
  <si>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</si>
  <si>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</si>
  <si>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</si>
  <si>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</si>
  <si>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</si>
  <si>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</si>
  <si>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</si>
  <si>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</si>
  <si>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</si>
  <si>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</si>
  <si>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</si>
  <si>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</si>
  <si>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</si>
  <si>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</si>
  <si>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</si>
  <si>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</si>
  <si>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</si>
  <si>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</si>
  <si>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</si>
  <si>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</si>
  <si>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</si>
  <si>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</si>
  <si>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</si>
  <si>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</si>
  <si>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</si>
  <si>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</si>
  <si>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</si>
  <si>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</si>
  <si>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</si>
  <si>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</si>
  <si>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</si>
  <si>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</si>
  <si>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</si>
  <si>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</si>
  <si>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</si>
  <si>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</si>
  <si>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</si>
  <si>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</si>
  <si>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</si>
  <si>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</si>
  <si>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</si>
  <si>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</si>
  <si>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</si>
  <si>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</si>
  <si>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</si>
  <si>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</si>
  <si>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</si>
  <si>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</si>
  <si>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</si>
  <si>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</si>
  <si>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</si>
  <si>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</si>
  <si>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</si>
  <si>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</si>
  <si>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</si>
  <si>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</si>
  <si>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</si>
  <si>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</si>
  <si>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</si>
  <si>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</si>
  <si>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</si>
  <si>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</si>
  <si>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</si>
  <si>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</si>
  <si>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</si>
  <si>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</si>
  <si>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</si>
  <si>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</si>
  <si>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</si>
  <si>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</si>
  <si>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</si>
  <si>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</si>
  <si>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</si>
  <si>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</si>
  <si>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</si>
  <si>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</si>
  <si>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</si>
  <si>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</si>
  <si>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</si>
  <si>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</si>
  <si>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</si>
  <si>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</si>
  <si>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</si>
  <si>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</si>
  <si>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</si>
  <si>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</si>
  <si>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</si>
  <si>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</si>
  <si>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</si>
  <si>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</si>
  <si>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</si>
  <si>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</si>
  <si>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</si>
  <si>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</si>
  <si>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</si>
  <si>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</si>
  <si>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</si>
  <si>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</si>
  <si>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</si>
  <si>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</si>
  <si>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</si>
  <si>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</si>
  <si>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</si>
  <si>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</si>
  <si>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</si>
  <si>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</si>
  <si>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</si>
  <si>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</si>
  <si>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</si>
  <si>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</si>
  <si>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</si>
  <si>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</si>
  <si>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</si>
  <si>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</si>
  <si>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</si>
  <si>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</si>
  <si>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</si>
  <si>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</si>
  <si>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</si>
  <si>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</si>
  <si>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</si>
  <si>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</si>
  <si>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</si>
  <si>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</si>
  <si>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</si>
  <si>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</si>
  <si>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</si>
  <si>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</si>
  <si>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</si>
  <si>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</si>
  <si>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</si>
  <si>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</si>
  <si>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</si>
  <si>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</si>
  <si>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</si>
  <si>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</si>
  <si>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</si>
  <si>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</si>
  <si>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</si>
  <si>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</si>
  <si>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</si>
  <si>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</si>
  <si>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</si>
  <si>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</si>
  <si>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</si>
  <si>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</si>
  <si>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</si>
  <si>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</si>
  <si>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</si>
  <si>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</si>
  <si>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</si>
  <si>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</si>
  <si>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</si>
  <si>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</si>
  <si>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</si>
  <si>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</si>
  <si>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</si>
  <si>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</si>
  <si>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</si>
  <si>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</si>
  <si>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</si>
  <si>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</si>
  <si>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</si>
  <si>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</si>
  <si>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</si>
  <si>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</si>
  <si>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</si>
  <si>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</si>
  <si>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</si>
  <si>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</si>
  <si>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</si>
  <si>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</si>
  <si>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</si>
  <si>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</si>
  <si>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</si>
  <si>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</si>
  <si>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</si>
  <si>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</si>
  <si>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</si>
  <si>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</si>
  <si>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</si>
  <si>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</si>
  <si>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</si>
  <si>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</si>
  <si>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</si>
  <si>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</si>
  <si>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</si>
  <si>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</si>
  <si>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</si>
  <si>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</si>
  <si>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</si>
  <si>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</si>
  <si>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</si>
  <si>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</si>
  <si>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</si>
  <si>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</si>
  <si>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</si>
  <si>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</si>
  <si>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</si>
  <si>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</si>
  <si>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</si>
  <si>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</si>
  <si>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</si>
  <si>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</si>
  <si>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</si>
  <si>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</si>
  <si>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</si>
  <si>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</si>
  <si>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</si>
  <si>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</si>
  <si>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</si>
  <si>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</si>
  <si>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</si>
  <si>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</si>
  <si>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</si>
  <si>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</si>
  <si>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</si>
  <si>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</si>
  <si>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</si>
  <si>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</si>
  <si>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</si>
  <si>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</si>
  <si>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</si>
  <si>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</si>
  <si>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</si>
  <si>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</si>
  <si>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</si>
  <si>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</si>
  <si>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</si>
  <si>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</si>
  <si>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</si>
  <si>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</si>
  <si>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</si>
  <si>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</si>
  <si>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</si>
  <si>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</si>
  <si>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</si>
  <si>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</si>
  <si>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</si>
  <si>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</si>
  <si>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</si>
  <si>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</si>
  <si>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</si>
  <si>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</si>
  <si>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</si>
  <si>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</si>
  <si>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</si>
  <si>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</si>
  <si>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</si>
  <si>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</si>
  <si>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</si>
  <si>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</si>
  <si>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</si>
  <si>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</si>
  <si>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</si>
  <si>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</si>
  <si>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</si>
  <si>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</si>
  <si>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</si>
  <si>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</si>
  <si>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</si>
  <si>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</si>
  <si>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</si>
  <si>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</si>
  <si>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</si>
  <si>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</si>
  <si>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</si>
  <si>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</si>
  <si>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</si>
  <si>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</si>
  <si>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</si>
  <si>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</si>
  <si>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</si>
  <si>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</si>
  <si>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</si>
  <si>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</si>
  <si>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</si>
  <si>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</si>
  <si>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</si>
  <si>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</si>
  <si>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</si>
  <si>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</si>
  <si>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</si>
  <si>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</si>
  <si>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</si>
  <si>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</si>
  <si>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</si>
  <si>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</si>
  <si>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</si>
  <si>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</si>
  <si>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</si>
  <si>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</si>
  <si>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</si>
  <si>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</si>
  <si>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</si>
  <si>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</si>
  <si>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</si>
  <si>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</si>
  <si>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</si>
  <si>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</si>
  <si>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</si>
  <si>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</si>
  <si>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</si>
  <si>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</si>
  <si>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</si>
  <si>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</si>
  <si>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</si>
  <si>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</si>
  <si>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</si>
  <si>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</si>
  <si>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</si>
  <si>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</si>
  <si>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</si>
  <si>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</si>
  <si>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</si>
  <si>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</si>
  <si>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</si>
  <si>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</si>
  <si>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</si>
  <si>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</si>
  <si>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</si>
  <si>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</si>
  <si>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</si>
  <si>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</si>
  <si>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</si>
  <si>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</si>
  <si>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</si>
  <si>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</si>
  <si>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</si>
  <si>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</si>
  <si>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</si>
  <si>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</si>
  <si>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</si>
  <si>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</si>
  <si>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</si>
  <si>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</si>
  <si>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</si>
  <si>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</si>
  <si>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</si>
  <si>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</si>
  <si>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</si>
  <si>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</si>
  <si>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</si>
  <si>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</si>
  <si>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</si>
  <si>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</si>
  <si>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</si>
  <si>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</si>
  <si>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</si>
  <si>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</si>
  <si>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</si>
  <si>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</si>
  <si>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</si>
  <si>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</si>
  <si>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</si>
  <si>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</si>
  <si>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</si>
  <si>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</si>
  <si>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</si>
  <si>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</si>
  <si>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</si>
  <si>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</si>
  <si>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</si>
  <si>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</si>
  <si>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</si>
  <si>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</si>
  <si>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</si>
  <si>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</si>
  <si>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</si>
  <si>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</si>
  <si>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</si>
  <si>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</si>
  <si>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</si>
  <si>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</si>
  <si>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</si>
  <si>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</si>
  <si>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</si>
  <si>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</si>
  <si>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</si>
  <si>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</si>
  <si>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</si>
  <si>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</si>
  <si>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</si>
  <si>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</si>
  <si>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</si>
  <si>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</si>
  <si>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</si>
  <si>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</si>
  <si>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</si>
  <si>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</si>
  <si>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</si>
  <si>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</si>
  <si>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</si>
  <si>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</si>
  <si>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</si>
  <si>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</si>
  <si>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</si>
  <si>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</si>
  <si>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</si>
  <si>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</si>
  <si>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</si>
  <si>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</si>
  <si>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</si>
  <si>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</si>
  <si>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</si>
  <si>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</si>
  <si>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</si>
  <si>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</si>
  <si>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</si>
  <si>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</si>
  <si>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</si>
  <si>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</si>
  <si>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</si>
  <si>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</si>
  <si>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</si>
  <si>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</si>
  <si>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</si>
  <si>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</si>
  <si>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</si>
  <si>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</si>
  <si>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</si>
  <si>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</si>
  <si>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</si>
  <si>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</si>
  <si>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</si>
  <si>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</si>
  <si>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</si>
  <si>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</si>
  <si>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</si>
  <si>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</si>
  <si>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</si>
  <si>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</si>
  <si>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</si>
  <si>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</si>
  <si>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</si>
  <si>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</si>
  <si>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</si>
  <si>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</si>
  <si>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</si>
  <si>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</si>
  <si>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</si>
  <si>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</si>
  <si>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</si>
  <si>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</si>
  <si>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</si>
  <si>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</si>
  <si>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</si>
  <si>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</si>
  <si>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</si>
  <si>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</si>
  <si>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</si>
  <si>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</si>
  <si>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</si>
  <si>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</si>
  <si>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</si>
  <si>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</si>
  <si>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</si>
  <si>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</si>
  <si>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</si>
  <si>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</si>
  <si>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</si>
  <si>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</si>
  <si>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</si>
  <si>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</si>
  <si>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</si>
  <si>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</si>
  <si>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</si>
  <si>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</si>
  <si>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</si>
  <si>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</si>
  <si>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</si>
  <si>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</si>
  <si>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</si>
  <si>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</si>
  <si>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</si>
  <si>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</si>
  <si>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</si>
  <si>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</si>
  <si>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</si>
  <si>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</si>
  <si>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</si>
  <si>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</si>
  <si>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</si>
  <si>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</si>
  <si>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</si>
  <si>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</si>
  <si>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</si>
  <si>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</si>
  <si>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</si>
  <si>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</si>
  <si>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</si>
  <si>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</si>
  <si>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</si>
  <si>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</si>
  <si>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</si>
  <si>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</si>
  <si>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</si>
  <si>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</si>
  <si>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</si>
  <si>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</si>
  <si>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</si>
  <si>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</si>
  <si>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</si>
  <si>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</si>
  <si>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</si>
  <si>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</si>
  <si>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</si>
  <si>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</si>
  <si>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</si>
  <si>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</si>
  <si>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</si>
  <si>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</si>
  <si>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</si>
  <si>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</si>
  <si>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</si>
  <si>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</si>
  <si>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</si>
  <si>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</si>
  <si>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</si>
  <si>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</si>
  <si>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</si>
  <si>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</si>
  <si>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</si>
  <si>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</si>
  <si>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</si>
  <si>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</si>
  <si>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</si>
  <si>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</si>
  <si>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</si>
  <si>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</si>
  <si>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</si>
  <si>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</si>
  <si>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</si>
  <si>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</si>
  <si>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</si>
  <si>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</si>
  <si>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</si>
  <si>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</si>
  <si>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</si>
  <si>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</si>
  <si>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</si>
  <si>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</si>
  <si>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</si>
  <si>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</si>
  <si>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</si>
  <si>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</si>
  <si>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</si>
  <si>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</si>
  <si>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</si>
  <si>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</si>
  <si>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</si>
  <si>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</si>
  <si>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</si>
  <si>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</si>
  <si>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</si>
  <si>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</si>
  <si>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</si>
  <si>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</si>
  <si>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</si>
  <si>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</si>
  <si>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</si>
  <si>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</si>
  <si>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</si>
  <si>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</si>
  <si>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</si>
  <si>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</si>
  <si>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</si>
  <si>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</si>
  <si>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</si>
  <si>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</si>
  <si>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</si>
  <si>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</si>
  <si>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</si>
  <si>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</si>
  <si>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</si>
  <si>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</si>
  <si>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</si>
  <si>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</si>
  <si>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</si>
  <si>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</si>
  <si>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</si>
  <si>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</si>
  <si>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</si>
  <si>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</si>
  <si>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</si>
  <si>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</si>
  <si>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</si>
  <si>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</si>
  <si>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</si>
  <si>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</si>
  <si>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</si>
  <si>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</si>
  <si>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</si>
  <si>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</si>
  <si>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</si>
  <si>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</si>
  <si>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</si>
  <si>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</si>
  <si>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</si>
  <si>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</si>
  <si>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</si>
  <si>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</si>
  <si>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</si>
  <si>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</si>
  <si>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</si>
  <si>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</si>
  <si>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</si>
  <si>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</si>
  <si>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</si>
  <si>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</si>
  <si>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</si>
  <si>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</si>
  <si>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</si>
  <si>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</si>
  <si>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</si>
  <si>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</si>
  <si>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</si>
  <si>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</si>
  <si>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</si>
  <si>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</si>
  <si>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</si>
  <si>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</si>
  <si>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</si>
  <si>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</si>
  <si>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</si>
  <si>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</si>
  <si>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</si>
  <si>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</si>
  <si>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</si>
  <si>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</si>
  <si>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</si>
  <si>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</si>
  <si>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</si>
  <si>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</si>
  <si>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</si>
  <si>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</si>
  <si>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</si>
  <si>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</si>
  <si>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</si>
  <si>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</si>
  <si>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</si>
  <si>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</si>
  <si>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</si>
  <si>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</si>
  <si>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</si>
  <si>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</si>
  <si>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</si>
  <si>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</si>
  <si>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</si>
  <si>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</si>
  <si>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</si>
  <si>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</si>
  <si>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</si>
  <si>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</si>
  <si>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</si>
  <si>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</si>
  <si>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</si>
  <si>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</si>
  <si>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</si>
  <si>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</si>
  <si>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</si>
  <si>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</si>
  <si>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</si>
  <si>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</si>
  <si>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</si>
  <si>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</si>
  <si>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</si>
  <si>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</si>
  <si>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</si>
  <si>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</si>
  <si>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</si>
  <si>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</si>
  <si>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</si>
  <si>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</si>
  <si>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</si>
  <si>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</si>
  <si>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</si>
  <si>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</si>
  <si>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</si>
  <si>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</si>
  <si>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</si>
  <si>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</si>
  <si>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</si>
  <si>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</si>
  <si>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</si>
  <si>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</si>
  <si>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</si>
  <si>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</si>
  <si>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</si>
  <si>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</si>
  <si>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</si>
  <si>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</si>
  <si>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</si>
  <si>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</si>
  <si>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</si>
  <si>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</si>
  <si>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</si>
  <si>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</si>
  <si>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</si>
  <si>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</si>
  <si>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</si>
  <si>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</si>
  <si>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</si>
  <si>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</si>
  <si>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</si>
  <si>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</si>
  <si>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</si>
  <si>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</si>
  <si>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</si>
  <si>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</si>
  <si>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</si>
  <si>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</si>
  <si>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</si>
  <si>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</si>
  <si>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</si>
  <si>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</si>
  <si>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</si>
  <si>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</si>
  <si>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</si>
  <si>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</si>
  <si>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</si>
  <si>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</si>
  <si>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</si>
  <si>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</si>
  <si>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</si>
  <si>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</si>
  <si>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</si>
  <si>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</si>
  <si>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</si>
  <si>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</si>
  <si>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</si>
  <si>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</si>
  <si>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</si>
  <si>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</si>
  <si>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</si>
  <si>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</si>
  <si>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</si>
  <si>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</si>
  <si>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</si>
  <si>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</si>
  <si>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</si>
  <si>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</si>
  <si>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</si>
  <si>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</si>
  <si>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</si>
  <si>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</si>
  <si>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</si>
  <si>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</si>
  <si>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</si>
  <si>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</si>
  <si>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</si>
  <si>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</si>
  <si>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</si>
  <si>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</si>
  <si>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</si>
  <si>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</si>
  <si>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</si>
  <si>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</si>
  <si>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</si>
  <si>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</si>
  <si>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</si>
  <si>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</si>
  <si>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</si>
  <si>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</si>
  <si>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</si>
  <si>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</si>
  <si>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</si>
  <si>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</si>
  <si>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</si>
  <si>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</si>
  <si>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</si>
  <si>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</si>
  <si>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</si>
  <si>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</si>
  <si>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</si>
  <si>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</si>
  <si>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</si>
  <si>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</si>
  <si>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</si>
  <si>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</si>
  <si>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</si>
  <si>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</si>
  <si>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</si>
  <si>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</si>
  <si>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</si>
  <si>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</si>
  <si>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</si>
  <si>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</si>
  <si>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</si>
  <si>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</si>
  <si>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</si>
  <si>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</si>
  <si>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</si>
  <si>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</si>
  <si>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</si>
  <si>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</si>
  <si>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</si>
  <si>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</si>
  <si>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</si>
  <si>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</si>
  <si>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</si>
  <si>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</si>
  <si>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</si>
  <si>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</si>
  <si>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</si>
  <si>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</si>
  <si>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</si>
  <si>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</si>
  <si>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</si>
  <si>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</si>
  <si>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</si>
  <si>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</si>
  <si>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</si>
  <si>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</si>
  <si>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</si>
  <si>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</si>
  <si>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</si>
  <si>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</si>
  <si>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</si>
  <si>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</si>
  <si>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</si>
  <si>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</si>
  <si>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</si>
  <si>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</si>
  <si>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</si>
  <si>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</si>
  <si>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</si>
  <si>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</si>
  <si>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</si>
  <si>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</si>
  <si>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</si>
  <si>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</si>
  <si>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</si>
  <si>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</si>
  <si>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</si>
  <si>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</si>
  <si>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</si>
  <si>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</si>
  <si>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</si>
  <si>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</si>
  <si>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</si>
  <si>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</si>
  <si>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</si>
  <si>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</si>
  <si>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</si>
  <si>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</si>
  <si>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</si>
  <si>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</si>
  <si>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</si>
  <si>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</si>
  <si>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</si>
  <si>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</si>
  <si>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</si>
  <si>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</si>
  <si>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</si>
  <si>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</si>
  <si>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</si>
  <si>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</si>
  <si>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</si>
  <si>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</si>
  <si>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</si>
  <si>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</si>
  <si>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</si>
  <si>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</si>
  <si>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</si>
  <si>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</si>
  <si>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</si>
  <si>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</si>
  <si>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</si>
  <si>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</si>
  <si>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</si>
  <si>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</si>
  <si>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</si>
  <si>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</si>
  <si>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</si>
  <si>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</si>
  <si>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</si>
  <si>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</si>
  <si>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</si>
  <si>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</si>
  <si>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</si>
  <si>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</si>
  <si>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</si>
  <si>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</si>
  <si>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</si>
  <si>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</si>
  <si>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</si>
  <si>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</si>
  <si>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</si>
  <si>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</si>
  <si>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</si>
  <si>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</si>
  <si>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</si>
  <si>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</si>
  <si>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</si>
  <si>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</si>
  <si>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</si>
  <si>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</si>
  <si>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</si>
  <si>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</si>
  <si>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</si>
  <si>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</si>
  <si>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</si>
  <si>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</si>
  <si>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</si>
  <si>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</si>
  <si>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</si>
  <si>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</si>
  <si>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</si>
  <si>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</si>
  <si>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</si>
  <si>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</si>
  <si>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</si>
  <si>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</si>
  <si>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</si>
  <si>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</si>
  <si>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</si>
  <si>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</si>
  <si>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</si>
  <si>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</si>
  <si>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</si>
  <si>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</si>
  <si>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</si>
  <si>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</si>
  <si>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</si>
  <si>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</si>
  <si>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</si>
  <si>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</si>
  <si>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</si>
  <si>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</si>
  <si>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</si>
  <si>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</si>
  <si>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</si>
  <si>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</si>
  <si>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</si>
  <si>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</si>
  <si>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</si>
  <si>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</si>
  <si>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</si>
  <si>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</si>
  <si>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</si>
  <si>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</si>
  <si>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</si>
  <si>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</si>
  <si>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</si>
  <si>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</si>
  <si>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</si>
  <si>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</si>
  <si>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</si>
  <si>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</si>
  <si>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</si>
  <si>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</si>
  <si>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</si>
  <si>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</si>
  <si>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</si>
  <si>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</si>
  <si>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</si>
  <si>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</si>
  <si>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</si>
  <si>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</si>
  <si>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</si>
  <si>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</si>
  <si>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</si>
  <si>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</si>
  <si>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</si>
  <si>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</si>
  <si>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</si>
  <si>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</si>
  <si>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</si>
  <si>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</si>
  <si>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</si>
  <si>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</si>
  <si>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</si>
  <si>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</si>
  <si>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</si>
  <si>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</si>
  <si>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</si>
  <si>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</si>
  <si>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</si>
  <si>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</si>
  <si>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</si>
  <si>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</si>
  <si>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</si>
  <si>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</si>
  <si>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</si>
  <si>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</si>
  <si>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</si>
  <si>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</si>
  <si>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</si>
  <si>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</si>
  <si>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</si>
  <si>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</si>
  <si>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</si>
  <si>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</si>
  <si>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</si>
  <si>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</si>
  <si>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</si>
  <si>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</si>
  <si>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</si>
  <si>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</si>
  <si>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</si>
  <si>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</si>
  <si>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</si>
  <si>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</si>
  <si>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</si>
  <si>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</si>
  <si>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</si>
  <si>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</si>
  <si>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</si>
  <si>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</si>
  <si>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</si>
  <si>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</si>
  <si>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</si>
  <si>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</si>
  <si>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</si>
  <si>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</si>
  <si>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</si>
  <si>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</si>
  <si>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</si>
  <si>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</si>
  <si>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</si>
  <si>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</si>
  <si>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</si>
  <si>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</si>
  <si>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</si>
  <si>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</si>
  <si>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</si>
  <si>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</si>
  <si>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</si>
  <si>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</si>
  <si>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</si>
  <si>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</si>
  <si>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</si>
  <si>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</si>
  <si>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</si>
  <si>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</si>
  <si>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</si>
  <si>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</si>
  <si>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</si>
  <si>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</si>
  <si>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</si>
  <si>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</si>
  <si>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</si>
  <si>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</si>
  <si>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</si>
  <si>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</si>
  <si>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</si>
  <si>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</si>
  <si>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</si>
  <si>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</si>
  <si>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</si>
  <si>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</si>
  <si>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</si>
  <si>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</si>
  <si>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</si>
  <si>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</si>
  <si>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</si>
  <si>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</si>
  <si>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</si>
  <si>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</si>
  <si>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</si>
  <si>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</si>
  <si>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</si>
  <si>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</si>
  <si>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</si>
  <si>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</si>
  <si>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</si>
  <si>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</si>
  <si>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</si>
  <si>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</si>
  <si>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</si>
  <si>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</si>
  <si>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</si>
  <si>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</si>
  <si>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</si>
  <si>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</si>
  <si>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</si>
  <si>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</si>
  <si>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</si>
  <si>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</si>
  <si>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</si>
  <si>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</si>
  <si>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</si>
  <si>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</si>
  <si>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</si>
  <si>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</si>
  <si>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</si>
  <si>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</si>
  <si>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</si>
  <si>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</si>
  <si>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</si>
  <si>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</si>
  <si>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</si>
  <si>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</si>
  <si>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</si>
  <si>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</si>
  <si>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</si>
  <si>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</si>
  <si>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</si>
  <si>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</si>
  <si>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</si>
  <si>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</si>
  <si>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</si>
  <si>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</si>
  <si>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</si>
  <si>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</si>
  <si>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</si>
  <si>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</si>
  <si>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</si>
  <si>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</si>
  <si>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</si>
  <si>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</si>
  <si>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</si>
  <si>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</si>
  <si>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</si>
  <si>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</si>
  <si>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</si>
  <si>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</si>
  <si>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</si>
  <si>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</si>
  <si>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</si>
  <si>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</si>
  <si>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</si>
  <si>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</si>
  <si>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</si>
  <si>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</si>
  <si>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</si>
  <si>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</si>
  <si>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</si>
  <si>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</si>
  <si>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</si>
  <si>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</si>
  <si>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</si>
  <si>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</si>
  <si>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</si>
  <si>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</si>
  <si>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</si>
  <si>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</si>
  <si>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</si>
  <si>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</si>
  <si>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</si>
  <si>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</si>
  <si>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</si>
  <si>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</si>
  <si>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</si>
  <si>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</si>
  <si>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</si>
  <si>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</si>
  <si>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</si>
  <si>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</si>
  <si>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</si>
  <si>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</si>
  <si>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</si>
  <si>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</si>
  <si>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</si>
  <si>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</si>
  <si>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</si>
  <si>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</si>
  <si>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</si>
  <si>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</si>
  <si>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</si>
  <si>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</si>
  <si>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</si>
  <si>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</si>
  <si>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</si>
  <si>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</si>
  <si>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</si>
  <si>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</si>
  <si>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</si>
  <si>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</si>
  <si>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</si>
  <si>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</si>
  <si>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</si>
  <si>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</si>
  <si>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</si>
  <si>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</si>
  <si>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</si>
  <si>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</si>
  <si>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</si>
  <si>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</si>
  <si>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</si>
  <si>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</si>
  <si>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</si>
  <si>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</si>
  <si>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</si>
  <si>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</si>
  <si>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</si>
  <si>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</si>
  <si>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</si>
  <si>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</si>
  <si>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</si>
  <si>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</si>
  <si>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</si>
  <si>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</si>
  <si>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</si>
  <si>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</si>
  <si>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</si>
  <si>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</si>
  <si>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</si>
  <si>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</si>
  <si>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</si>
  <si>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</si>
  <si>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</si>
  <si>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</si>
  <si>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</si>
  <si>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</si>
  <si>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</si>
  <si>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</si>
  <si>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</si>
  <si>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</si>
  <si>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</si>
  <si>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</si>
  <si>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</si>
  <si>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</si>
  <si>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</si>
  <si>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</si>
  <si>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</si>
  <si>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</si>
  <si>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</si>
  <si>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</si>
  <si>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</si>
  <si>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</si>
  <si>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</si>
  <si>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</si>
  <si>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</si>
  <si>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</si>
  <si>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</si>
  <si>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</si>
  <si>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</si>
  <si>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</si>
  <si>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</si>
  <si>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</si>
  <si>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</si>
  <si>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</si>
  <si>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</si>
  <si>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</si>
  <si>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</si>
  <si>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</si>
  <si>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</si>
  <si>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</si>
  <si>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</si>
  <si>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</si>
  <si>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</si>
  <si>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</si>
  <si>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</si>
  <si>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</si>
  <si>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</si>
  <si>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</si>
  <si>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</si>
  <si>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</si>
  <si>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</si>
  <si>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</si>
  <si>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</si>
  <si>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</si>
  <si>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</si>
  <si>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</si>
  <si>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</si>
  <si>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</si>
  <si>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</si>
  <si>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</si>
  <si>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</si>
  <si>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</si>
  <si>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</si>
  <si>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</si>
  <si>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</si>
  <si>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</si>
  <si>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</si>
  <si>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</si>
  <si>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</si>
  <si>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</si>
  <si>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</si>
  <si>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</si>
  <si>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</si>
  <si>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</si>
  <si>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</si>
  <si>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</si>
  <si>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</si>
  <si>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</si>
  <si>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</si>
  <si>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</si>
  <si>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</si>
  <si>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</si>
  <si>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</si>
  <si>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</si>
  <si>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</si>
  <si>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</si>
  <si>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</si>
  <si>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</si>
  <si>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</si>
  <si>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</si>
  <si>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</si>
  <si>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</si>
  <si>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</si>
  <si>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</si>
  <si>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</si>
  <si>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</si>
  <si>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</si>
  <si>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</si>
  <si>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</si>
  <si>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</si>
  <si>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</si>
  <si>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</si>
  <si>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</si>
  <si>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</si>
  <si>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</si>
  <si>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</si>
  <si>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</si>
  <si>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</si>
  <si>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</si>
  <si>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</si>
  <si>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</si>
  <si>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</si>
  <si>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</si>
  <si>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</si>
  <si>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</si>
  <si>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</si>
  <si>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</si>
  <si>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</si>
  <si>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</si>
  <si>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</si>
  <si>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</si>
  <si>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</si>
  <si>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</si>
  <si>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</si>
  <si>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</si>
  <si>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</si>
  <si>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</si>
  <si>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</si>
  <si>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</si>
  <si>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</si>
  <si>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</si>
  <si>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</si>
  <si>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</si>
  <si>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</si>
  <si>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</si>
  <si>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</si>
  <si>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</si>
  <si>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</si>
  <si>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</si>
  <si>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</si>
  <si>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</si>
  <si>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</si>
  <si>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</si>
  <si>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</si>
  <si>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</si>
  <si>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</si>
  <si>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</si>
  <si>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</si>
  <si>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</si>
  <si>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</si>
  <si>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</si>
  <si>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</si>
  <si>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</si>
  <si>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</si>
  <si>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</si>
  <si>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</si>
  <si>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</si>
  <si>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</si>
  <si>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</si>
  <si>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</si>
  <si>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</si>
  <si>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</si>
  <si>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</si>
  <si>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</si>
  <si>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</si>
  <si>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</si>
  <si>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</si>
  <si>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</si>
  <si>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</si>
  <si>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</si>
  <si>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</si>
  <si>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</si>
  <si>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</si>
  <si>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</si>
  <si>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</si>
  <si>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</si>
  <si>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</si>
  <si>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</si>
  <si>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</si>
  <si>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</si>
  <si>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</si>
  <si>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</si>
  <si>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</si>
  <si>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</si>
  <si>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</si>
  <si>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</si>
  <si>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</si>
  <si>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</si>
  <si>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</si>
  <si>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</si>
  <si>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</si>
  <si>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</si>
  <si>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</si>
  <si>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</si>
  <si>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</si>
  <si>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</si>
  <si>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</si>
  <si>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</si>
  <si>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</si>
  <si>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</si>
  <si>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</si>
  <si>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</si>
  <si>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</si>
  <si>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</si>
  <si>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</si>
  <si>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</si>
  <si>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</si>
  <si>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</si>
  <si>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</si>
  <si>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</si>
  <si>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</si>
  <si>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</si>
  <si>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</si>
  <si>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</si>
  <si>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</si>
  <si>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</si>
  <si>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</si>
  <si>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</si>
  <si>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</si>
  <si>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</si>
  <si>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</si>
  <si>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</si>
  <si>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</si>
  <si>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</si>
  <si>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</si>
  <si>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</si>
  <si>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</si>
  <si>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</si>
  <si>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</si>
  <si>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</si>
  <si>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</si>
  <si>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</si>
  <si>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</si>
  <si>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</si>
  <si>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</si>
  <si>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</si>
  <si>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</si>
  <si>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</si>
  <si>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</si>
  <si>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</si>
  <si>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</si>
  <si>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</si>
  <si>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</si>
  <si>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</si>
  <si>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</si>
  <si>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</si>
  <si>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</si>
  <si>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</si>
  <si>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</si>
  <si>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</si>
  <si>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</si>
  <si>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</si>
  <si>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</si>
  <si>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</si>
  <si>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</si>
  <si>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</si>
  <si>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</si>
  <si>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</si>
  <si>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</si>
  <si>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</si>
  <si>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</si>
  <si>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</si>
  <si>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</si>
  <si>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</si>
  <si>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</si>
  <si>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</si>
  <si>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</si>
  <si>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</si>
  <si>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</si>
  <si>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</si>
  <si>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</si>
  <si>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</si>
  <si>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</si>
  <si>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</si>
  <si>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</si>
  <si>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</si>
  <si>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</si>
  <si>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</si>
  <si>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</si>
  <si>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</si>
  <si>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</si>
  <si>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</si>
  <si>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</si>
  <si>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</si>
  <si>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</si>
  <si>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</si>
  <si>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</si>
  <si>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</si>
  <si>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</si>
  <si>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</si>
  <si>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</si>
  <si>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</si>
  <si>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</si>
  <si>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</si>
  <si>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</si>
  <si>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</si>
  <si>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</si>
  <si>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</si>
  <si>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</si>
  <si>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</si>
  <si>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</si>
  <si>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</si>
  <si>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</si>
  <si>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</si>
  <si>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</si>
  <si>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</si>
  <si>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</si>
  <si>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</si>
  <si>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</si>
  <si>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</si>
  <si>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</si>
  <si>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</si>
  <si>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</si>
  <si>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</si>
  <si>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</si>
  <si>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</si>
  <si>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</si>
  <si>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</si>
  <si>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</si>
  <si>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</si>
  <si>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</si>
  <si>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</si>
  <si>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</si>
  <si>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</si>
  <si>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</si>
  <si>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</si>
  <si>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</si>
  <si>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</si>
  <si>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</si>
  <si>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</si>
  <si>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</si>
  <si>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</si>
  <si>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</si>
  <si>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</si>
  <si>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</si>
  <si>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</si>
  <si>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</si>
  <si>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</si>
  <si>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</si>
  <si>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</si>
  <si>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</si>
  <si>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</si>
  <si>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</si>
  <si>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</si>
  <si>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</si>
  <si>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</si>
  <si>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</si>
  <si>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</si>
  <si>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</si>
  <si>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</si>
  <si>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</si>
  <si>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</si>
  <si>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</si>
  <si>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</si>
  <si>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</si>
  <si>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</si>
  <si>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</si>
  <si>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</si>
  <si>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</si>
  <si>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</si>
  <si>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</si>
  <si>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</si>
  <si>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</si>
  <si>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</si>
  <si>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</si>
  <si>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</si>
  <si>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</si>
  <si>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</si>
  <si>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</si>
  <si>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</si>
  <si>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</si>
  <si>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</si>
  <si>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</si>
  <si>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</si>
  <si>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</si>
  <si>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</si>
  <si>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</si>
  <si>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</si>
  <si>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</si>
  <si>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</si>
  <si>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</si>
  <si>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</si>
  <si>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</si>
  <si>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</si>
  <si>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</si>
  <si>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</si>
  <si>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</si>
  <si>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</si>
  <si>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</si>
  <si>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</si>
  <si>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</si>
  <si>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</si>
  <si>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</si>
  <si>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</si>
  <si>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</si>
  <si>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</si>
  <si>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</si>
  <si>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</si>
  <si>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</si>
  <si>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</si>
  <si>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</si>
  <si>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</si>
  <si>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</si>
  <si>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</si>
  <si>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</si>
  <si>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</si>
  <si>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</si>
  <si>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</si>
  <si>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</si>
  <si>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</si>
  <si>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</si>
  <si>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</si>
  <si>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</si>
  <si>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</si>
  <si>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</si>
  <si>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</si>
  <si>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</si>
  <si>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</si>
  <si>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</si>
  <si>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</si>
  <si>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</si>
  <si>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</si>
  <si>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</si>
  <si>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</si>
  <si>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</si>
  <si>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</si>
  <si>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</si>
  <si>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</si>
  <si>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</si>
  <si>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</si>
  <si>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</si>
  <si>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</si>
  <si>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</si>
  <si>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</si>
  <si>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</si>
  <si>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</si>
  <si>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</si>
  <si>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</si>
  <si>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</si>
  <si>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</si>
  <si>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</si>
  <si>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</si>
  <si>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</si>
  <si>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</si>
  <si>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</si>
  <si>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</si>
  <si>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</si>
  <si>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</si>
  <si>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</si>
  <si>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</si>
  <si>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</si>
  <si>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</si>
  <si>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</si>
  <si>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</si>
  <si>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</si>
  <si>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</si>
  <si>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</si>
  <si>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</si>
  <si>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</si>
  <si>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</si>
  <si>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</si>
  <si>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</si>
  <si>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</si>
  <si>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</si>
  <si>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</si>
  <si>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</si>
  <si>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</si>
  <si>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</si>
  <si>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</si>
  <si>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</si>
  <si>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</si>
  <si>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</si>
  <si>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</si>
  <si>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</si>
  <si>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</si>
  <si>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</si>
  <si>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</si>
  <si>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</si>
  <si>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</si>
  <si>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</si>
  <si>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</si>
  <si>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</si>
  <si>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</si>
  <si>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</si>
  <si>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</si>
  <si>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</si>
  <si>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</si>
  <si>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</si>
  <si>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</si>
  <si>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</si>
  <si>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</si>
  <si>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</si>
  <si>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</si>
  <si>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</si>
  <si>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</si>
  <si>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</si>
  <si>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</si>
  <si>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</si>
  <si>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</si>
  <si>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</si>
  <si>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</si>
  <si>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</si>
  <si>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</si>
  <si>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</si>
  <si>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</si>
  <si>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</si>
  <si>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</si>
  <si>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</si>
  <si>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</si>
  <si>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</si>
  <si>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</si>
  <si>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</si>
  <si>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</si>
  <si>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</si>
  <si>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</si>
  <si>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</si>
  <si>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</si>
  <si>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</si>
  <si>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</si>
  <si>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</si>
  <si>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</si>
  <si>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</si>
  <si>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</si>
  <si>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</si>
  <si>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</si>
  <si>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</si>
  <si>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</si>
  <si>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</si>
  <si>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</si>
  <si>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</si>
  <si>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</si>
  <si>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</si>
  <si>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</si>
  <si>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</si>
  <si>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</si>
  <si>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</si>
  <si>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</si>
  <si>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</si>
  <si>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</si>
  <si>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</si>
  <si>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</si>
  <si>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</si>
  <si>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</si>
  <si>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</si>
  <si>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</si>
  <si>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</si>
  <si>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</si>
  <si>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</si>
  <si>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</si>
  <si>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</si>
  <si>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</si>
  <si>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</si>
  <si>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</si>
  <si>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</si>
  <si>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</si>
  <si>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</si>
  <si>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</si>
  <si>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</si>
  <si>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</si>
  <si>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</si>
  <si>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</si>
  <si>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</si>
  <si>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</si>
  <si>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</si>
  <si>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</si>
  <si>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</si>
  <si>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</si>
  <si>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</si>
  <si>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</si>
  <si>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</si>
  <si>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</si>
  <si>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</si>
  <si>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</si>
  <si>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</si>
  <si>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</si>
  <si>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</si>
  <si>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</si>
  <si>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</si>
  <si>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</si>
  <si>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</si>
  <si>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</si>
  <si>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</si>
  <si>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</si>
  <si>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</si>
  <si>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</si>
  <si>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</si>
  <si>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</si>
  <si>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</si>
  <si>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</si>
  <si>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</si>
  <si>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</si>
  <si>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</si>
  <si>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</si>
  <si>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</si>
  <si>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</si>
  <si>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</si>
  <si>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</si>
  <si>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</si>
  <si>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</si>
  <si>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</si>
  <si>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</si>
  <si>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</si>
  <si>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</si>
  <si>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</si>
  <si>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</si>
  <si>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</si>
  <si>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</si>
  <si>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</si>
  <si>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</si>
  <si>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</si>
  <si>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</si>
  <si>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</si>
  <si>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</si>
  <si>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</si>
  <si>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</si>
  <si>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</si>
  <si>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</si>
  <si>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</si>
  <si>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</si>
  <si>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</si>
  <si>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</si>
  <si>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</si>
  <si>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</si>
  <si>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</si>
  <si>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</si>
  <si>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</si>
  <si>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</si>
  <si>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</si>
  <si>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</si>
  <si>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</si>
  <si>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</si>
  <si>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</si>
  <si>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</si>
  <si>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</si>
  <si>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</si>
  <si>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</si>
  <si>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</si>
  <si>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</si>
  <si>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</si>
  <si>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</si>
  <si>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</si>
  <si>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</si>
  <si>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</si>
  <si>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</si>
  <si>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</si>
  <si>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</si>
  <si>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</si>
  <si>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</si>
  <si>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</si>
  <si>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</si>
  <si>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</si>
  <si>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</si>
  <si>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</si>
  <si>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</si>
  <si>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</si>
  <si>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</si>
  <si>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</si>
  <si>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</si>
  <si>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</si>
  <si>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</si>
  <si>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</si>
  <si>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</si>
  <si>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</si>
  <si>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</si>
  <si>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</si>
  <si>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</si>
  <si>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</si>
  <si>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</si>
  <si>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</si>
  <si>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</si>
  <si>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</si>
  <si>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</si>
  <si>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</si>
  <si>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</si>
  <si>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</si>
  <si>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</si>
  <si>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</si>
  <si>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</si>
  <si>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</si>
  <si>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</si>
  <si>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</si>
  <si>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</si>
  <si>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</si>
  <si>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</si>
  <si>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</si>
  <si>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</si>
  <si>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</si>
  <si>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</si>
  <si>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</si>
  <si>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</si>
  <si>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</si>
  <si>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</si>
  <si>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</si>
  <si>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</si>
  <si>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</si>
  <si>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</si>
  <si>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</si>
  <si>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</si>
  <si>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</si>
  <si>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</si>
  <si>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</si>
  <si>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</si>
  <si>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</si>
  <si>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</si>
  <si>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</si>
  <si>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</si>
  <si>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</si>
  <si>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</si>
  <si>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</si>
  <si>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</si>
  <si>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</si>
  <si>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</si>
  <si>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</si>
  <si>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</si>
  <si>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</si>
  <si>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</si>
  <si>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</si>
  <si>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</si>
  <si>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</si>
  <si>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</si>
  <si>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</si>
  <si>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</si>
  <si>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</si>
  <si>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</si>
  <si>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</si>
  <si>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</si>
  <si>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</si>
  <si>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</si>
  <si>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</si>
  <si>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</si>
  <si>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</si>
  <si>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</si>
  <si>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</si>
  <si>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</si>
  <si>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</si>
  <si>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</si>
  <si>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</si>
  <si>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</si>
  <si>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</si>
  <si>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</si>
  <si>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</si>
  <si>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</si>
  <si>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</si>
  <si>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</si>
  <si>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</si>
  <si>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</si>
  <si>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</si>
  <si>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</si>
  <si>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</si>
  <si>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</si>
  <si>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</si>
  <si>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</si>
  <si>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</si>
  <si>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</si>
  <si>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</si>
  <si>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</si>
  <si>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</si>
  <si>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</si>
  <si>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</si>
  <si>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</si>
  <si>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</si>
  <si>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</si>
  <si>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</si>
  <si>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</si>
  <si>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</si>
  <si>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</si>
  <si>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</si>
  <si>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</si>
  <si>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</si>
  <si>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</si>
  <si>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</si>
  <si>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</si>
  <si>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</si>
  <si>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</si>
  <si>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</si>
  <si>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</si>
  <si>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</si>
  <si>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</si>
  <si>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</si>
  <si>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</si>
  <si>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</si>
  <si>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</si>
  <si>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</si>
  <si>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</si>
  <si>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</si>
  <si>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</si>
  <si>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</si>
  <si>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</si>
  <si>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</si>
  <si>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</si>
  <si>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</si>
  <si>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</si>
  <si>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</si>
  <si>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</si>
  <si>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</si>
  <si>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</si>
  <si>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</si>
  <si>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</si>
  <si>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</si>
  <si>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</si>
  <si>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</si>
  <si>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</si>
  <si>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</si>
  <si>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</si>
  <si>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</si>
  <si>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</si>
  <si>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</si>
  <si>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</si>
  <si>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</si>
  <si>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</si>
  <si>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</si>
  <si>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</si>
  <si>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</si>
  <si>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</si>
  <si>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</si>
  <si>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</si>
  <si>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</si>
  <si>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</si>
  <si>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</si>
  <si>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</si>
  <si>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</si>
  <si>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</si>
  <si>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</si>
  <si>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</si>
  <si>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</si>
  <si>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</si>
  <si>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</si>
  <si>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</si>
  <si>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</si>
  <si>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</si>
  <si>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</si>
  <si>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</si>
  <si>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</si>
  <si>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</si>
  <si>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</si>
  <si>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</si>
  <si>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</si>
  <si>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</si>
  <si>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</si>
  <si>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</si>
  <si>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</si>
  <si>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</si>
  <si>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</si>
  <si>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</si>
  <si>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</si>
  <si>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</si>
  <si>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</si>
  <si>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</si>
  <si>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</si>
  <si>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</si>
  <si>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</si>
  <si>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</si>
  <si>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</si>
  <si>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</si>
  <si>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</si>
  <si>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</si>
  <si>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</si>
  <si>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</si>
  <si>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</si>
  <si>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</si>
  <si>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</si>
  <si>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</si>
  <si>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</si>
  <si>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</si>
  <si>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</si>
  <si>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</si>
  <si>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</si>
  <si>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</si>
  <si>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</si>
  <si>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</si>
  <si>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</si>
  <si>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</si>
  <si>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</si>
  <si>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</si>
  <si>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</si>
  <si>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</si>
  <si>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</si>
  <si>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</si>
  <si>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</si>
  <si>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</si>
  <si>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</si>
  <si>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</si>
  <si>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</si>
  <si>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</si>
  <si>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</si>
  <si>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</si>
  <si>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</si>
  <si>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</si>
  <si>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</si>
  <si>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</si>
  <si>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</si>
  <si>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</si>
  <si>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</si>
  <si>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</si>
  <si>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</si>
  <si>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</si>
  <si>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</si>
  <si>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</si>
  <si>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</si>
  <si>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</si>
  <si>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</si>
  <si>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</si>
  <si>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</si>
  <si>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</si>
  <si>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</si>
  <si>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</si>
  <si>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</si>
  <si>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</si>
  <si>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</si>
  <si>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</si>
  <si>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</si>
  <si>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</si>
  <si>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</si>
  <si>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</si>
  <si>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</si>
  <si>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</si>
  <si>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</si>
  <si>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</si>
  <si>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</si>
  <si>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</si>
  <si>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</si>
  <si>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</si>
  <si>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</si>
  <si>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</si>
  <si>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</si>
  <si>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</si>
  <si>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</si>
  <si>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</si>
  <si>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</si>
  <si>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</si>
  <si>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</si>
  <si>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</si>
  <si>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</si>
  <si>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</si>
  <si>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</si>
  <si>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</si>
  <si>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</si>
  <si>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</si>
  <si>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</si>
  <si>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</si>
  <si>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</si>
  <si>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</si>
  <si>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</si>
  <si>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</si>
  <si>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</si>
  <si>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</si>
  <si>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</si>
  <si>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</si>
  <si>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</si>
  <si>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</si>
  <si>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</si>
  <si>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</si>
  <si>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</si>
  <si>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</si>
  <si>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</si>
  <si>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</si>
  <si>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</si>
  <si>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</si>
  <si>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</si>
  <si>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</si>
  <si>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</si>
  <si>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</si>
  <si>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</si>
  <si>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</si>
  <si>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</si>
  <si>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</si>
  <si>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</si>
  <si>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</si>
  <si>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</si>
  <si>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</si>
  <si>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</si>
  <si>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</si>
  <si>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</si>
  <si>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</si>
  <si>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</si>
  <si>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</si>
  <si>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</si>
  <si>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</si>
  <si>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</si>
  <si>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</si>
  <si>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</si>
  <si>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</si>
  <si>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</si>
  <si>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</si>
  <si>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</si>
  <si>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</si>
  <si>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</si>
  <si>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</si>
  <si>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</si>
  <si>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</si>
  <si>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</si>
  <si>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</si>
  <si>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</si>
  <si>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</si>
  <si>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</si>
  <si>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</si>
  <si>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</si>
  <si>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</si>
  <si>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</si>
  <si>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</si>
  <si>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</si>
  <si>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</si>
  <si>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</si>
  <si>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</si>
  <si>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</si>
  <si>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</si>
  <si>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</si>
  <si>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</si>
  <si>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</si>
  <si>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</si>
  <si>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</si>
  <si>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</si>
  <si>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</si>
  <si>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</si>
  <si>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</si>
  <si>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</si>
  <si>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</si>
  <si>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</si>
  <si>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</si>
  <si>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</si>
  <si>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</si>
  <si>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</si>
  <si>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</si>
  <si>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</si>
  <si>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</si>
  <si>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</si>
  <si>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</si>
  <si>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</si>
  <si>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</si>
  <si>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</si>
  <si>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</si>
  <si>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</si>
  <si>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</si>
  <si>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</si>
  <si>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</si>
  <si>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</si>
  <si>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</si>
  <si>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</si>
  <si>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</si>
  <si>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</si>
  <si>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</si>
  <si>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</si>
  <si>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</si>
  <si>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</si>
  <si>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</si>
  <si>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</si>
  <si>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</si>
  <si>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</si>
  <si>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</si>
  <si>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</si>
  <si>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</si>
  <si>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</si>
  <si>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</si>
  <si>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</si>
  <si>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</si>
  <si>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</si>
  <si>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</si>
  <si>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</si>
  <si>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</si>
  <si>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</si>
  <si>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</si>
  <si>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</si>
  <si>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</si>
  <si>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</si>
  <si>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</si>
  <si>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</si>
  <si>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</si>
  <si>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</si>
  <si>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</si>
  <si>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</si>
  <si>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</si>
  <si>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</si>
  <si>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</si>
  <si>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</si>
  <si>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</si>
  <si>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</si>
  <si>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</si>
  <si>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</si>
  <si>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</si>
  <si>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</si>
  <si>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</si>
  <si>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</si>
  <si>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</si>
  <si>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</si>
  <si>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</si>
  <si>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</si>
  <si>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</si>
  <si>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</si>
  <si>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</si>
  <si>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</si>
  <si>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</si>
  <si>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</si>
  <si>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</si>
  <si>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</si>
  <si>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</si>
  <si>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</si>
  <si>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</si>
  <si>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</si>
  <si>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</si>
  <si>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</si>
  <si>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</si>
  <si>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</si>
  <si>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</si>
  <si>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</si>
  <si>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</si>
  <si>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</si>
  <si>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</si>
  <si>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</si>
  <si>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</si>
  <si>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</si>
  <si>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</si>
  <si>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</si>
  <si>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</si>
  <si>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</si>
  <si>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</si>
  <si>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</si>
  <si>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</si>
  <si>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</si>
  <si>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</si>
  <si>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</si>
  <si>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</si>
  <si>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</si>
  <si>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</si>
  <si>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</si>
  <si>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</si>
  <si>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</si>
  <si>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</si>
  <si>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</si>
  <si>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</si>
  <si>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</si>
  <si>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</si>
  <si>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</si>
  <si>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</si>
  <si>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</si>
  <si>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</si>
  <si>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</si>
  <si>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</si>
  <si>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</si>
  <si>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</si>
  <si>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</si>
  <si>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</si>
  <si>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</si>
  <si>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</si>
  <si>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</si>
  <si>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</si>
  <si>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</si>
  <si>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</si>
  <si>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</si>
  <si>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</si>
  <si>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</si>
  <si>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</si>
  <si>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</si>
  <si>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</si>
  <si>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</si>
  <si>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</si>
  <si>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</si>
  <si>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</si>
  <si>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</si>
  <si>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</si>
  <si>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</si>
  <si>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</si>
  <si>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</si>
  <si>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</si>
  <si>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</si>
  <si>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</si>
  <si>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</si>
  <si>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</si>
  <si>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</si>
  <si>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</si>
  <si>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</si>
  <si>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</si>
  <si>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</si>
  <si>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</si>
  <si>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</si>
  <si>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</si>
  <si>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</si>
  <si>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</si>
  <si>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</si>
  <si>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</si>
  <si>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</si>
  <si>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</si>
  <si>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</si>
  <si>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</si>
  <si>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</si>
  <si>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</si>
  <si>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</si>
  <si>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</si>
  <si>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</si>
  <si>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</si>
  <si>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</si>
  <si>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</si>
  <si>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</si>
  <si>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</si>
  <si>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</si>
  <si>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</si>
  <si>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</si>
  <si>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</si>
  <si>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</si>
  <si>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</si>
  <si>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</si>
  <si>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</si>
  <si>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</si>
  <si>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</si>
  <si>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</si>
  <si>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</si>
  <si>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</si>
  <si>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</si>
  <si>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</si>
  <si>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</si>
  <si>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</si>
  <si>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</si>
  <si>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</si>
  <si>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</si>
  <si>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</si>
  <si>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</si>
  <si>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</si>
  <si>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</si>
  <si>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</si>
  <si>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</si>
  <si>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</si>
  <si>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</si>
  <si>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</si>
  <si>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</si>
  <si>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</si>
  <si>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</si>
  <si>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</si>
  <si>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</si>
  <si>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</si>
  <si>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</si>
  <si>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</si>
  <si>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</si>
  <si>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</si>
  <si>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</si>
  <si>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</si>
  <si>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</si>
  <si>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</si>
  <si>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</si>
  <si>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</si>
  <si>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</si>
  <si>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</si>
  <si>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</si>
  <si>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</si>
  <si>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</si>
  <si>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</si>
  <si>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</si>
  <si>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</si>
  <si>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</si>
  <si>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</si>
  <si>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</si>
  <si>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</si>
  <si>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</si>
  <si>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</si>
  <si>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</si>
  <si>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</si>
  <si>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</si>
  <si>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</si>
  <si>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</si>
  <si>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</si>
  <si>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</si>
  <si>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</si>
  <si>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</si>
  <si>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</si>
  <si>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</si>
  <si>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</si>
  <si>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</si>
  <si>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</si>
  <si>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</si>
  <si>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</si>
  <si>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</si>
  <si>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</si>
  <si>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</si>
  <si>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</si>
  <si>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</si>
  <si>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</si>
  <si>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</si>
  <si>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</si>
  <si>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</si>
  <si>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</si>
  <si>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</si>
  <si>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</si>
  <si>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</si>
  <si>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</si>
  <si>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</si>
  <si>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</si>
  <si>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</si>
  <si>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</si>
  <si>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</si>
  <si>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</si>
  <si>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</si>
  <si>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</si>
  <si>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</si>
  <si>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</si>
  <si>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</si>
  <si>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</si>
  <si>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</si>
  <si>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</si>
  <si>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</si>
  <si>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</si>
  <si>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</si>
  <si>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</si>
  <si>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</si>
  <si>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</si>
  <si>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</si>
  <si>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</si>
  <si>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</si>
  <si>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</si>
  <si>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</si>
  <si>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</si>
  <si>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</si>
  <si>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</si>
  <si>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</si>
  <si>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</si>
  <si>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</si>
  <si>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</si>
  <si>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</si>
  <si>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</si>
  <si>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</si>
  <si>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</si>
  <si>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</si>
  <si>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</si>
  <si>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</si>
  <si>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</si>
  <si>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</si>
  <si>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</si>
  <si>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</si>
  <si>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</si>
  <si>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</si>
  <si>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</si>
  <si>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</si>
  <si>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</si>
  <si>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</si>
  <si>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</si>
  <si>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</si>
  <si>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</si>
  <si>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</si>
  <si>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</si>
  <si>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</si>
  <si>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</si>
  <si>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</si>
  <si>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</si>
  <si>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</si>
  <si>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</si>
  <si>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</si>
  <si>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</si>
  <si>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</si>
  <si>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</si>
  <si>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</si>
  <si>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</si>
  <si>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</si>
  <si>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</si>
  <si>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</si>
  <si>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</si>
  <si>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</si>
  <si>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</si>
  <si>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</si>
  <si>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</si>
  <si>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</si>
  <si>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</si>
  <si>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</si>
  <si>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</si>
  <si>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</si>
  <si>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</si>
  <si>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</si>
  <si>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</si>
  <si>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</si>
  <si>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</si>
  <si>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</si>
  <si>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</si>
  <si>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</si>
  <si>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</si>
  <si>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</si>
  <si>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</si>
  <si>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</si>
  <si>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</si>
  <si>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</si>
  <si>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</si>
  <si>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</si>
  <si>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</si>
  <si>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</si>
  <si>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</si>
  <si>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</si>
  <si>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</si>
  <si>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</si>
  <si>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</si>
  <si>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</si>
  <si>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</si>
  <si>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</si>
  <si>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</si>
  <si>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</si>
  <si>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</si>
  <si>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</si>
  <si>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</si>
  <si>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</si>
  <si>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</si>
  <si>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</si>
  <si>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</si>
  <si>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</si>
  <si>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</si>
  <si>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</si>
  <si>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</si>
  <si>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</si>
  <si>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</si>
  <si>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</si>
  <si>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</si>
  <si>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</si>
  <si>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</si>
  <si>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</si>
  <si>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</si>
  <si>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</si>
  <si>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</si>
  <si>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</si>
  <si>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</si>
  <si>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</si>
  <si>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</si>
  <si>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</si>
  <si>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</si>
  <si>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</si>
  <si>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</si>
  <si>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</si>
  <si>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</si>
  <si>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</si>
  <si>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</si>
  <si>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</si>
  <si>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</si>
  <si>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</si>
  <si>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</si>
  <si>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</si>
  <si>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</si>
  <si>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</si>
  <si>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</si>
  <si>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</si>
  <si>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</si>
  <si>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</si>
  <si>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</si>
  <si>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</si>
  <si>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</si>
  <si>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</si>
  <si>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</si>
  <si>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</si>
  <si>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</si>
  <si>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</si>
  <si>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</si>
  <si>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</si>
  <si>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</si>
  <si>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</si>
  <si>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</si>
  <si>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</si>
  <si>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</si>
  <si>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</si>
  <si>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</si>
  <si>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</si>
  <si>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</si>
  <si>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</si>
  <si>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</si>
  <si>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</si>
  <si>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</si>
  <si>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</si>
  <si>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</si>
  <si>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</si>
  <si>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</si>
  <si>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</si>
  <si>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</si>
  <si>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</si>
  <si>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</si>
  <si>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</si>
  <si>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</si>
  <si>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</si>
  <si>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</si>
  <si>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</si>
  <si>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</si>
  <si>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</si>
  <si>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</si>
  <si>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</si>
  <si>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</si>
  <si>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</si>
  <si>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</si>
  <si>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</si>
  <si>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</si>
  <si>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</si>
  <si>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</si>
  <si>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</si>
  <si>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</si>
  <si>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</si>
  <si>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</si>
  <si>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</si>
  <si>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</si>
  <si>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</si>
  <si>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</si>
  <si>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</si>
  <si>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</si>
  <si>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</si>
  <si>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</si>
  <si>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</si>
  <si>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</si>
  <si>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</si>
  <si>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</si>
  <si>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</si>
  <si>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</si>
  <si>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</si>
  <si>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</si>
  <si>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</si>
  <si>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</si>
  <si>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</si>
  <si>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</si>
  <si>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</si>
  <si>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</si>
  <si>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</si>
  <si>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</si>
  <si>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</si>
  <si>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</si>
  <si>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</si>
  <si>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</si>
  <si>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</si>
  <si>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</si>
  <si>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</si>
  <si>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</si>
  <si>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</si>
  <si>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</si>
  <si>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</si>
  <si>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</si>
  <si>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</si>
  <si>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</si>
  <si>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</si>
  <si>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</si>
  <si>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</si>
  <si>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</si>
  <si>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</si>
  <si>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</si>
  <si>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</si>
  <si>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</si>
  <si>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</si>
  <si>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</si>
  <si>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</si>
  <si>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</si>
  <si>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</si>
  <si>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</si>
  <si>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</si>
  <si>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</si>
  <si>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</si>
  <si>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</si>
  <si>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</si>
  <si>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</si>
  <si>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</si>
  <si>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</si>
  <si>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</si>
  <si>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</si>
  <si>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</si>
  <si>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</si>
  <si>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</si>
  <si>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</si>
  <si>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</si>
  <si>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</si>
  <si>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</si>
  <si>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</si>
  <si>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</si>
  <si>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</si>
  <si>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</si>
  <si>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</si>
  <si>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</si>
  <si>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</si>
  <si>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</si>
  <si>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</si>
  <si>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</si>
  <si>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</si>
  <si>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</si>
  <si>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</si>
  <si>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</si>
  <si>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</si>
  <si>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</si>
  <si>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</si>
  <si>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</si>
  <si>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</si>
  <si>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</si>
  <si>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</si>
  <si>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</si>
  <si>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</si>
  <si>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</si>
  <si>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</si>
  <si>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</si>
  <si>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</si>
  <si>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</si>
  <si>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</si>
  <si>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</si>
  <si>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</si>
  <si>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</si>
  <si>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</si>
  <si>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</si>
  <si>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</si>
  <si>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</si>
  <si>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</si>
  <si>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</si>
  <si>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</si>
  <si>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</si>
  <si>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</si>
  <si>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</si>
  <si>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</si>
  <si>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</si>
  <si>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</si>
  <si>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</si>
  <si>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</si>
  <si>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</si>
  <si>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</si>
  <si>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</si>
  <si>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</si>
  <si>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</si>
  <si>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</si>
  <si>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</si>
  <si>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</si>
  <si>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</si>
  <si>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</si>
  <si>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</si>
  <si>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</si>
  <si>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</si>
  <si>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</si>
  <si>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</si>
  <si>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</si>
  <si>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</si>
  <si>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</si>
  <si>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</si>
  <si>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</si>
  <si>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</si>
  <si>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</si>
  <si>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</si>
  <si>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</si>
  <si>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</si>
  <si>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</si>
  <si>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</si>
  <si>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</si>
  <si>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</si>
  <si>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</si>
  <si>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</si>
  <si>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</si>
  <si>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</si>
  <si>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</si>
  <si>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</si>
  <si>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</si>
  <si>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</si>
  <si>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</si>
  <si>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</si>
  <si>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</si>
  <si>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</si>
  <si>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</si>
  <si>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</si>
  <si>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</si>
  <si>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</si>
  <si>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</si>
  <si>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</si>
  <si>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</si>
  <si>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</si>
  <si>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</si>
  <si>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</si>
  <si>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</si>
  <si>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</si>
  <si>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</si>
  <si>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</si>
  <si>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</si>
  <si>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</si>
  <si>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</si>
  <si>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</si>
  <si>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</si>
  <si>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</si>
  <si>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</si>
  <si>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</si>
  <si>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</si>
  <si>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</si>
  <si>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</si>
  <si>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</si>
  <si>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</si>
  <si>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</si>
  <si>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</si>
  <si>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</si>
  <si>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</si>
  <si>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</si>
  <si>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</si>
  <si>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</si>
  <si>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</si>
  <si>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</si>
  <si>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</si>
  <si>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</si>
  <si>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</si>
  <si>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</si>
  <si>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</si>
  <si>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</si>
  <si>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</si>
  <si>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</si>
  <si>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</si>
  <si>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</si>
  <si>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</si>
  <si>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</si>
  <si>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</si>
  <si>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</si>
  <si>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</si>
  <si>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</si>
  <si>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</si>
  <si>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</si>
  <si>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</si>
  <si>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</si>
  <si>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</si>
  <si>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</si>
  <si>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</si>
  <si>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</si>
  <si>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</si>
  <si>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</si>
  <si>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</si>
  <si>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</si>
  <si>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</si>
  <si>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</si>
  <si>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</si>
  <si>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</si>
  <si>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</si>
  <si>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</si>
  <si>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</si>
  <si>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</si>
  <si>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</si>
  <si>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</si>
  <si>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</si>
  <si>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</si>
  <si>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</si>
  <si>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</si>
  <si>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</si>
  <si>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</si>
  <si>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</si>
  <si>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</si>
  <si>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</si>
  <si>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</si>
  <si>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</si>
  <si>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</si>
  <si>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</si>
  <si>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</si>
  <si>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</si>
  <si>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</si>
  <si>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</si>
  <si>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</si>
  <si>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</si>
  <si>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</si>
  <si>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</si>
  <si>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</si>
  <si>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</si>
  <si>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</si>
  <si>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</si>
  <si>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</si>
  <si>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</si>
  <si>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</si>
  <si>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</si>
  <si>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</si>
  <si>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</si>
  <si>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</si>
  <si>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</si>
  <si>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</si>
  <si>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</si>
  <si>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</si>
  <si>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</si>
  <si>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</si>
  <si>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</si>
  <si>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</si>
  <si>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</si>
  <si>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</si>
  <si>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</si>
  <si>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</si>
  <si>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</si>
  <si>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</si>
  <si>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</si>
  <si>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</si>
  <si>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</si>
  <si>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</si>
  <si>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</si>
  <si>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</si>
  <si>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</si>
  <si>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</si>
  <si>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</si>
  <si>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</si>
  <si>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</si>
  <si>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</si>
  <si>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</si>
  <si>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</si>
  <si>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</si>
  <si>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</si>
  <si>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</si>
  <si>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</si>
  <si>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</si>
  <si>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</si>
  <si>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</si>
  <si>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</si>
  <si>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</si>
  <si>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</si>
  <si>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</si>
  <si>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</si>
  <si>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</si>
  <si>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</si>
  <si>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</si>
  <si>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</si>
  <si>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</si>
  <si>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</si>
  <si>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</si>
  <si>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</si>
  <si>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</si>
  <si>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</si>
  <si>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</si>
  <si>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</si>
  <si>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</si>
  <si>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</si>
  <si>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</si>
  <si>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</si>
  <si>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</si>
  <si>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</si>
  <si>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</si>
  <si>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</si>
  <si>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</si>
  <si>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</si>
  <si>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</si>
  <si>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</si>
  <si>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</si>
  <si>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</si>
  <si>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</si>
  <si>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</si>
  <si>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</si>
  <si>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</si>
  <si>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</si>
  <si>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</si>
  <si>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</si>
  <si>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</si>
  <si>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</si>
  <si>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</si>
  <si>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</si>
  <si>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</si>
  <si>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</si>
  <si>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</si>
  <si>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</si>
  <si>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</si>
  <si>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</si>
  <si>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</si>
  <si>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</si>
  <si>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</si>
  <si>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</si>
  <si>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</si>
  <si>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</si>
  <si>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</si>
  <si>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</si>
  <si>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</si>
  <si>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</si>
  <si>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</si>
  <si>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</si>
  <si>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</si>
  <si>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</si>
  <si>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</si>
  <si>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</si>
  <si>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</si>
  <si>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</si>
  <si>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</si>
  <si>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</si>
  <si>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</si>
  <si>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</si>
  <si>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</si>
  <si>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</si>
  <si>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</si>
  <si>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</si>
  <si>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</si>
  <si>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</si>
  <si>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</si>
  <si>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</si>
  <si>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</si>
  <si>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</si>
  <si>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</si>
  <si>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</si>
  <si>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</si>
  <si>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</si>
  <si>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</si>
  <si>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</si>
  <si>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</si>
  <si>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</si>
  <si>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</si>
  <si>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</si>
  <si>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</si>
  <si>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</si>
  <si>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</si>
  <si>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</si>
  <si>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</si>
  <si>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</si>
  <si>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</si>
  <si>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</si>
  <si>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</si>
  <si>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</si>
  <si>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</si>
  <si>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</si>
  <si>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</si>
  <si>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</si>
  <si>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</si>
  <si>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</si>
  <si>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</si>
  <si>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</si>
  <si>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</si>
  <si>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</si>
  <si>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</si>
  <si>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</si>
  <si>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</si>
  <si>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</si>
  <si>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</si>
  <si>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</si>
  <si>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</si>
  <si>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</si>
  <si>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</si>
  <si>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</si>
  <si>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</si>
  <si>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</si>
  <si>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</si>
  <si>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</si>
  <si>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</si>
  <si>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</si>
  <si>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</si>
  <si>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</si>
  <si>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</si>
  <si>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</si>
  <si>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</si>
  <si>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</si>
  <si>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</si>
  <si>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</si>
  <si>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</si>
  <si>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</si>
  <si>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</si>
  <si>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</si>
  <si>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</si>
  <si>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</si>
  <si>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</si>
  <si>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</si>
  <si>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</si>
  <si>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</si>
  <si>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</si>
  <si>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</si>
  <si>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</si>
  <si>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</si>
  <si>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</si>
  <si>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</si>
  <si>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</si>
  <si>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</si>
  <si>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</si>
  <si>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</si>
  <si>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</si>
  <si>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</si>
  <si>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</si>
  <si>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</si>
  <si>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</si>
  <si>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</si>
  <si>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</si>
  <si>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</si>
  <si>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</si>
  <si>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</si>
  <si>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</si>
  <si>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</si>
  <si>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</si>
  <si>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</si>
  <si>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</si>
  <si>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</si>
  <si>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</si>
  <si>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</si>
  <si>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</si>
  <si>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</si>
  <si>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</si>
  <si>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</si>
  <si>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</si>
  <si>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</si>
  <si>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</si>
  <si>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</si>
  <si>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</si>
  <si>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</si>
  <si>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</si>
  <si>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</si>
  <si>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</si>
  <si>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</si>
  <si>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</si>
  <si>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</si>
  <si>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</si>
  <si>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</si>
  <si>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</si>
  <si>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</si>
  <si>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</si>
  <si>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</si>
  <si>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</si>
  <si>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</si>
  <si>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</si>
  <si>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</si>
  <si>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</si>
  <si>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</si>
  <si>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</si>
  <si>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</si>
  <si>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</si>
  <si>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</si>
  <si>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</si>
  <si>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</si>
  <si>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</si>
  <si>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</si>
  <si>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</si>
  <si>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</si>
  <si>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</si>
  <si>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</si>
  <si>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</si>
  <si>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</si>
  <si>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</si>
  <si>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</si>
  <si>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</si>
  <si>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</si>
  <si>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</si>
  <si>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</si>
  <si>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</si>
  <si>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</si>
  <si>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</si>
  <si>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</si>
  <si>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</si>
  <si>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</si>
  <si>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</si>
  <si>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</si>
  <si>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</si>
  <si>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</si>
  <si>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</si>
  <si>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</si>
  <si>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</si>
  <si>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</si>
  <si>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</si>
  <si>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</si>
  <si>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</si>
  <si>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</si>
  <si>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</si>
  <si>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</si>
  <si>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</si>
  <si>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</si>
  <si>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</si>
  <si>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</si>
  <si>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</si>
  <si>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</si>
  <si>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</si>
  <si>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</si>
  <si>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</si>
  <si>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</si>
  <si>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</si>
  <si>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</si>
  <si>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</si>
  <si>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</si>
  <si>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</si>
  <si>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</si>
  <si>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</si>
  <si>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</si>
  <si>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</si>
  <si>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</si>
  <si>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</si>
  <si>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</si>
  <si>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</si>
  <si>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</si>
  <si>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</si>
  <si>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</si>
  <si>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</si>
  <si>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</si>
  <si>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</si>
  <si>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</si>
  <si>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</si>
  <si>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</si>
  <si>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</si>
  <si>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</si>
  <si>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</si>
  <si>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</si>
  <si>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</si>
  <si>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</si>
  <si>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</si>
  <si>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</si>
  <si>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</si>
  <si>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</si>
  <si>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</si>
  <si>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</si>
  <si>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</si>
  <si>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</si>
  <si>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</si>
  <si>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</si>
  <si>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</si>
  <si>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</si>
  <si>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</si>
  <si>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</si>
  <si>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</si>
  <si>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</si>
  <si>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</si>
  <si>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</si>
  <si>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</si>
  <si>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</si>
  <si>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</si>
  <si>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</si>
  <si>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</si>
  <si>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</si>
  <si>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</si>
  <si>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</si>
  <si>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</si>
  <si>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</si>
  <si>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</si>
  <si>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</si>
  <si>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</si>
  <si>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</si>
  <si>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</si>
  <si>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</si>
  <si>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</si>
  <si>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</si>
  <si>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</si>
  <si>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</si>
  <si>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</si>
  <si>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</si>
  <si>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</si>
  <si>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</si>
  <si>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</si>
  <si>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</si>
  <si>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</si>
  <si>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</si>
  <si>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</si>
  <si>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</si>
  <si>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</si>
  <si>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</si>
  <si>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</si>
  <si>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</si>
  <si>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</si>
  <si>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</si>
  <si>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</si>
  <si>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</si>
  <si>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</si>
  <si>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</si>
  <si>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</si>
  <si>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</si>
  <si>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</si>
  <si>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</si>
  <si>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</si>
  <si>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</si>
  <si>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</si>
  <si>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</si>
  <si>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</si>
  <si>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</si>
  <si>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</si>
  <si>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</si>
  <si>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</si>
  <si>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</si>
  <si>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</si>
  <si>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</si>
  <si>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</si>
  <si>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</si>
  <si>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</si>
  <si>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</si>
  <si>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</si>
  <si>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</si>
  <si>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</si>
  <si>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</si>
  <si>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</si>
  <si>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</si>
  <si>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</si>
  <si>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</si>
  <si>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</si>
  <si>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</si>
  <si>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</si>
  <si>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</si>
  <si>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</si>
  <si>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</si>
  <si>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</si>
  <si>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</si>
  <si>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</si>
  <si>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</si>
  <si>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</si>
  <si>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</si>
  <si>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</si>
  <si>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</si>
  <si>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</si>
  <si>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</si>
  <si>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</si>
  <si>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</si>
  <si>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</si>
  <si>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</si>
  <si>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</si>
  <si>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</si>
  <si>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</si>
  <si>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</si>
  <si>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</si>
  <si>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</si>
  <si>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</si>
  <si>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</si>
  <si>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</si>
  <si>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</si>
  <si>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</si>
  <si>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</si>
  <si>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</si>
  <si>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</si>
  <si>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</si>
  <si>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</si>
  <si>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</si>
  <si>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</si>
  <si>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</si>
  <si>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</si>
  <si>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</si>
  <si>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</si>
  <si>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</si>
  <si>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</si>
  <si>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</si>
  <si>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</si>
  <si>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</si>
  <si>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</si>
  <si>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</si>
  <si>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</si>
  <si>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</si>
  <si>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</si>
  <si>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</si>
  <si>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</si>
  <si>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</si>
  <si>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</si>
  <si>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</si>
  <si>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</si>
  <si>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</si>
  <si>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</si>
  <si>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</si>
  <si>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</si>
  <si>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</si>
  <si>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</si>
  <si>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</si>
  <si>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</si>
  <si>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</si>
  <si>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</si>
  <si>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</si>
  <si>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</si>
  <si>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</si>
  <si>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</si>
  <si>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</si>
  <si>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</si>
  <si>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</si>
  <si>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</si>
  <si>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</si>
  <si>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</si>
  <si>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</si>
  <si>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</si>
  <si>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</si>
  <si>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</si>
  <si>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</si>
  <si>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</si>
  <si>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</si>
  <si>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</si>
  <si>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</si>
  <si>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</si>
  <si>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</si>
  <si>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</si>
  <si>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</si>
  <si>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</si>
  <si>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</si>
  <si>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</si>
  <si>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</si>
  <si>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</si>
  <si>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</si>
  <si>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</si>
  <si>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</si>
  <si>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</si>
  <si>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</si>
  <si>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</si>
  <si>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</si>
  <si>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</si>
  <si>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</si>
  <si>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</si>
  <si>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</si>
  <si>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</si>
  <si>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</si>
  <si>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</si>
  <si>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</si>
  <si>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</si>
  <si>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</si>
  <si>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</si>
  <si>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</si>
  <si>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</si>
  <si>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</si>
  <si>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</si>
  <si>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</si>
  <si>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</si>
  <si>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</si>
  <si>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</si>
  <si>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</si>
  <si>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</si>
  <si>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</si>
  <si>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</si>
  <si>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</si>
  <si>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</si>
  <si>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</si>
  <si>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</si>
  <si>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</si>
  <si>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</si>
  <si>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</si>
  <si>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</si>
  <si>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</si>
  <si>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</si>
  <si>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</si>
  <si>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</si>
  <si>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</si>
  <si>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</si>
  <si>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</si>
  <si>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</si>
  <si>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</si>
  <si>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</si>
  <si>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</si>
  <si>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</si>
  <si>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</si>
  <si>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</si>
  <si>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</si>
  <si>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</si>
  <si>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</si>
  <si>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</si>
  <si>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</si>
  <si>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</si>
  <si>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</si>
  <si>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</si>
  <si>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</si>
  <si>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</si>
  <si>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</si>
  <si>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</si>
  <si>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</si>
  <si>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</si>
  <si>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</si>
  <si>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</si>
  <si>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</si>
  <si>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</si>
  <si>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</si>
  <si>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</si>
  <si>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</si>
  <si>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</si>
  <si>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</si>
  <si>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</si>
  <si>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</si>
  <si>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</si>
  <si>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</si>
  <si>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</si>
  <si>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</si>
  <si>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</si>
  <si>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</si>
  <si>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</si>
  <si>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</si>
  <si>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</si>
  <si>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</si>
  <si>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</si>
  <si>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</si>
  <si>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</si>
  <si>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</si>
  <si>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</si>
  <si>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</si>
  <si>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</si>
  <si>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</si>
  <si>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</si>
  <si>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</si>
  <si>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</si>
  <si>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</si>
  <si>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</si>
  <si>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</si>
  <si>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</si>
  <si>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</si>
  <si>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</si>
  <si>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</si>
  <si>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</si>
  <si>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</si>
  <si>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</si>
  <si>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</si>
  <si>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</si>
  <si>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</si>
  <si>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</si>
  <si>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</si>
  <si>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</si>
  <si>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</si>
  <si>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</si>
  <si>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</si>
  <si>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</si>
  <si>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</si>
  <si>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</si>
  <si>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</si>
  <si>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</si>
  <si>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</si>
  <si>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</si>
  <si>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</si>
  <si>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</si>
  <si>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</si>
  <si>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</si>
  <si>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</si>
  <si>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</si>
  <si>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</si>
  <si>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</si>
  <si>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</si>
  <si>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</si>
  <si>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</si>
  <si>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</si>
  <si>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</si>
  <si>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</si>
  <si>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</si>
  <si>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</si>
  <si>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</si>
  <si>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</si>
  <si>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</si>
  <si>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</si>
  <si>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</si>
  <si>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</si>
  <si>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</si>
  <si>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</si>
  <si>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</si>
  <si>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</si>
  <si>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</si>
  <si>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</si>
  <si>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</si>
  <si>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</si>
  <si>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</si>
  <si>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</si>
  <si>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</si>
  <si>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</si>
  <si>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</si>
  <si>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</si>
  <si>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</si>
  <si>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</si>
  <si>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</si>
  <si>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</si>
  <si>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</si>
  <si>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</si>
  <si>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</si>
  <si>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</si>
  <si>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</si>
  <si>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</si>
  <si>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</si>
  <si>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</si>
  <si>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</si>
  <si>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</si>
  <si>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</si>
  <si>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</si>
  <si>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</si>
  <si>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</si>
  <si>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</si>
  <si>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</si>
  <si>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</si>
  <si>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</si>
  <si>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</si>
  <si>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</si>
  <si>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</si>
  <si>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</si>
  <si>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</si>
  <si>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</si>
  <si>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</si>
  <si>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</si>
  <si>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</si>
  <si>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</si>
  <si>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</si>
  <si>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</si>
  <si>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</si>
  <si>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</si>
  <si>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</si>
  <si>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</si>
  <si>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</si>
  <si>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</si>
  <si>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</si>
  <si>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</si>
  <si>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</si>
  <si>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</si>
  <si>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</si>
  <si>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</si>
  <si>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</si>
  <si>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</si>
  <si>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</si>
  <si>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</si>
  <si>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</si>
  <si>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</si>
  <si>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</si>
  <si>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</si>
  <si>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</si>
  <si>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</si>
  <si>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</si>
  <si>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</si>
  <si>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</si>
  <si>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</si>
  <si>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</si>
  <si>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</si>
  <si>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</si>
  <si>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</si>
  <si>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</si>
  <si>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</si>
  <si>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</si>
  <si>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</si>
  <si>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</si>
  <si>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</si>
  <si>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</si>
  <si>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</si>
  <si>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</si>
  <si>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</si>
  <si>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</si>
  <si>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</si>
  <si>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</si>
  <si>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</si>
  <si>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</si>
  <si>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</si>
  <si>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</si>
  <si>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</si>
  <si>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</si>
  <si>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</si>
  <si>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</si>
  <si>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</si>
  <si>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</si>
  <si>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</si>
  <si>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</si>
  <si>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</si>
  <si>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</si>
  <si>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</si>
  <si>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</si>
  <si>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</si>
  <si>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</si>
  <si>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</si>
  <si>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</si>
  <si>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</si>
  <si>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</si>
  <si>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</si>
  <si>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</si>
  <si>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</si>
  <si>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</si>
  <si>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</si>
  <si>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</si>
  <si>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</si>
  <si>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</si>
  <si>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</si>
  <si>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</si>
  <si>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</si>
  <si>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</si>
  <si>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</si>
  <si>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</si>
  <si>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</si>
  <si>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</si>
  <si>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</si>
  <si>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</si>
  <si>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</si>
  <si>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</si>
  <si>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</si>
  <si>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</si>
  <si>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</si>
  <si>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</si>
  <si>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</si>
  <si>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</si>
  <si>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</si>
  <si>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</si>
  <si>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</si>
  <si>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</si>
  <si>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</si>
  <si>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</si>
  <si>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</si>
  <si>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</si>
  <si>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</si>
  <si>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</si>
  <si>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</si>
  <si>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</si>
  <si>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</si>
  <si>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</si>
  <si>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</si>
  <si>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</si>
  <si>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</si>
  <si>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</si>
  <si>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</si>
  <si>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</si>
  <si>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</si>
  <si>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</si>
  <si>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</si>
  <si>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</si>
  <si>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</si>
  <si>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</si>
  <si>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</si>
  <si>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</si>
  <si>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</si>
  <si>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</si>
  <si>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</si>
  <si>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</si>
  <si>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</si>
  <si>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</si>
  <si>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</si>
  <si>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</si>
  <si>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</si>
  <si>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</si>
  <si>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</si>
  <si>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</si>
  <si>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</si>
  <si>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</si>
  <si>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</si>
  <si>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</si>
  <si>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</si>
  <si>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</si>
  <si>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</si>
  <si>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</si>
  <si>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</si>
  <si>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</si>
  <si>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</si>
  <si>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</si>
  <si>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</si>
  <si>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</si>
  <si>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</si>
  <si>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</si>
  <si>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</si>
  <si>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</si>
  <si>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</si>
  <si>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</si>
  <si>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</si>
  <si>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</si>
  <si>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</si>
  <si>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</si>
  <si>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</si>
  <si>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</si>
  <si>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</si>
  <si>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</si>
  <si>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</si>
  <si>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</si>
  <si>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</si>
  <si>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</si>
  <si>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</si>
  <si>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</si>
  <si>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</si>
  <si>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</si>
  <si>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</si>
  <si>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</si>
  <si>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</si>
  <si>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</si>
  <si>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</si>
  <si>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</si>
  <si>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</si>
  <si>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</si>
  <si>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</si>
  <si>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</si>
  <si>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</si>
  <si>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</si>
  <si>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</si>
  <si>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</si>
  <si>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</si>
  <si>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</si>
  <si>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</si>
  <si>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</si>
  <si>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</si>
  <si>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</si>
  <si>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</si>
  <si>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</si>
  <si>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</si>
  <si>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</si>
  <si>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</si>
  <si>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</si>
  <si>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</si>
  <si>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</si>
  <si>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</si>
  <si>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</si>
  <si>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</si>
  <si>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</si>
  <si>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</si>
  <si>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</si>
  <si>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</si>
  <si>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</si>
  <si>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</si>
  <si>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</si>
  <si>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</si>
  <si>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</si>
  <si>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</si>
  <si>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</si>
  <si>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</si>
  <si>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</si>
  <si>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</si>
  <si>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</si>
  <si>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</si>
  <si>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</si>
  <si>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</si>
  <si>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</si>
  <si>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</si>
  <si>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</si>
  <si>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</si>
  <si>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</si>
  <si>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</si>
  <si>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</si>
  <si>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</si>
  <si>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</si>
  <si>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</si>
  <si>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</si>
  <si>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</si>
  <si>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</si>
  <si>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</si>
  <si>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</si>
  <si>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</si>
  <si>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</si>
  <si>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</si>
  <si>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</si>
  <si>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</si>
  <si>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</si>
  <si>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</si>
  <si>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</si>
  <si>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</si>
  <si>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</si>
  <si>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</si>
  <si>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</si>
  <si>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</si>
  <si>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</si>
  <si>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</si>
  <si>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</si>
  <si>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</si>
  <si>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</si>
  <si>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</si>
  <si>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</si>
  <si>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</si>
  <si>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</si>
  <si>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</si>
  <si>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</si>
  <si>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</si>
  <si>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</si>
  <si>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</si>
  <si>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</si>
  <si>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</si>
  <si>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</si>
  <si>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</si>
  <si>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</si>
  <si>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</si>
  <si>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</si>
  <si>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</si>
  <si>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</si>
  <si>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</si>
  <si>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</si>
  <si>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</si>
  <si>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</si>
  <si>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</si>
  <si>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</si>
  <si>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</si>
  <si>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</si>
  <si>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</si>
  <si>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</si>
  <si>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</si>
  <si>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</si>
  <si>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</si>
  <si>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</si>
  <si>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</si>
  <si>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</si>
  <si>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</si>
  <si>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</si>
  <si>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</si>
  <si>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</si>
  <si>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</si>
  <si>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</si>
  <si>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</si>
  <si>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</si>
  <si>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</si>
  <si>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</si>
  <si>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</si>
  <si>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</si>
  <si>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</si>
  <si>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</si>
  <si>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</si>
  <si>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</si>
  <si>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</si>
  <si>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</si>
  <si>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</si>
  <si>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</si>
  <si>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</si>
  <si>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</si>
  <si>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</si>
  <si>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</si>
  <si>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</si>
  <si>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</si>
  <si>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</si>
  <si>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</si>
  <si>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</si>
  <si>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</si>
  <si>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</si>
  <si>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</si>
  <si>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</si>
  <si>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</si>
  <si>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</si>
  <si>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</si>
  <si>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</si>
  <si>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</si>
  <si>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</si>
  <si>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</si>
  <si>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</si>
  <si>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</si>
  <si>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</si>
  <si>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</si>
  <si>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</si>
  <si>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</si>
  <si>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</si>
  <si>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</si>
  <si>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</si>
  <si>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</si>
  <si>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</si>
  <si>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</si>
  <si>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</si>
  <si>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</si>
  <si>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</si>
  <si>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</si>
  <si>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</si>
  <si>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</si>
  <si>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</si>
  <si>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</si>
  <si>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</si>
  <si>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</si>
  <si>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</si>
  <si>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</si>
  <si>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</si>
  <si>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</si>
  <si>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</si>
  <si>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</si>
  <si>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</si>
  <si>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</si>
  <si>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</si>
  <si>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</si>
  <si>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</si>
  <si>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</si>
  <si>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</si>
  <si>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</si>
  <si>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</si>
  <si>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</si>
  <si>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</si>
  <si>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</si>
  <si>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</si>
  <si>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</si>
  <si>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</si>
  <si>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</si>
  <si>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</si>
  <si>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</si>
  <si>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</si>
  <si>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</si>
  <si>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</si>
  <si>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</si>
  <si>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</si>
  <si>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</si>
  <si>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</si>
  <si>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</si>
  <si>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</si>
  <si>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</si>
  <si>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</si>
  <si>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</si>
  <si>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</si>
  <si>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</si>
  <si>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</si>
  <si>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</si>
  <si>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</si>
  <si>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</si>
  <si>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</si>
  <si>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</si>
  <si>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</si>
  <si>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</si>
  <si>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</si>
  <si>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</si>
  <si>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</si>
  <si>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</si>
  <si>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</si>
  <si>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</si>
  <si>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</si>
  <si>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</si>
  <si>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</si>
  <si>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</si>
  <si>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</si>
  <si>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</si>
  <si>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</si>
  <si>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</si>
  <si>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</si>
  <si>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</si>
  <si>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</si>
  <si>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</si>
  <si>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</si>
  <si>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</si>
  <si>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</si>
  <si>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</si>
  <si>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</si>
  <si>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</si>
  <si>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</si>
  <si>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</si>
  <si>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</si>
  <si>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</si>
  <si>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</si>
  <si>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</si>
  <si>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</si>
  <si>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</si>
  <si>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</si>
  <si>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</si>
  <si>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</si>
  <si>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</si>
  <si>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</si>
  <si>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</si>
  <si>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</si>
  <si>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</si>
  <si>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</si>
  <si>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</si>
  <si>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</si>
  <si>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</si>
  <si>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</si>
  <si>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</si>
  <si>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</si>
  <si>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</si>
  <si>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</si>
  <si>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</si>
  <si>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</si>
  <si>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</si>
  <si>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</si>
  <si>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</si>
  <si>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</si>
  <si>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</si>
  <si>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</si>
  <si>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</si>
  <si>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</si>
  <si>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</si>
  <si>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</si>
  <si>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</si>
  <si>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</si>
  <si>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</si>
  <si>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</si>
  <si>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</si>
  <si>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</si>
  <si>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</si>
  <si>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</si>
  <si>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</si>
  <si>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</si>
  <si>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</si>
  <si>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</si>
  <si>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</si>
  <si>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</si>
  <si>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</si>
  <si>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</si>
  <si>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</si>
  <si>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</si>
  <si>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</si>
  <si>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</si>
  <si>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</si>
  <si>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</si>
  <si>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</si>
  <si>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</si>
  <si>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</si>
  <si>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</si>
  <si>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</si>
  <si>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</si>
  <si>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</si>
  <si>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</si>
  <si>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</si>
  <si>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</si>
  <si>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</si>
  <si>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</si>
  <si>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</si>
  <si>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</si>
  <si>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</si>
  <si>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</si>
  <si>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</si>
  <si>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</si>
  <si>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</si>
  <si>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</si>
  <si>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</si>
  <si>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</si>
  <si>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</si>
  <si>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</si>
  <si>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</si>
  <si>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</si>
  <si>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</si>
  <si>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</si>
  <si>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</si>
  <si>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</si>
  <si>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</si>
  <si>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</si>
  <si>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</si>
  <si>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</si>
  <si>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</si>
  <si>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</si>
  <si>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</si>
  <si>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</si>
  <si>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</si>
  <si>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</si>
  <si>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</si>
  <si>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</si>
  <si>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</si>
  <si>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</si>
  <si>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</si>
  <si>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</si>
  <si>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</si>
  <si>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</si>
  <si>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</si>
  <si>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</si>
  <si>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</si>
  <si>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</si>
  <si>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</si>
  <si>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</si>
  <si>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</si>
  <si>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</si>
  <si>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</si>
  <si>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</si>
  <si>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</si>
  <si>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</si>
  <si>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</si>
  <si>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</si>
  <si>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</si>
  <si>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</si>
  <si>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</si>
  <si>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</si>
  <si>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</si>
  <si>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</si>
  <si>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</si>
  <si>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</si>
  <si>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</si>
  <si>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</si>
  <si>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</si>
  <si>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</si>
  <si>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</si>
  <si>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</si>
  <si>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</si>
  <si>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</si>
  <si>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</si>
  <si>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</si>
  <si>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</si>
  <si>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</si>
  <si>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</si>
  <si>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</si>
  <si>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</si>
  <si>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</si>
  <si>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</si>
  <si>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</si>
  <si>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</si>
  <si>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</si>
  <si>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</si>
  <si>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</si>
  <si>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</si>
  <si>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</si>
  <si>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</si>
  <si>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</si>
  <si>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</si>
  <si>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</si>
  <si>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</si>
  <si>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</si>
  <si>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</si>
  <si>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</si>
  <si>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</si>
  <si>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</si>
  <si>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</si>
  <si>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</si>
  <si>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</si>
  <si>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</si>
  <si>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</si>
  <si>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</si>
  <si>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</si>
  <si>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</si>
  <si>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</si>
  <si>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</si>
  <si>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</si>
  <si>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</si>
  <si>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</si>
  <si>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</si>
  <si>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</si>
  <si>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</si>
  <si>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</si>
  <si>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</si>
  <si>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</si>
  <si>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</si>
  <si>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</si>
  <si>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</si>
  <si>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</si>
  <si>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</si>
  <si>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</si>
  <si>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</si>
  <si>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</si>
  <si>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</si>
  <si>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</si>
  <si>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</si>
  <si>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</si>
  <si>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</si>
  <si>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</si>
  <si>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</si>
  <si>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</si>
  <si>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</si>
  <si>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</si>
  <si>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</si>
  <si>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</si>
  <si>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</si>
  <si>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</si>
  <si>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</si>
  <si>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</si>
  <si>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</si>
  <si>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</si>
  <si>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</si>
  <si>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</si>
  <si>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</si>
  <si>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</si>
  <si>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</si>
  <si>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</si>
  <si>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</si>
  <si>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</si>
  <si>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</si>
  <si>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</si>
  <si>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</si>
  <si>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</si>
  <si>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</si>
  <si>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</si>
  <si>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</si>
  <si>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</si>
  <si>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</si>
  <si>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</si>
  <si>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</si>
  <si>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</si>
  <si>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</si>
  <si>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</si>
  <si>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</si>
  <si>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</si>
  <si>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</si>
  <si>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</si>
  <si>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</si>
  <si>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</si>
  <si>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</si>
  <si>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</si>
  <si>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</si>
  <si>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</si>
  <si>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</si>
  <si>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</si>
  <si>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</si>
  <si>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</si>
  <si>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</si>
  <si>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</si>
  <si>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</si>
  <si>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</si>
  <si>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</si>
  <si>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</si>
  <si>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</si>
  <si>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</si>
  <si>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</si>
  <si>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</si>
  <si>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</si>
  <si>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</si>
  <si>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</si>
  <si>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</si>
  <si>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</si>
  <si>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</si>
  <si>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</si>
  <si>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</si>
  <si>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</si>
  <si>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</si>
  <si>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</si>
  <si>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</si>
  <si>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</si>
  <si>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</si>
  <si>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</si>
  <si>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</si>
  <si>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</si>
  <si>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</si>
  <si>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</si>
  <si>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</si>
  <si>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</si>
  <si>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</si>
  <si>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</si>
  <si>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</si>
  <si>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</si>
  <si>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</si>
  <si>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</si>
  <si>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</si>
  <si>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</si>
  <si>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</si>
  <si>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</si>
  <si>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</si>
  <si>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</si>
  <si>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</si>
  <si>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</si>
  <si>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</si>
  <si>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</si>
  <si>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</si>
  <si>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</si>
  <si>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</si>
  <si>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</si>
  <si>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</si>
  <si>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</si>
  <si>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</si>
  <si>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</si>
  <si>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</si>
  <si>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</si>
  <si>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</si>
  <si>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</si>
  <si>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</si>
  <si>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</si>
  <si>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</si>
  <si>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</si>
  <si>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</si>
  <si>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</si>
  <si>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</si>
  <si>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</si>
  <si>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</si>
  <si>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</si>
  <si>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</si>
  <si>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</si>
  <si>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</si>
  <si>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</si>
  <si>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</si>
  <si>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</si>
  <si>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</si>
  <si>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</si>
  <si>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</si>
  <si>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</si>
  <si>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</si>
  <si>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</si>
  <si>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</si>
  <si>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</si>
  <si>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</si>
  <si>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</si>
  <si>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</si>
  <si>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</si>
  <si>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</si>
  <si>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</si>
  <si>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</si>
  <si>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</si>
  <si>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</si>
  <si>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</si>
  <si>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</si>
  <si>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</si>
  <si>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</si>
  <si>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</si>
  <si>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</si>
  <si>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</si>
  <si>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</si>
  <si>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</si>
  <si>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</si>
  <si>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</si>
  <si>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</si>
  <si>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</si>
  <si>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</si>
  <si>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</si>
  <si>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</si>
  <si>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</si>
  <si>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</si>
  <si>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</si>
  <si>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</si>
  <si>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</si>
  <si>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</si>
  <si>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</si>
  <si>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</si>
  <si>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</si>
  <si>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</si>
  <si>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</si>
  <si>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</si>
  <si>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</si>
  <si>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</si>
  <si>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</si>
  <si>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</si>
  <si>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</si>
  <si>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</si>
  <si>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</si>
  <si>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</si>
  <si>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</si>
  <si>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</si>
  <si>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</si>
  <si>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</si>
  <si>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</si>
  <si>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</si>
  <si>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</si>
  <si>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</si>
  <si>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</si>
  <si>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</si>
  <si>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</si>
  <si>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</si>
  <si>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</si>
  <si>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</si>
  <si>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</si>
  <si>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</si>
  <si>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</si>
  <si>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</si>
  <si>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</si>
  <si>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</si>
  <si>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</si>
  <si>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</si>
  <si>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</si>
  <si>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</si>
  <si>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</si>
  <si>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</si>
  <si>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</si>
  <si>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</si>
  <si>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</si>
  <si>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</si>
  <si>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</si>
  <si>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</si>
  <si>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</si>
  <si>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</si>
  <si>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</si>
  <si>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</si>
  <si>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</si>
  <si>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</si>
  <si>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</si>
  <si>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</si>
  <si>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</si>
  <si>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</si>
  <si>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</si>
  <si>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</si>
  <si>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</si>
  <si>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</si>
  <si>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</si>
  <si>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</si>
  <si>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</si>
  <si>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</si>
  <si>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</si>
  <si>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</si>
  <si>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</si>
  <si>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</si>
  <si>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</si>
  <si>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</si>
  <si>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</si>
  <si>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</si>
  <si>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</si>
  <si>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</si>
  <si>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</si>
  <si>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</si>
  <si>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</si>
  <si>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</si>
  <si>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</si>
  <si>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</si>
  <si>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</si>
  <si>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</si>
  <si>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</si>
  <si>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</si>
  <si>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</si>
  <si>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</si>
  <si>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</si>
  <si>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</si>
  <si>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</si>
  <si>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</si>
  <si>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</si>
  <si>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</si>
  <si>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</si>
  <si>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</si>
  <si>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</si>
  <si>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</si>
  <si>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</si>
  <si>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</si>
  <si>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</si>
  <si>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</si>
  <si>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</si>
  <si>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</si>
  <si>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</si>
  <si>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</si>
  <si>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</si>
  <si>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</si>
  <si>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</si>
  <si>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</si>
  <si>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</si>
  <si>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</si>
  <si>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</si>
  <si>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</si>
  <si>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</si>
  <si>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</si>
  <si>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</si>
  <si>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</si>
  <si>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</si>
  <si>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</si>
  <si>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</si>
  <si>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</si>
  <si>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</si>
  <si>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</si>
  <si>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</si>
  <si>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</si>
  <si>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</si>
  <si>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</si>
  <si>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</si>
  <si>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</si>
  <si>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</si>
  <si>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</si>
  <si>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</si>
  <si>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</si>
  <si>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</si>
  <si>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</si>
  <si>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</si>
  <si>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</si>
  <si>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</si>
  <si>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</si>
  <si>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</si>
  <si>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</si>
  <si>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</si>
  <si>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</si>
  <si>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</si>
  <si>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</si>
  <si>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</si>
  <si>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</si>
  <si>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</si>
  <si>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</si>
  <si>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</si>
  <si>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</si>
  <si>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</si>
  <si>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</si>
  <si>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</si>
  <si>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</si>
  <si>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</si>
  <si>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</si>
  <si>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</si>
  <si>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</si>
  <si>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</si>
  <si>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</si>
  <si>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</si>
  <si>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</si>
  <si>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</si>
  <si>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</si>
  <si>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</si>
  <si>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</si>
  <si>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</si>
  <si>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</si>
  <si>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</si>
  <si>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</si>
  <si>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</si>
  <si>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</si>
  <si>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</si>
  <si>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</si>
  <si>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</si>
  <si>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</si>
  <si>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</si>
  <si>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</si>
  <si>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</si>
  <si>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</si>
  <si>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</si>
  <si>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</si>
  <si>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</si>
  <si>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</si>
  <si>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</si>
  <si>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</si>
  <si>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</si>
  <si>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</si>
  <si>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</si>
  <si>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</si>
  <si>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</si>
  <si>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</si>
  <si>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</si>
  <si>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</si>
  <si>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</si>
  <si>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</si>
  <si>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</si>
  <si>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</si>
  <si>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</si>
  <si>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</si>
  <si>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</si>
  <si>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</si>
  <si>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</si>
  <si>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</si>
  <si>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</si>
  <si>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</si>
  <si>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</si>
  <si>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</si>
  <si>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</si>
  <si>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</si>
  <si>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</si>
  <si>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</si>
  <si>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</si>
  <si>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</si>
  <si>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</si>
  <si>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</si>
  <si>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</si>
  <si>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</si>
  <si>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</si>
  <si>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</si>
  <si>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</si>
  <si>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</si>
  <si>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</si>
  <si>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</si>
  <si>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</si>
  <si>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</si>
  <si>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</si>
  <si>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</si>
  <si>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</si>
  <si>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</si>
  <si>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</si>
  <si>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</si>
  <si>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</si>
  <si>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</si>
  <si>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</si>
  <si>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</si>
  <si>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</si>
  <si>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</si>
  <si>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</si>
  <si>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</si>
  <si>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</si>
  <si>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</si>
  <si>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</si>
  <si>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</si>
  <si>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</si>
  <si>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</si>
  <si>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</si>
  <si>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</si>
  <si>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</si>
  <si>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</si>
  <si>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</si>
  <si>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</si>
  <si>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</si>
  <si>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</si>
  <si>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</si>
  <si>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</si>
  <si>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</si>
  <si>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</si>
  <si>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</si>
  <si>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</si>
  <si>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</si>
  <si>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</si>
  <si>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</si>
  <si>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</si>
  <si>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</si>
  <si>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</si>
  <si>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</si>
  <si>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</si>
  <si>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</si>
  <si>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</si>
  <si>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</si>
  <si>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</si>
  <si>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</si>
  <si>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</si>
  <si>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</si>
  <si>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</si>
  <si>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</si>
  <si>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</si>
  <si>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</si>
  <si>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</si>
  <si>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</si>
  <si>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</si>
  <si>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</si>
  <si>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</si>
  <si>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</si>
  <si>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</si>
  <si>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</si>
  <si>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</si>
  <si>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</si>
  <si>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</si>
  <si>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</si>
  <si>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</si>
  <si>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</si>
  <si>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</si>
  <si>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</si>
  <si>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</si>
  <si>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</si>
  <si>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</si>
  <si>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</si>
  <si>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</si>
  <si>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</si>
  <si>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</si>
  <si>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</si>
  <si>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</si>
  <si>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</si>
  <si>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</si>
  <si>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</si>
  <si>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</si>
  <si>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</si>
  <si>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</si>
  <si>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</si>
  <si>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</si>
  <si>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</si>
  <si>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</si>
  <si>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</si>
  <si>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</si>
  <si>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</si>
  <si>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</si>
  <si>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</si>
  <si>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</si>
  <si>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</si>
  <si>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</si>
  <si>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</si>
  <si>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</si>
  <si>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</si>
  <si>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</si>
  <si>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</si>
  <si>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</si>
  <si>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</si>
  <si>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</si>
  <si>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</si>
  <si>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</si>
  <si>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</si>
  <si>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</si>
  <si>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</si>
  <si>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</si>
  <si>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</si>
  <si>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</si>
  <si>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</si>
  <si>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</si>
  <si>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</si>
  <si>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</si>
  <si>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</si>
  <si>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</si>
  <si>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</si>
  <si>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</si>
  <si>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</si>
  <si>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</si>
  <si>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</si>
  <si>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</si>
  <si>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</si>
  <si>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</si>
  <si>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</si>
  <si>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</si>
  <si>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</si>
  <si>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</si>
  <si>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</si>
  <si>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</si>
  <si>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</si>
  <si>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</si>
  <si>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</si>
  <si>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</si>
  <si>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</si>
  <si>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</si>
  <si>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</si>
  <si>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</si>
  <si>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</si>
  <si>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</si>
  <si>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</si>
  <si>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</si>
  <si>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</si>
  <si>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</si>
  <si>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</si>
  <si>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</si>
  <si>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</si>
  <si>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</si>
  <si>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</si>
  <si>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</si>
  <si>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</si>
  <si>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</si>
  <si>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</si>
  <si>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</si>
  <si>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</si>
  <si>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</si>
  <si>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</si>
  <si>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</si>
  <si>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</si>
  <si>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</si>
  <si>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</si>
  <si>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</si>
  <si>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</si>
  <si>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</si>
  <si>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</si>
  <si>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</si>
  <si>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</si>
  <si>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</si>
  <si>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</si>
  <si>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</si>
  <si>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</si>
  <si>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</si>
  <si>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</si>
  <si>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</si>
  <si>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</si>
  <si>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</si>
  <si>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</si>
  <si>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</si>
  <si>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</si>
  <si>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</si>
  <si>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</si>
  <si>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</si>
  <si>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</si>
  <si>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</si>
  <si>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</si>
  <si>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</si>
  <si>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</si>
  <si>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</si>
  <si>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</si>
  <si>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</si>
  <si>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</si>
  <si>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</si>
  <si>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</si>
  <si>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</si>
  <si>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</si>
  <si>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</si>
  <si>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</si>
  <si>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</si>
  <si>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</si>
  <si>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</si>
  <si>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</si>
  <si>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</si>
  <si>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</si>
  <si>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</si>
  <si>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</si>
  <si>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</si>
  <si>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</si>
  <si>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</si>
  <si>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</si>
  <si>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</si>
  <si>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</si>
  <si>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</si>
  <si>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</si>
  <si>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</si>
  <si>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</si>
  <si>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</si>
  <si>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</si>
  <si>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</si>
  <si>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</si>
  <si>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</si>
  <si>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</si>
  <si>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</si>
  <si>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</si>
  <si>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</si>
  <si>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</si>
  <si>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</si>
  <si>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</si>
  <si>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</si>
  <si>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</si>
  <si>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</si>
  <si>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</si>
  <si>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</si>
  <si>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</si>
  <si>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</si>
  <si>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</si>
  <si>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</si>
  <si>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</si>
  <si>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</si>
  <si>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</si>
  <si>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</si>
  <si>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</si>
  <si>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</si>
  <si>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</si>
  <si>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</si>
  <si>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</si>
  <si>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</si>
  <si>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</si>
  <si>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</si>
  <si>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</si>
  <si>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</si>
  <si>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</si>
  <si>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</si>
  <si>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</si>
  <si>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</si>
  <si>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</si>
  <si>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</si>
  <si>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</si>
  <si>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</si>
  <si>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</si>
  <si>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</si>
  <si>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</si>
  <si>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</si>
  <si>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</si>
  <si>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</si>
  <si>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</si>
  <si>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</si>
  <si>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</si>
  <si>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</si>
  <si>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</si>
  <si>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</si>
  <si>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</si>
  <si>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</si>
  <si>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</si>
  <si>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</si>
  <si>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</si>
  <si>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</si>
  <si>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</si>
  <si>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</si>
  <si>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</si>
  <si>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</si>
  <si>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</si>
  <si>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</si>
  <si>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</si>
  <si>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</si>
  <si>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</si>
  <si>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</si>
  <si>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</si>
  <si>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</si>
  <si>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</si>
  <si>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</si>
  <si>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</si>
  <si>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</si>
  <si>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</si>
  <si>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</si>
  <si>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</si>
  <si>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</si>
  <si>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</si>
  <si>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</si>
  <si>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</si>
  <si>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</si>
  <si>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</si>
  <si>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</si>
  <si>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</si>
  <si>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</si>
  <si>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</si>
  <si>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</si>
  <si>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</si>
  <si>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</si>
  <si>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</si>
  <si>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</si>
  <si>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</si>
  <si>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</si>
  <si>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</si>
  <si>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</si>
  <si>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</si>
  <si>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</si>
  <si>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</si>
  <si>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</si>
  <si>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</si>
  <si>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</si>
  <si>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</si>
  <si>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</si>
  <si>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</si>
  <si>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</si>
  <si>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</si>
  <si>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</si>
  <si>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</si>
  <si>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</si>
  <si>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</si>
  <si>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</si>
  <si>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</si>
  <si>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</si>
  <si>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</si>
  <si>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</si>
  <si>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</si>
  <si>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</si>
  <si>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</si>
  <si>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</si>
  <si>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</si>
  <si>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</si>
  <si>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</si>
  <si>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</si>
  <si>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</si>
  <si>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</si>
  <si>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</si>
  <si>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</si>
  <si>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</si>
  <si>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</si>
  <si>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</si>
  <si>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</si>
  <si>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</si>
  <si>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</si>
  <si>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</si>
  <si>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</si>
  <si>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</si>
  <si>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</si>
  <si>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</si>
  <si>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</si>
  <si>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</si>
  <si>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</si>
  <si>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</si>
  <si>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</si>
  <si>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</si>
  <si>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</si>
  <si>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</si>
  <si>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</si>
  <si>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</si>
  <si>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</si>
  <si>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</si>
  <si>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</si>
  <si>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</si>
  <si>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</si>
  <si>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</si>
  <si>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</si>
  <si>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</si>
  <si>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</si>
  <si>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</si>
  <si>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</si>
  <si>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</si>
  <si>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</si>
  <si>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</si>
  <si>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</si>
  <si>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</si>
  <si>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</si>
  <si>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</si>
  <si>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</si>
  <si>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</si>
  <si>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</si>
  <si>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</si>
  <si>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</si>
  <si>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</si>
  <si>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</si>
  <si>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</si>
  <si>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</si>
  <si>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</si>
  <si>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</si>
  <si>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</si>
  <si>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</si>
  <si>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</si>
  <si>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</si>
  <si>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</si>
  <si>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</si>
  <si>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</si>
  <si>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</si>
  <si>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</si>
  <si>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</si>
  <si>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</si>
  <si>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</si>
  <si>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</si>
  <si>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</si>
  <si>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</si>
  <si>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</si>
  <si>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</si>
  <si>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</si>
  <si>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</si>
  <si>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</si>
  <si>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</si>
  <si>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</si>
  <si>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</si>
  <si>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</si>
  <si>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</si>
  <si>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</si>
  <si>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</si>
  <si>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</si>
  <si>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</si>
  <si>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</si>
  <si>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</si>
  <si>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</si>
  <si>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</si>
  <si>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</si>
  <si>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</si>
  <si>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</si>
  <si>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</si>
  <si>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</si>
  <si>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</si>
  <si>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</si>
  <si>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</si>
  <si>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</si>
  <si>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</si>
  <si>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</si>
  <si>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</si>
  <si>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</si>
  <si>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</si>
  <si>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</si>
  <si>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</si>
  <si>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</si>
  <si>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</si>
  <si>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</si>
  <si>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</si>
  <si>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</si>
  <si>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</si>
  <si>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</si>
  <si>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</si>
  <si>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</si>
  <si>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</si>
  <si>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</si>
  <si>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</si>
  <si>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</si>
  <si>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</si>
  <si>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</si>
  <si>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</si>
  <si>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</si>
  <si>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</si>
  <si>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</si>
  <si>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</si>
  <si>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</si>
  <si>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</si>
  <si>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</si>
  <si>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</si>
  <si>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</si>
  <si>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</si>
  <si>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</si>
  <si>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</si>
  <si>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</si>
  <si>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</si>
  <si>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</si>
  <si>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</si>
  <si>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</si>
  <si>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</si>
  <si>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</si>
  <si>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</si>
  <si>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</si>
  <si>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</si>
  <si>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</si>
  <si>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</si>
  <si>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</si>
  <si>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</si>
  <si>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</si>
  <si>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</si>
  <si>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</si>
  <si>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</si>
  <si>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</si>
  <si>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</si>
  <si>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</si>
  <si>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</si>
  <si>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</si>
  <si>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</si>
  <si>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</si>
  <si>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</si>
  <si>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</si>
  <si>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</si>
  <si>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</si>
  <si>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</si>
  <si>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</si>
  <si>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</si>
  <si>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</si>
  <si>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</si>
  <si>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</si>
  <si>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</si>
  <si>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</si>
  <si>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</si>
  <si>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</si>
  <si>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</si>
  <si>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</si>
  <si>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</si>
  <si>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</si>
  <si>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</si>
  <si>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</si>
  <si>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</si>
  <si>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</si>
  <si>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</si>
  <si>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</si>
  <si>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</si>
  <si>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</si>
  <si>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</si>
  <si>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</si>
  <si>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</si>
  <si>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</si>
  <si>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</si>
  <si>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</si>
  <si>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</si>
  <si>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</si>
  <si>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</si>
  <si>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</si>
  <si>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</si>
  <si>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</si>
  <si>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</si>
  <si>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</si>
  <si>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</si>
  <si>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</si>
  <si>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</si>
  <si>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</si>
  <si>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</si>
  <si>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</si>
  <si>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</si>
  <si>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</si>
  <si>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</si>
  <si>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</si>
  <si>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</si>
  <si>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</si>
  <si>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</si>
  <si>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</si>
  <si>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</si>
  <si>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</si>
  <si>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</si>
  <si>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</si>
  <si>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</si>
  <si>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</si>
  <si>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</si>
  <si>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</si>
  <si>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</si>
  <si>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</si>
  <si>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</si>
  <si>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</si>
  <si>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</si>
  <si>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</si>
  <si>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</si>
  <si>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</si>
  <si>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</si>
  <si>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</si>
  <si>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</si>
  <si>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</si>
  <si>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</si>
  <si>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</si>
  <si>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</si>
  <si>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</si>
  <si>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</si>
  <si>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</si>
  <si>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</si>
  <si>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</si>
  <si>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</si>
  <si>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</si>
  <si>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</si>
  <si>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</si>
  <si>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</si>
  <si>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</si>
  <si>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</si>
  <si>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</si>
  <si>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</si>
  <si>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</si>
  <si>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</si>
  <si>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</si>
  <si>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</si>
  <si>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</si>
  <si>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</si>
  <si>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</si>
  <si>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</si>
  <si>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</si>
  <si>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</si>
  <si>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</si>
  <si>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</si>
  <si>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</si>
  <si>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</si>
  <si>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</si>
  <si>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</si>
  <si>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</si>
  <si>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</si>
  <si>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</si>
  <si>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</si>
  <si>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</si>
  <si>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</si>
  <si>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</si>
  <si>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</si>
  <si>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</si>
  <si>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</si>
  <si>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</si>
  <si>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</si>
  <si>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</si>
  <si>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</si>
  <si>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</si>
  <si>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</si>
  <si>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</si>
  <si>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</si>
  <si>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</si>
  <si>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</si>
  <si>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</si>
  <si>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</si>
  <si>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</si>
  <si>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</si>
  <si>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</si>
  <si>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</si>
  <si>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</si>
  <si>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</si>
  <si>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</si>
  <si>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</si>
  <si>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</si>
  <si>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</si>
  <si>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</si>
  <si>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</si>
  <si>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</si>
  <si>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</si>
  <si>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</si>
  <si>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</si>
  <si>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</si>
  <si>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</si>
  <si>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</si>
  <si>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</si>
  <si>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</si>
  <si>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</si>
  <si>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</si>
  <si>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</si>
  <si>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</si>
  <si>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</si>
  <si>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</si>
  <si>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</si>
  <si>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</si>
  <si>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</si>
  <si>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</si>
  <si>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</si>
  <si>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</si>
  <si>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</si>
  <si>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</si>
  <si>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</si>
  <si>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</si>
  <si>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</si>
  <si>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</si>
  <si>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</si>
  <si>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</si>
  <si>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</si>
  <si>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</si>
  <si>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</si>
  <si>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</si>
  <si>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</si>
  <si>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</si>
  <si>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</si>
  <si>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</si>
  <si>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</si>
  <si>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</si>
  <si>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</si>
  <si>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</si>
  <si>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</si>
  <si>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</si>
  <si>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</si>
  <si>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</si>
  <si>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</si>
  <si>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</si>
  <si>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</si>
  <si>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</si>
  <si>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</si>
  <si>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</si>
  <si>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</si>
  <si>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</si>
  <si>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</si>
  <si>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</si>
  <si>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</si>
  <si>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</si>
  <si>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</si>
  <si>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</si>
  <si>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</si>
  <si>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</si>
  <si>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</si>
  <si>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</si>
  <si>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</si>
  <si>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</si>
  <si>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</si>
  <si>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</si>
  <si>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</si>
  <si>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</si>
  <si>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</si>
  <si>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</si>
  <si>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</si>
  <si>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</si>
  <si>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</si>
  <si>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</si>
  <si>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</si>
  <si>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</si>
  <si>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</si>
  <si>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</si>
  <si>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</si>
  <si>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</si>
  <si>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</si>
  <si>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</si>
  <si>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</si>
  <si>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</si>
  <si>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</si>
  <si>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</si>
  <si>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</si>
  <si>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</si>
  <si>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</si>
  <si>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</si>
  <si>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</si>
  <si>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</si>
  <si>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</si>
  <si>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</si>
  <si>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</si>
  <si>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</si>
  <si>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</si>
  <si>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</si>
  <si>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</si>
  <si>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</si>
  <si>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</si>
  <si>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</si>
  <si>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</si>
  <si>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</si>
  <si>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</si>
  <si>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</si>
  <si>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</si>
  <si>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</si>
  <si>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</si>
  <si>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</si>
  <si>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</si>
  <si>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</si>
  <si>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</si>
  <si>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</si>
  <si>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</si>
  <si>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</si>
  <si>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</si>
  <si>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</si>
  <si>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</si>
  <si>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</si>
  <si>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</si>
  <si>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</si>
  <si>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</si>
  <si>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</si>
  <si>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</si>
  <si>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</si>
  <si>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</si>
  <si>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</si>
  <si>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</si>
  <si>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</si>
  <si>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</si>
  <si>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</si>
  <si>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</si>
  <si>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</si>
  <si>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</si>
  <si>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</si>
  <si>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</si>
  <si>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</si>
  <si>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</si>
  <si>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</si>
  <si>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</si>
  <si>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</si>
  <si>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</si>
  <si>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</si>
  <si>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</si>
  <si>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</si>
  <si>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</si>
  <si>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</si>
  <si>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</si>
  <si>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</si>
  <si>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</si>
  <si>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</si>
  <si>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</si>
  <si>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</si>
  <si>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</si>
  <si>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</si>
  <si>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</si>
  <si>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</si>
  <si>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</si>
  <si>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</si>
  <si>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</si>
  <si>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</si>
  <si>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</si>
  <si>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</si>
  <si>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</si>
  <si>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</si>
  <si>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</si>
  <si>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</si>
  <si>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</si>
  <si>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</si>
  <si>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</si>
  <si>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</si>
  <si>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</si>
  <si>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</si>
  <si>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</si>
  <si>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</si>
  <si>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</si>
  <si>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</si>
  <si>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</si>
  <si>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</si>
  <si>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</si>
  <si>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</si>
  <si>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</si>
  <si>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</si>
  <si>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</si>
  <si>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</si>
  <si>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</si>
  <si>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</si>
  <si>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</si>
  <si>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</si>
  <si>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</si>
  <si>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</si>
  <si>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</si>
  <si>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</si>
  <si>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</si>
  <si>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</si>
  <si>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</si>
  <si>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</si>
  <si>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</si>
  <si>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</si>
  <si>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</si>
  <si>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</si>
  <si>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</si>
  <si>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</si>
  <si>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</si>
  <si>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</si>
  <si>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</si>
  <si>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</si>
  <si>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</si>
  <si>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</si>
  <si>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</si>
  <si>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</si>
  <si>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</si>
  <si>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</si>
  <si>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Years</t>
  </si>
  <si>
    <t>Name</t>
  </si>
  <si>
    <t>Successful</t>
  </si>
  <si>
    <t>Failed</t>
  </si>
  <si>
    <t>Mean Goal</t>
  </si>
  <si>
    <t>Median Goal</t>
  </si>
  <si>
    <t>Median Pledged</t>
  </si>
  <si>
    <t>Mean Pledged</t>
  </si>
  <si>
    <t>Standart Deviation of Pledged</t>
  </si>
  <si>
    <t>Upper Quartile of Pledged</t>
  </si>
  <si>
    <t>Lower Quartile of Pledged</t>
  </si>
  <si>
    <t>IQR of Pledged</t>
  </si>
  <si>
    <t>Standart Deviation of Goal</t>
  </si>
  <si>
    <t>Upper Quartile of Goal</t>
  </si>
  <si>
    <t>Lower Quartile of Goal</t>
  </si>
  <si>
    <t>IQR of Goal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</si>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</sst>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#,##0\ &quot;$&quot;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Arial"/>
      <family val="2"/>
      <charset val="204"/>
    </font>
    <font>
      <sz val="10"/>
      <color rgb="FFA5030B"/>
      <name val="Consolas"/>
      <family val="3"/>
      <charset val="204"/>
    </font>
    <font>
      <sz val="10"/>
      <name val="Consolas"/>
      <family val="3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3" fillId="0" borderId="0" xfId="0" applyFont="1"/>
    <xf numFmtId="0" fontId="4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165" fontId="3" fillId="0" borderId="0" xfId="0" applyNumberFormat="1" applyFont="1"/>
    <xf numFmtId="1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7">
    <dxf>
      <fill>
        <patternFill>
          <bgColor rgb="FFFF5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7C80"/>
        </patternFill>
      </fill>
    </dxf>
  </dxfs>
  <tableStyles count="0" defaultTableStyle="TableStyleMedium2" defaultPivotStyle="PivotStyleLight16"/>
  <colors>
    <mruColors>
      <color rgb="FFFF7C80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layout>
        <c:manualLayout>
          <c:xMode val="edge"/>
          <c:yMode val="edge"/>
          <c:x val="0.31761203995976278"/>
          <c:y val="0.1352511539505837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73-4510-80DB-B3E8C5EBE85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73-4510-80DB-B3E8C5EBE85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73-4510-80DB-B3E8C5EBE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6249968"/>
        <c:axId val="626254560"/>
      </c:lineChart>
      <c:catAx>
        <c:axId val="62624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6254560"/>
        <c:crosses val="autoZero"/>
        <c:auto val="1"/>
        <c:lblAlgn val="ctr"/>
        <c:lblOffset val="100"/>
        <c:noMultiLvlLbl val="0"/>
      </c:catAx>
      <c:valAx>
        <c:axId val="62625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624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Outcomes Based on Goal</a:t>
            </a:r>
          </a:p>
          <a:p>
            <a:pPr>
              <a:defRPr/>
            </a:pPr>
            <a:endParaRPr lang="en-CA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DB-4707-9AF8-46EAD3600533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7DB-4707-9AF8-46EAD3600533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7DB-4707-9AF8-46EAD3600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7060016"/>
        <c:axId val="6370570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7DB-4707-9AF8-46EAD360053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7DB-4707-9AF8-46EAD360053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7DB-4707-9AF8-46EAD360053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7DB-4707-9AF8-46EAD3600533}"/>
                  </c:ext>
                </c:extLst>
              </c15:ser>
            </c15:filteredLineSeries>
          </c:ext>
        </c:extLst>
      </c:lineChart>
      <c:catAx>
        <c:axId val="63706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7057064"/>
        <c:crosses val="autoZero"/>
        <c:auto val="1"/>
        <c:lblAlgn val="ctr"/>
        <c:lblOffset val="100"/>
        <c:noMultiLvlLbl val="0"/>
      </c:catAx>
      <c:valAx>
        <c:axId val="637057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706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A4-45FA-B67C-9AEB2250F70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A4-45FA-B67C-9AEB2250F70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A4-45FA-B67C-9AEB2250F70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A4-45FA-B67C-9AEB2250F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6671752"/>
        <c:axId val="346666176"/>
      </c:barChart>
      <c:catAx>
        <c:axId val="346671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6666176"/>
        <c:crosses val="autoZero"/>
        <c:auto val="1"/>
        <c:lblAlgn val="ctr"/>
        <c:lblOffset val="100"/>
        <c:noMultiLvlLbl val="0"/>
      </c:catAx>
      <c:valAx>
        <c:axId val="34666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6671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3C-4330-ACA0-EA5D5C2052D5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3C-4330-ACA0-EA5D5C2052D5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3C-4330-ACA0-EA5D5C2052D5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3C-4330-ACA0-EA5D5C205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9279672"/>
        <c:axId val="609277376"/>
      </c:lineChart>
      <c:catAx>
        <c:axId val="609279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9277376"/>
        <c:crosses val="autoZero"/>
        <c:auto val="1"/>
        <c:lblAlgn val="ctr"/>
        <c:lblOffset val="100"/>
        <c:noMultiLvlLbl val="0"/>
      </c:catAx>
      <c:valAx>
        <c:axId val="60927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9279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B8-4057-80F6-9CC3750573B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8-4057-80F6-9CC3750573B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8-4057-80F6-9CC375057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3925048"/>
        <c:axId val="573923736"/>
      </c:barChart>
      <c:catAx>
        <c:axId val="573925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3923736"/>
        <c:crosses val="autoZero"/>
        <c:auto val="1"/>
        <c:lblAlgn val="ctr"/>
        <c:lblOffset val="100"/>
        <c:noMultiLvlLbl val="0"/>
      </c:catAx>
      <c:valAx>
        <c:axId val="573923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392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68580</xdr:colOff>
      <xdr:row>2</xdr:row>
      <xdr:rowOff>60960</xdr:rowOff>
    </xdr:from>
    <xdr:to>
      <xdr:col>18</xdr:col>
      <xdr:colOff>281940</xdr:colOff>
      <xdr:row>20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5724B-D1CE-456B-A9E2-6BD591BA23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563880</xdr:colOff>
      <xdr:row>16</xdr:row>
      <xdr:rowOff>53340</xdr:rowOff>
    </xdr:from>
    <xdr:to>
      <xdr:col>13</xdr:col>
      <xdr:colOff>563880</xdr:colOff>
      <xdr:row>25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634BF6-46F8-46C9-8EC7-0A65C164A4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335280</xdr:colOff>
      <xdr:row>2</xdr:row>
      <xdr:rowOff>91440</xdr:rowOff>
    </xdr:from>
    <xdr:to>
      <xdr:col>15</xdr:col>
      <xdr:colOff>579120</xdr:colOff>
      <xdr:row>17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334018-110D-47BB-BF7F-3EBD05E65A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388620</xdr:colOff>
      <xdr:row>5</xdr:row>
      <xdr:rowOff>30480</xdr:rowOff>
    </xdr:from>
    <xdr:to>
      <xdr:col>14</xdr:col>
      <xdr:colOff>83820</xdr:colOff>
      <xdr:row>20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38B17F-7527-4154-AD40-7F0605DD29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220980</xdr:colOff>
      <xdr:row>7</xdr:row>
      <xdr:rowOff>15240</xdr:rowOff>
    </xdr:from>
    <xdr:to>
      <xdr:col>15</xdr:col>
      <xdr:colOff>441960</xdr:colOff>
      <xdr:row>25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1C64A4-952B-4984-979C-543FE093EF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onin" refreshedDate="44428.773484837962" createdVersion="6" refreshedVersion="6" minRefreshableVersion="3" recordCount="4114" xr:uid="{B5BB2D72-848D-43ED-89B5-3394E35D647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onin" refreshedDate="44428.773485185186" createdVersion="6" refreshedVersion="6" minRefreshableVersion="3" recordCount="4114" xr:uid="{5665B771-F6DF-4379-A61A-CE620C73CBD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onin" refreshedDate="44428.77348541667" createdVersion="6" refreshedVersion="6" minRefreshableVersion="3" recordCount="4114" xr:uid="{44D36A1D-E92D-414D-BDD7-53F6D46B265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DAE186-D0A5-4EC0-96E6-111FBA9940B9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0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CA90AF-CF35-483D-A8DA-3301D8EF361C}" name="PivotTable1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04744A-81CE-41F6-A101-D628917CE1B8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0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2134A6-CD25-4515-9EF0-7CA4220D1D95}" name="PivotTable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D283C-D33D-4946-B954-01A51098DDF8}">
  <dimension ref="A1:E18"/>
  <sheetViews>
    <sheetView tabSelected="1" workbookViewId="0">
      <selection activeCell="H23" sqref="H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4" t="s">
        <v>8358</v>
      </c>
      <c r="B1" t="s">
        <v>8315</v>
      </c>
    </row>
    <row r="2" spans="1:5" x14ac:dyDescent="0.3">
      <c r="A2" s="14" t="s">
        <v>8367</v>
      </c>
      <c r="B2" t="s">
        <v>8364</v>
      </c>
    </row>
    <row r="4" spans="1:5" x14ac:dyDescent="0.3">
      <c r="A4" s="14" t="s">
        <v>8363</v>
      </c>
      <c r="B4" s="14" t="s">
        <v>8360</v>
      </c>
    </row>
    <row r="5" spans="1:5" x14ac:dyDescent="0.3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8" t="s">
        <v>8403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3">
      <c r="A7" s="18" t="s">
        <v>8404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3">
      <c r="A8" s="18" t="s">
        <v>8405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3">
      <c r="A9" s="18" t="s">
        <v>8406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3">
      <c r="A10" s="18" t="s">
        <v>8407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3">
      <c r="A11" s="18" t="s">
        <v>8408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3">
      <c r="A12" s="18" t="s">
        <v>8409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3">
      <c r="A13" s="18" t="s">
        <v>8410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3">
      <c r="A14" s="18" t="s">
        <v>8411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3">
      <c r="A15" s="18" t="s">
        <v>8412</v>
      </c>
      <c r="B15" s="16">
        <v>65</v>
      </c>
      <c r="C15" s="16">
        <v>50</v>
      </c>
      <c r="D15" s="16"/>
      <c r="E15" s="16">
        <v>115</v>
      </c>
    </row>
    <row r="16" spans="1:5" x14ac:dyDescent="0.3">
      <c r="A16" s="18" t="s">
        <v>8413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3">
      <c r="A17" s="18" t="s">
        <v>8414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3">
      <c r="A18" s="18" t="s">
        <v>8361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6874B-B1A2-45DC-9212-BA254E97F564}">
  <dimension ref="A1:H14"/>
  <sheetViews>
    <sheetView workbookViewId="0">
      <selection activeCell="E21" sqref="E21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3">
      <c r="A2" t="s">
        <v>8391</v>
      </c>
      <c r="B2">
        <f>COUNTIFS(Kickstarter!F:F, "successful", Kickstarter!D:D, "&lt;1000", Kickstarter!R:R, "plays")</f>
        <v>141</v>
      </c>
      <c r="C2">
        <f>COUNTIFS(Kickstarter!F:F, "failed", Kickstarter!D:D, "&lt;1000", Kickstarter!R:R, "plays")</f>
        <v>45</v>
      </c>
      <c r="D2">
        <f>COUNTIFS(Kickstarter!F:F, "canceled", Kickstarter!D:D, "&lt;1000", Kickstarter!R:R, "plays")</f>
        <v>0</v>
      </c>
      <c r="E2">
        <f>SUM(B2:D2)</f>
        <v>186</v>
      </c>
      <c r="F2" s="22">
        <f>B2/E2*100%</f>
        <v>0.75806451612903225</v>
      </c>
      <c r="G2" s="22">
        <f>C2/E2*100%</f>
        <v>0.24193548387096775</v>
      </c>
      <c r="H2" s="22">
        <f>D2/E2*100%</f>
        <v>0</v>
      </c>
    </row>
    <row r="3" spans="1:8" x14ac:dyDescent="0.3">
      <c r="A3" t="s">
        <v>8392</v>
      </c>
      <c r="B3">
        <f>COUNTIFS(Kickstarter!F:F, "successful", Kickstarter!D:D, "&gt;=1000", Kickstarter!D:D, "&lt;=4999", Kickstarter!R:R, "plays")</f>
        <v>388</v>
      </c>
      <c r="C3">
        <f>COUNTIFS(Kickstarter!F:F, "failed", Kickstarter!D:D, "&gt;=1000", Kickstarter!D:D, "&lt;=4999", Kickstarter!R:R, "plays")</f>
        <v>146</v>
      </c>
      <c r="D3">
        <f>COUNTIFS(Kickstarter!F:F, "canceled", Kickstarter!D:D, "&gt;=1000", Kickstarter!D:D, "&lt;=4999", Kickstarter!R:R, "plays")</f>
        <v>0</v>
      </c>
      <c r="E3">
        <f t="shared" ref="E3:E13" si="0">SUM(B3:D3)</f>
        <v>534</v>
      </c>
      <c r="F3" s="22">
        <f t="shared" ref="F3:F13" si="1">B3/E3*100%</f>
        <v>0.72659176029962547</v>
      </c>
      <c r="G3" s="22">
        <f t="shared" ref="G3:G13" si="2">C3/E3*100%</f>
        <v>0.27340823970037453</v>
      </c>
      <c r="H3" s="22">
        <f t="shared" ref="H3:H13" si="3">D3/E3*100%</f>
        <v>0</v>
      </c>
    </row>
    <row r="4" spans="1:8" x14ac:dyDescent="0.3">
      <c r="A4" t="s">
        <v>8393</v>
      </c>
      <c r="B4">
        <f>COUNTIFS(Kickstarter!F:F, "successful", Kickstarter!D:D, "&gt;=5000", Kickstarter!D:D, "&lt;=9999", Kickstarter!R:R, "plays")</f>
        <v>93</v>
      </c>
      <c r="C4">
        <f>COUNTIFS(Kickstarter!F:F, "failed", Kickstarter!D:D, "&gt;=5000", Kickstarter!D:D, "&lt;=9999", Kickstarter!R:R, "plays")</f>
        <v>76</v>
      </c>
      <c r="D4">
        <f>COUNTIFS(Kickstarter!F:F, "canceled", Kickstarter!D:D, "&gt;=5000", Kickstarter!D:D, "&lt;=9999", Kickstarter!R:R, 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3">
      <c r="A5" t="s">
        <v>8394</v>
      </c>
      <c r="B5">
        <f>COUNTIFS(Kickstarter!F:F, "successful", Kickstarter!D:D, "&gt;=10000", Kickstarter!D:D, "&lt;=14999", Kickstarter!R:R, "plays")</f>
        <v>39</v>
      </c>
      <c r="C5">
        <f>COUNTIFS(Kickstarter!F:F, "failed", Kickstarter!D:D, "&gt;=10000", Kickstarter!D:D, "&lt;=14999", Kickstarter!R:R, "plays")</f>
        <v>33</v>
      </c>
      <c r="D5">
        <f>COUNTIFS(Kickstarter!F:F, "canceled", Kickstarter!D:D, "&gt;=10000", Kickstarter!D:D, "&lt;=14999", Kickstarter!R:R, 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3">
      <c r="A6" t="s">
        <v>8395</v>
      </c>
      <c r="B6">
        <f>COUNTIFS(Kickstarter!F:F, "successful", Kickstarter!D:D, "&gt;=15000", Kickstarter!D:D, "&lt;=19999", Kickstarter!R:R, "plays")</f>
        <v>12</v>
      </c>
      <c r="C6">
        <f>COUNTIFS(Kickstarter!F:F, "failed", Kickstarter!D:D, "&gt;=15000", Kickstarter!D:D, "&lt;=19999", Kickstarter!R:R, "plays")</f>
        <v>12</v>
      </c>
      <c r="D6">
        <f>COUNTIFS(Kickstarter!F:F, "canceled", Kickstarter!D:D, "&gt;=15000", Kickstarter!D:D, "&lt;=19999", Kickstarter!R:R, 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3">
      <c r="A7" t="s">
        <v>8396</v>
      </c>
      <c r="B7">
        <f>COUNTIFS(Kickstarter!F:F, "successful", Kickstarter!D:D, "&gt;=20000", Kickstarter!D:D, "&lt;=24999", Kickstarter!R:R, "plays")</f>
        <v>9</v>
      </c>
      <c r="C7">
        <f>COUNTIFS(Kickstarter!F:F, "failed", Kickstarter!D:D, "&gt;=20000", Kickstarter!D:D, "&lt;=24999", Kickstarter!R:R, "plays")</f>
        <v>11</v>
      </c>
      <c r="D7">
        <f>COUNTIFS(Kickstarter!F:F, "canceled", Kickstarter!D:D, "&gt;=20000", Kickstarter!D:D, "&lt;=24999", Kickstarter!R:R, 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3">
      <c r="A8" t="s">
        <v>8397</v>
      </c>
      <c r="B8">
        <f>COUNTIFS(Kickstarter!F:F, "successful", Kickstarter!D:D, "&gt;=25000", Kickstarter!D:D, "&lt;=29999", Kickstarter!R:R, "plays")</f>
        <v>1</v>
      </c>
      <c r="C8">
        <f>COUNTIFS(Kickstarter!F:F, "failed", Kickstarter!D:D, "&gt;=25000", Kickstarter!D:D, "&lt;=29999", Kickstarter!R:R, "plays")</f>
        <v>4</v>
      </c>
      <c r="D8">
        <f>COUNTIFS(Kickstarter!F:F, "canceled", Kickstarter!D:D, "&gt;=25000", Kickstarter!D:D, "&lt;=29999", Kickstarter!R:R, 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3">
      <c r="A9" t="s">
        <v>8398</v>
      </c>
      <c r="B9">
        <f>COUNTIFS(Kickstarter!F:F, "successful", Kickstarter!D:D, "&gt;=30000", Kickstarter!D:D, "&lt;=34999", Kickstarter!R:R, "plays")</f>
        <v>3</v>
      </c>
      <c r="C9">
        <f>COUNTIFS(Kickstarter!F:F, "failed", Kickstarter!D:D, "&gt;=30000", Kickstarter!D:D, "&lt;=34999", Kickstarter!R:R, "plays")</f>
        <v>8</v>
      </c>
      <c r="D9">
        <f>COUNTIFS(Kickstarter!F:F, "canceled", Kickstarter!D:D, "&gt;=30000", Kickstarter!D:D, "&lt;=34999", Kickstarter!R:R, 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3">
      <c r="A10" t="s">
        <v>8399</v>
      </c>
      <c r="B10">
        <f>COUNTIFS(Kickstarter!F:F, "successful", Kickstarter!D:D, "&gt;=35000", Kickstarter!D:D, "&lt;=39999", Kickstarter!R:R, "plays")</f>
        <v>4</v>
      </c>
      <c r="C10">
        <f>COUNTIFS(Kickstarter!F:F, "failed", Kickstarter!D:D, "&gt;=35000", Kickstarter!D:D, "&lt;=39999", Kickstarter!R:R, "plays")</f>
        <v>2</v>
      </c>
      <c r="D10">
        <f>COUNTIFS(Kickstarter!F:F, "canceled", Kickstarter!D:D, "&gt;=35000", Kickstarter!D:D, "&lt;=39999", Kickstarter!R:R, 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3">
      <c r="A11" t="s">
        <v>8400</v>
      </c>
      <c r="B11">
        <f>COUNTIFS(Kickstarter!F:F, "successful", Kickstarter!D:D, "&gt;=40000", Kickstarter!D:D, "&lt;=44999", Kickstarter!R:R, "plays")</f>
        <v>2</v>
      </c>
      <c r="C11">
        <f>COUNTIFS(Kickstarter!F:F, "failed", Kickstarter!D:D, "&gt;=40000", Kickstarter!D:D, "&lt;=44999", Kickstarter!R:R, "plays")</f>
        <v>1</v>
      </c>
      <c r="D11">
        <f>COUNTIFS(Kickstarter!F:F, "canceled", Kickstarter!D:D, "&gt;=40000", Kickstarter!D:D, "&lt;=44999", Kickstarter!R:R, 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3">
      <c r="A12" t="s">
        <v>8401</v>
      </c>
      <c r="B12">
        <f>COUNTIFS(Kickstarter!F:F, "successful", Kickstarter!D:D, "&gt;=45000", Kickstarter!D:D, "&lt;=49999", Kickstarter!R:R, "plays")</f>
        <v>0</v>
      </c>
      <c r="C12">
        <f>COUNTIFS(Kickstarter!F:F, "failed", Kickstarter!D:D, "&gt;=45000", Kickstarter!D:D, "&lt;=49999", Kickstarter!R:R, "plays")</f>
        <v>1</v>
      </c>
      <c r="D12">
        <f>COUNTIFS(Kickstarter!F:F, "canceled", Kickstarter!D:D, "&gt;=45000", Kickstarter!D:D, "&lt;=44999", Kickstarter!R:R, 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3">
      <c r="A13" t="s">
        <v>8402</v>
      </c>
      <c r="B13">
        <f>COUNTIFS(Kickstarter!F:F, "successful", Kickstarter!D:D, "&gt;=50000", Kickstarter!R:R, "plays")</f>
        <v>2</v>
      </c>
      <c r="C13">
        <f>COUNTIFS(Kickstarter!F:F, "failed", Kickstarter!D:D, "&gt;=50000", Kickstarter!R:R, "plays")</f>
        <v>14</v>
      </c>
      <c r="D13">
        <f>COUNTIFS(Kickstarter!F:F, "canceled", Kickstarter!D:D, "&gt;=50000", Kickstarter!R:R, "plays")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  <row r="14" spans="1:8" x14ac:dyDescent="0.3">
      <c r="G14" s="2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0" zoomScaleNormal="90" workbookViewId="0">
      <pane xSplit="3" ySplit="1" topLeftCell="H2" activePane="bottomRight" state="frozen"/>
      <selection pane="topRight" activeCell="D1" sqref="D1"/>
      <selection pane="bottomLeft" activeCell="A2" sqref="A2"/>
      <selection pane="bottomRight" activeCell="H1" sqref="H1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7.2187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109375" bestFit="1" customWidth="1"/>
    <col min="16" max="16" width="16.88671875" bestFit="1" customWidth="1"/>
    <col min="17" max="17" width="41.109375" customWidth="1"/>
    <col min="18" max="18" width="16.33203125" bestFit="1" customWidth="1"/>
    <col min="19" max="19" width="23.21875" bestFit="1" customWidth="1"/>
    <col min="20" max="20" width="25" bestFit="1" customWidth="1"/>
    <col min="21" max="21" width="9.44140625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  <c r="U1" s="1" t="s">
        <v>8367</v>
      </c>
    </row>
    <row r="2" spans="1:21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1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11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1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1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1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1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1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1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1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1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1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1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1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1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1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1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1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1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1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1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1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1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1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1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1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1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1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1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1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1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1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1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1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1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1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1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1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1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1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1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1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1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1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1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1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1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1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1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1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1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1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1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1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1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1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1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1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1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11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11">
        <f t="shared" ref="P67:P130" si="6">IFERROR(ROUND(E67/L67,2),0)</f>
        <v>132.05000000000001</v>
      </c>
      <c r="Q67" s="13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1">
        <f t="shared" si="6"/>
        <v>91.23</v>
      </c>
      <c r="Q68" s="13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1">
        <f t="shared" si="6"/>
        <v>116.25</v>
      </c>
      <c r="Q69" s="13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1">
        <f t="shared" si="6"/>
        <v>21.19</v>
      </c>
      <c r="Q70" s="13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1">
        <f t="shared" si="6"/>
        <v>62.33</v>
      </c>
      <c r="Q71" s="13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1">
        <f t="shared" si="6"/>
        <v>37.409999999999997</v>
      </c>
      <c r="Q72" s="13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1">
        <f t="shared" si="6"/>
        <v>69.72</v>
      </c>
      <c r="Q73" s="13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1">
        <f t="shared" si="6"/>
        <v>58.17</v>
      </c>
      <c r="Q74" s="13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1">
        <f t="shared" si="6"/>
        <v>50</v>
      </c>
      <c r="Q75" s="13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1">
        <f t="shared" si="6"/>
        <v>19.47</v>
      </c>
      <c r="Q76" s="13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1">
        <f t="shared" si="6"/>
        <v>85.96</v>
      </c>
      <c r="Q77" s="13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1">
        <f t="shared" si="6"/>
        <v>30.67</v>
      </c>
      <c r="Q78" s="13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1">
        <f t="shared" si="6"/>
        <v>60.38</v>
      </c>
      <c r="Q79" s="13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1">
        <f t="shared" si="6"/>
        <v>38.6</v>
      </c>
      <c r="Q80" s="13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1">
        <f t="shared" si="6"/>
        <v>40.270000000000003</v>
      </c>
      <c r="Q81" s="13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1">
        <f t="shared" si="6"/>
        <v>273.83</v>
      </c>
      <c r="Q82" s="13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1">
        <f t="shared" si="6"/>
        <v>53.04</v>
      </c>
      <c r="Q83" s="13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1">
        <f t="shared" si="6"/>
        <v>40.01</v>
      </c>
      <c r="Q84" s="13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1">
        <f t="shared" si="6"/>
        <v>15.77</v>
      </c>
      <c r="Q85" s="13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1">
        <f t="shared" si="6"/>
        <v>71.430000000000007</v>
      </c>
      <c r="Q86" s="13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1">
        <f t="shared" si="6"/>
        <v>71.709999999999994</v>
      </c>
      <c r="Q87" s="13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1">
        <f t="shared" si="6"/>
        <v>375.76</v>
      </c>
      <c r="Q88" s="13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1">
        <f t="shared" si="6"/>
        <v>104.6</v>
      </c>
      <c r="Q89" s="13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1">
        <f t="shared" si="6"/>
        <v>60</v>
      </c>
      <c r="Q90" s="13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1">
        <f t="shared" si="6"/>
        <v>123.29</v>
      </c>
      <c r="Q91" s="13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1">
        <f t="shared" si="6"/>
        <v>31.38</v>
      </c>
      <c r="Q92" s="13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1">
        <f t="shared" si="6"/>
        <v>78.260000000000005</v>
      </c>
      <c r="Q93" s="13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1">
        <f t="shared" si="6"/>
        <v>122.33</v>
      </c>
      <c r="Q94" s="13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1">
        <f t="shared" si="6"/>
        <v>73.73</v>
      </c>
      <c r="Q95" s="13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1">
        <f t="shared" si="6"/>
        <v>21.67</v>
      </c>
      <c r="Q96" s="13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1">
        <f t="shared" si="6"/>
        <v>21.9</v>
      </c>
      <c r="Q97" s="13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1">
        <f t="shared" si="6"/>
        <v>50.59</v>
      </c>
      <c r="Q98" s="13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1">
        <f t="shared" si="6"/>
        <v>53.13</v>
      </c>
      <c r="Q99" s="13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1">
        <f t="shared" si="6"/>
        <v>56.67</v>
      </c>
      <c r="Q100" s="13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1">
        <f t="shared" si="6"/>
        <v>40.78</v>
      </c>
      <c r="Q101" s="13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1">
        <f t="shared" si="6"/>
        <v>192.31</v>
      </c>
      <c r="Q102" s="13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1">
        <f t="shared" si="6"/>
        <v>100</v>
      </c>
      <c r="Q103" s="13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1">
        <f t="shared" si="6"/>
        <v>117.92</v>
      </c>
      <c r="Q104" s="13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1">
        <f t="shared" si="6"/>
        <v>27.9</v>
      </c>
      <c r="Q105" s="13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1">
        <f t="shared" si="6"/>
        <v>60</v>
      </c>
      <c r="Q106" s="13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1">
        <f t="shared" si="6"/>
        <v>39.380000000000003</v>
      </c>
      <c r="Q107" s="13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1">
        <f t="shared" si="6"/>
        <v>186.11</v>
      </c>
      <c r="Q108" s="13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1">
        <f t="shared" si="6"/>
        <v>111.38</v>
      </c>
      <c r="Q109" s="13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1">
        <f t="shared" si="6"/>
        <v>78.72</v>
      </c>
      <c r="Q110" s="13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1">
        <f t="shared" si="6"/>
        <v>46.7</v>
      </c>
      <c r="Q111" s="13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1">
        <f t="shared" si="6"/>
        <v>65.38</v>
      </c>
      <c r="Q112" s="13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1">
        <f t="shared" si="6"/>
        <v>102.08</v>
      </c>
      <c r="Q113" s="13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1">
        <f t="shared" si="6"/>
        <v>64.2</v>
      </c>
      <c r="Q114" s="13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1">
        <f t="shared" si="6"/>
        <v>90.38</v>
      </c>
      <c r="Q115" s="13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1">
        <f t="shared" si="6"/>
        <v>88.57</v>
      </c>
      <c r="Q116" s="13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1">
        <f t="shared" si="6"/>
        <v>28.73</v>
      </c>
      <c r="Q117" s="13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1">
        <f t="shared" si="6"/>
        <v>69.790000000000006</v>
      </c>
      <c r="Q118" s="13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1">
        <f t="shared" si="6"/>
        <v>167.49</v>
      </c>
      <c r="Q119" s="13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1">
        <f t="shared" si="6"/>
        <v>144.91</v>
      </c>
      <c r="Q120" s="13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1">
        <f t="shared" si="6"/>
        <v>91.84</v>
      </c>
      <c r="Q121" s="13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1">
        <f t="shared" si="6"/>
        <v>10</v>
      </c>
      <c r="Q122" s="13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1">
        <f t="shared" si="6"/>
        <v>1</v>
      </c>
      <c r="Q123" s="13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1">
        <f t="shared" si="6"/>
        <v>0</v>
      </c>
      <c r="Q124" s="13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1">
        <f t="shared" si="6"/>
        <v>25.17</v>
      </c>
      <c r="Q125" s="13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1">
        <f t="shared" si="6"/>
        <v>0</v>
      </c>
      <c r="Q126" s="13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1">
        <f t="shared" si="6"/>
        <v>11.67</v>
      </c>
      <c r="Q127" s="13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1">
        <f t="shared" si="6"/>
        <v>106.69</v>
      </c>
      <c r="Q128" s="13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1">
        <f t="shared" si="6"/>
        <v>47.5</v>
      </c>
      <c r="Q129" s="13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11">
        <f t="shared" si="6"/>
        <v>311.17</v>
      </c>
      <c r="Q130" s="13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11">
        <f t="shared" ref="P131:P194" si="11">IFERROR(ROUND(E131/L131,2),0)</f>
        <v>0</v>
      </c>
      <c r="Q131" s="13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1">
        <f t="shared" si="11"/>
        <v>0</v>
      </c>
      <c r="Q132" s="13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1">
        <f t="shared" si="11"/>
        <v>0</v>
      </c>
      <c r="Q133" s="13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1">
        <f t="shared" si="11"/>
        <v>94.51</v>
      </c>
      <c r="Q134" s="13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1">
        <f t="shared" si="11"/>
        <v>0</v>
      </c>
      <c r="Q135" s="13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1">
        <f t="shared" si="11"/>
        <v>0</v>
      </c>
      <c r="Q136" s="13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1">
        <f t="shared" si="11"/>
        <v>80.599999999999994</v>
      </c>
      <c r="Q137" s="13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1">
        <f t="shared" si="11"/>
        <v>0</v>
      </c>
      <c r="Q138" s="13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1">
        <f t="shared" si="11"/>
        <v>0</v>
      </c>
      <c r="Q139" s="13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1">
        <f t="shared" si="11"/>
        <v>81.239999999999995</v>
      </c>
      <c r="Q140" s="13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1">
        <f t="shared" si="11"/>
        <v>500</v>
      </c>
      <c r="Q141" s="13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1">
        <f t="shared" si="11"/>
        <v>0</v>
      </c>
      <c r="Q142" s="13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1">
        <f t="shared" si="11"/>
        <v>46.18</v>
      </c>
      <c r="Q143" s="13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1">
        <f t="shared" si="11"/>
        <v>10</v>
      </c>
      <c r="Q144" s="13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1">
        <f t="shared" si="11"/>
        <v>0</v>
      </c>
      <c r="Q145" s="13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1">
        <f t="shared" si="11"/>
        <v>55.95</v>
      </c>
      <c r="Q146" s="13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1">
        <f t="shared" si="11"/>
        <v>37.56</v>
      </c>
      <c r="Q147" s="13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1">
        <f t="shared" si="11"/>
        <v>38.33</v>
      </c>
      <c r="Q148" s="13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1">
        <f t="shared" si="11"/>
        <v>0</v>
      </c>
      <c r="Q149" s="13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1">
        <f t="shared" si="11"/>
        <v>20</v>
      </c>
      <c r="Q150" s="13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1">
        <f t="shared" si="11"/>
        <v>15.33</v>
      </c>
      <c r="Q151" s="13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1">
        <f t="shared" si="11"/>
        <v>449.43</v>
      </c>
      <c r="Q152" s="13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1">
        <f t="shared" si="11"/>
        <v>28</v>
      </c>
      <c r="Q153" s="13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1">
        <f t="shared" si="11"/>
        <v>15</v>
      </c>
      <c r="Q154" s="13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1">
        <f t="shared" si="11"/>
        <v>35.9</v>
      </c>
      <c r="Q155" s="13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1">
        <f t="shared" si="11"/>
        <v>13.33</v>
      </c>
      <c r="Q156" s="13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1">
        <f t="shared" si="11"/>
        <v>20.25</v>
      </c>
      <c r="Q157" s="13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1">
        <f t="shared" si="11"/>
        <v>119</v>
      </c>
      <c r="Q158" s="13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1">
        <f t="shared" si="11"/>
        <v>4</v>
      </c>
      <c r="Q159" s="13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1">
        <f t="shared" si="11"/>
        <v>0</v>
      </c>
      <c r="Q160" s="13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1">
        <f t="shared" si="11"/>
        <v>10</v>
      </c>
      <c r="Q161" s="13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1">
        <f t="shared" si="11"/>
        <v>0</v>
      </c>
      <c r="Q162" s="13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1">
        <f t="shared" si="11"/>
        <v>5</v>
      </c>
      <c r="Q163" s="13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1">
        <f t="shared" si="11"/>
        <v>43.5</v>
      </c>
      <c r="Q164" s="13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1">
        <f t="shared" si="11"/>
        <v>0</v>
      </c>
      <c r="Q165" s="13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1">
        <f t="shared" si="11"/>
        <v>91.43</v>
      </c>
      <c r="Q166" s="13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1">
        <f t="shared" si="11"/>
        <v>0</v>
      </c>
      <c r="Q167" s="13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1">
        <f t="shared" si="11"/>
        <v>3000</v>
      </c>
      <c r="Q168" s="13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1">
        <f t="shared" si="11"/>
        <v>5.5</v>
      </c>
      <c r="Q169" s="13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1">
        <f t="shared" si="11"/>
        <v>108.33</v>
      </c>
      <c r="Q170" s="13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1">
        <f t="shared" si="11"/>
        <v>56</v>
      </c>
      <c r="Q171" s="13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1">
        <f t="shared" si="11"/>
        <v>32.5</v>
      </c>
      <c r="Q172" s="13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1">
        <f t="shared" si="11"/>
        <v>1</v>
      </c>
      <c r="Q173" s="13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1">
        <f t="shared" si="11"/>
        <v>0</v>
      </c>
      <c r="Q174" s="13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1">
        <f t="shared" si="11"/>
        <v>0</v>
      </c>
      <c r="Q175" s="13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1">
        <f t="shared" si="11"/>
        <v>0</v>
      </c>
      <c r="Q176" s="13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1">
        <f t="shared" si="11"/>
        <v>49.88</v>
      </c>
      <c r="Q177" s="13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1">
        <f t="shared" si="11"/>
        <v>0</v>
      </c>
      <c r="Q178" s="13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1">
        <f t="shared" si="11"/>
        <v>25.71</v>
      </c>
      <c r="Q179" s="13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1">
        <f t="shared" si="11"/>
        <v>0</v>
      </c>
      <c r="Q180" s="13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1">
        <f t="shared" si="11"/>
        <v>100</v>
      </c>
      <c r="Q181" s="13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1">
        <f t="shared" si="11"/>
        <v>30.85</v>
      </c>
      <c r="Q182" s="13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1">
        <f t="shared" si="11"/>
        <v>180.5</v>
      </c>
      <c r="Q183" s="13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1">
        <f t="shared" si="11"/>
        <v>0</v>
      </c>
      <c r="Q184" s="13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1">
        <f t="shared" si="11"/>
        <v>373.5</v>
      </c>
      <c r="Q185" s="13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1">
        <f t="shared" si="11"/>
        <v>25.5</v>
      </c>
      <c r="Q186" s="13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1">
        <f t="shared" si="11"/>
        <v>220</v>
      </c>
      <c r="Q187" s="13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1">
        <f t="shared" si="11"/>
        <v>0</v>
      </c>
      <c r="Q188" s="13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1">
        <f t="shared" si="11"/>
        <v>160</v>
      </c>
      <c r="Q189" s="13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1">
        <f t="shared" si="11"/>
        <v>0</v>
      </c>
      <c r="Q190" s="13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1">
        <f t="shared" si="11"/>
        <v>69</v>
      </c>
      <c r="Q191" s="13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1">
        <f t="shared" si="11"/>
        <v>50</v>
      </c>
      <c r="Q192" s="13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1">
        <f t="shared" si="11"/>
        <v>83.33</v>
      </c>
      <c r="Q193" s="13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11">
        <f t="shared" si="11"/>
        <v>5.67</v>
      </c>
      <c r="Q194" s="13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11">
        <f t="shared" ref="P195:P258" si="16">IFERROR(ROUND(E195/L195,2),0)</f>
        <v>0</v>
      </c>
      <c r="Q195" s="13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1">
        <f t="shared" si="16"/>
        <v>1</v>
      </c>
      <c r="Q196" s="13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1">
        <f t="shared" si="16"/>
        <v>0</v>
      </c>
      <c r="Q197" s="13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1">
        <f t="shared" si="16"/>
        <v>77.11</v>
      </c>
      <c r="Q198" s="13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1">
        <f t="shared" si="16"/>
        <v>32.75</v>
      </c>
      <c r="Q199" s="13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1">
        <f t="shared" si="16"/>
        <v>46.5</v>
      </c>
      <c r="Q200" s="13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1">
        <f t="shared" si="16"/>
        <v>0</v>
      </c>
      <c r="Q201" s="13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1">
        <f t="shared" si="16"/>
        <v>87.31</v>
      </c>
      <c r="Q202" s="13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1">
        <f t="shared" si="16"/>
        <v>54.29</v>
      </c>
      <c r="Q203" s="13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1">
        <f t="shared" si="16"/>
        <v>0</v>
      </c>
      <c r="Q204" s="13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1">
        <f t="shared" si="16"/>
        <v>93.25</v>
      </c>
      <c r="Q205" s="13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1">
        <f t="shared" si="16"/>
        <v>117.68</v>
      </c>
      <c r="Q206" s="13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1">
        <f t="shared" si="16"/>
        <v>76.47</v>
      </c>
      <c r="Q207" s="13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1">
        <f t="shared" si="16"/>
        <v>0</v>
      </c>
      <c r="Q208" s="13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1">
        <f t="shared" si="16"/>
        <v>163.85</v>
      </c>
      <c r="Q209" s="13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1">
        <f t="shared" si="16"/>
        <v>0</v>
      </c>
      <c r="Q210" s="13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1">
        <f t="shared" si="16"/>
        <v>0</v>
      </c>
      <c r="Q211" s="13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1">
        <f t="shared" si="16"/>
        <v>91.82</v>
      </c>
      <c r="Q212" s="13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1">
        <f t="shared" si="16"/>
        <v>185.83</v>
      </c>
      <c r="Q213" s="13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1">
        <f t="shared" si="16"/>
        <v>1</v>
      </c>
      <c r="Q214" s="13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1">
        <f t="shared" si="16"/>
        <v>20</v>
      </c>
      <c r="Q215" s="13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1">
        <f t="shared" si="16"/>
        <v>1</v>
      </c>
      <c r="Q216" s="13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1">
        <f t="shared" si="16"/>
        <v>10</v>
      </c>
      <c r="Q217" s="13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1">
        <f t="shared" si="16"/>
        <v>331.54</v>
      </c>
      <c r="Q218" s="13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1">
        <f t="shared" si="16"/>
        <v>314.29000000000002</v>
      </c>
      <c r="Q219" s="13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1">
        <f t="shared" si="16"/>
        <v>100</v>
      </c>
      <c r="Q220" s="13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1">
        <f t="shared" si="16"/>
        <v>115.99</v>
      </c>
      <c r="Q221" s="13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1">
        <f t="shared" si="16"/>
        <v>120</v>
      </c>
      <c r="Q222" s="13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1">
        <f t="shared" si="16"/>
        <v>0</v>
      </c>
      <c r="Q223" s="13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1">
        <f t="shared" si="16"/>
        <v>65</v>
      </c>
      <c r="Q224" s="13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1">
        <f t="shared" si="16"/>
        <v>0</v>
      </c>
      <c r="Q225" s="13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1">
        <f t="shared" si="16"/>
        <v>0</v>
      </c>
      <c r="Q226" s="13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1">
        <f t="shared" si="16"/>
        <v>0</v>
      </c>
      <c r="Q227" s="13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1">
        <f t="shared" si="16"/>
        <v>125</v>
      </c>
      <c r="Q228" s="13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1">
        <f t="shared" si="16"/>
        <v>0</v>
      </c>
      <c r="Q229" s="13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1">
        <f t="shared" si="16"/>
        <v>0</v>
      </c>
      <c r="Q230" s="13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1">
        <f t="shared" si="16"/>
        <v>0</v>
      </c>
      <c r="Q231" s="13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1">
        <f t="shared" si="16"/>
        <v>30</v>
      </c>
      <c r="Q232" s="13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1">
        <f t="shared" si="16"/>
        <v>0</v>
      </c>
      <c r="Q233" s="13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1">
        <f t="shared" si="16"/>
        <v>15.71</v>
      </c>
      <c r="Q234" s="13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1">
        <f t="shared" si="16"/>
        <v>0</v>
      </c>
      <c r="Q235" s="13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1">
        <f t="shared" si="16"/>
        <v>80.2</v>
      </c>
      <c r="Q236" s="13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1">
        <f t="shared" si="16"/>
        <v>0</v>
      </c>
      <c r="Q237" s="13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1">
        <f t="shared" si="16"/>
        <v>0</v>
      </c>
      <c r="Q238" s="13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1">
        <f t="shared" si="16"/>
        <v>50</v>
      </c>
      <c r="Q239" s="13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1">
        <f t="shared" si="16"/>
        <v>0</v>
      </c>
      <c r="Q240" s="13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1">
        <f t="shared" si="16"/>
        <v>50</v>
      </c>
      <c r="Q241" s="13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1">
        <f t="shared" si="16"/>
        <v>117.85</v>
      </c>
      <c r="Q242" s="13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1">
        <f t="shared" si="16"/>
        <v>109.04</v>
      </c>
      <c r="Q243" s="13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1">
        <f t="shared" si="16"/>
        <v>73.02</v>
      </c>
      <c r="Q244" s="13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1">
        <f t="shared" si="16"/>
        <v>78.2</v>
      </c>
      <c r="Q245" s="13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1">
        <f t="shared" si="16"/>
        <v>47.4</v>
      </c>
      <c r="Q246" s="13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1">
        <f t="shared" si="16"/>
        <v>54.02</v>
      </c>
      <c r="Q247" s="13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1">
        <f t="shared" si="16"/>
        <v>68.489999999999995</v>
      </c>
      <c r="Q248" s="13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1">
        <f t="shared" si="16"/>
        <v>108.15</v>
      </c>
      <c r="Q249" s="13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1">
        <f t="shared" si="16"/>
        <v>589.95000000000005</v>
      </c>
      <c r="Q250" s="13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1">
        <f t="shared" si="16"/>
        <v>48.05</v>
      </c>
      <c r="Q251" s="13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1">
        <f t="shared" si="16"/>
        <v>72.48</v>
      </c>
      <c r="Q252" s="13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1">
        <f t="shared" si="16"/>
        <v>57.08</v>
      </c>
      <c r="Q253" s="13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1">
        <f t="shared" si="16"/>
        <v>85.44</v>
      </c>
      <c r="Q254" s="13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1">
        <f t="shared" si="16"/>
        <v>215.86</v>
      </c>
      <c r="Q255" s="13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1">
        <f t="shared" si="16"/>
        <v>89.39</v>
      </c>
      <c r="Q256" s="13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1">
        <f t="shared" si="16"/>
        <v>45.42</v>
      </c>
      <c r="Q257" s="13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11">
        <f t="shared" si="16"/>
        <v>65.760000000000005</v>
      </c>
      <c r="Q258" s="13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11">
        <f t="shared" ref="P259:P322" si="21">IFERROR(ROUND(E259/L259,2),0)</f>
        <v>66.7</v>
      </c>
      <c r="Q259" s="13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1">
        <f t="shared" si="21"/>
        <v>83.35</v>
      </c>
      <c r="Q260" s="13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1">
        <f t="shared" si="21"/>
        <v>105.05</v>
      </c>
      <c r="Q261" s="13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1">
        <f t="shared" si="21"/>
        <v>120.91</v>
      </c>
      <c r="Q262" s="13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1">
        <f t="shared" si="21"/>
        <v>97.64</v>
      </c>
      <c r="Q263" s="13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1">
        <f t="shared" si="21"/>
        <v>41.38</v>
      </c>
      <c r="Q264" s="13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1">
        <f t="shared" si="21"/>
        <v>30.65</v>
      </c>
      <c r="Q265" s="13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1">
        <f t="shared" si="21"/>
        <v>64.95</v>
      </c>
      <c r="Q266" s="13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1">
        <f t="shared" si="21"/>
        <v>95.78</v>
      </c>
      <c r="Q267" s="13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1">
        <f t="shared" si="21"/>
        <v>40.42</v>
      </c>
      <c r="Q268" s="13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1">
        <f t="shared" si="21"/>
        <v>78.58</v>
      </c>
      <c r="Q269" s="13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1">
        <f t="shared" si="21"/>
        <v>50.18</v>
      </c>
      <c r="Q270" s="13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1">
        <f t="shared" si="21"/>
        <v>92.25</v>
      </c>
      <c r="Q271" s="13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1">
        <f t="shared" si="21"/>
        <v>57.54</v>
      </c>
      <c r="Q272" s="13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1">
        <f t="shared" si="21"/>
        <v>109.42</v>
      </c>
      <c r="Q273" s="13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1">
        <f t="shared" si="21"/>
        <v>81.89</v>
      </c>
      <c r="Q274" s="13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1">
        <f t="shared" si="21"/>
        <v>45.67</v>
      </c>
      <c r="Q275" s="13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1">
        <f t="shared" si="21"/>
        <v>55.22</v>
      </c>
      <c r="Q276" s="13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1">
        <f t="shared" si="21"/>
        <v>65.3</v>
      </c>
      <c r="Q277" s="13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1">
        <f t="shared" si="21"/>
        <v>95.23</v>
      </c>
      <c r="Q278" s="13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1">
        <f t="shared" si="21"/>
        <v>75.44</v>
      </c>
      <c r="Q279" s="13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1">
        <f t="shared" si="21"/>
        <v>97.82</v>
      </c>
      <c r="Q280" s="13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1">
        <f t="shared" si="21"/>
        <v>87.69</v>
      </c>
      <c r="Q281" s="13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1">
        <f t="shared" si="21"/>
        <v>54.75</v>
      </c>
      <c r="Q282" s="13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1">
        <f t="shared" si="21"/>
        <v>83.95</v>
      </c>
      <c r="Q283" s="13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1">
        <f t="shared" si="21"/>
        <v>254.39</v>
      </c>
      <c r="Q284" s="13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1">
        <f t="shared" si="21"/>
        <v>101.83</v>
      </c>
      <c r="Q285" s="13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1">
        <f t="shared" si="21"/>
        <v>55.07</v>
      </c>
      <c r="Q286" s="13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1">
        <f t="shared" si="21"/>
        <v>56.9</v>
      </c>
      <c r="Q287" s="13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1">
        <f t="shared" si="21"/>
        <v>121.28</v>
      </c>
      <c r="Q288" s="13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1">
        <f t="shared" si="21"/>
        <v>91.19</v>
      </c>
      <c r="Q289" s="13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1">
        <f t="shared" si="21"/>
        <v>115.45</v>
      </c>
      <c r="Q290" s="13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1">
        <f t="shared" si="21"/>
        <v>67.77</v>
      </c>
      <c r="Q291" s="13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1">
        <f t="shared" si="21"/>
        <v>28.58</v>
      </c>
      <c r="Q292" s="13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1">
        <f t="shared" si="21"/>
        <v>46.88</v>
      </c>
      <c r="Q293" s="13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1">
        <f t="shared" si="21"/>
        <v>154.41999999999999</v>
      </c>
      <c r="Q294" s="13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1">
        <f t="shared" si="21"/>
        <v>201.22</v>
      </c>
      <c r="Q295" s="13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1">
        <f t="shared" si="21"/>
        <v>100</v>
      </c>
      <c r="Q296" s="13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1">
        <f t="shared" si="21"/>
        <v>100.08</v>
      </c>
      <c r="Q297" s="13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1">
        <f t="shared" si="21"/>
        <v>230.09</v>
      </c>
      <c r="Q298" s="13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1">
        <f t="shared" si="21"/>
        <v>141.75</v>
      </c>
      <c r="Q299" s="13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1">
        <f t="shared" si="21"/>
        <v>56.34</v>
      </c>
      <c r="Q300" s="13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1">
        <f t="shared" si="21"/>
        <v>73.34</v>
      </c>
      <c r="Q301" s="13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1">
        <f t="shared" si="21"/>
        <v>85.34</v>
      </c>
      <c r="Q302" s="13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1">
        <f t="shared" si="21"/>
        <v>61.5</v>
      </c>
      <c r="Q303" s="13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1">
        <f t="shared" si="21"/>
        <v>93.02</v>
      </c>
      <c r="Q304" s="13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1">
        <f t="shared" si="21"/>
        <v>50.29</v>
      </c>
      <c r="Q305" s="13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1">
        <f t="shared" si="21"/>
        <v>106.43</v>
      </c>
      <c r="Q306" s="13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1">
        <f t="shared" si="21"/>
        <v>51.72</v>
      </c>
      <c r="Q307" s="13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1">
        <f t="shared" si="21"/>
        <v>36.61</v>
      </c>
      <c r="Q308" s="13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1">
        <f t="shared" si="21"/>
        <v>42.52</v>
      </c>
      <c r="Q309" s="13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1">
        <f t="shared" si="21"/>
        <v>62.71</v>
      </c>
      <c r="Q310" s="13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1">
        <f t="shared" si="21"/>
        <v>89.96</v>
      </c>
      <c r="Q311" s="13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1">
        <f t="shared" si="21"/>
        <v>28.92</v>
      </c>
      <c r="Q312" s="13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1">
        <f t="shared" si="21"/>
        <v>138.80000000000001</v>
      </c>
      <c r="Q313" s="13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1">
        <f t="shared" si="21"/>
        <v>61.3</v>
      </c>
      <c r="Q314" s="13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1">
        <f t="shared" si="21"/>
        <v>80.2</v>
      </c>
      <c r="Q315" s="13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1">
        <f t="shared" si="21"/>
        <v>32.1</v>
      </c>
      <c r="Q316" s="13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1">
        <f t="shared" si="21"/>
        <v>200.89</v>
      </c>
      <c r="Q317" s="13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1">
        <f t="shared" si="21"/>
        <v>108.01</v>
      </c>
      <c r="Q318" s="13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1">
        <f t="shared" si="21"/>
        <v>95.7</v>
      </c>
      <c r="Q319" s="13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1">
        <f t="shared" si="21"/>
        <v>49.88</v>
      </c>
      <c r="Q320" s="13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1">
        <f t="shared" si="21"/>
        <v>110.47</v>
      </c>
      <c r="Q321" s="13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11">
        <f t="shared" si="21"/>
        <v>134.91</v>
      </c>
      <c r="Q322" s="13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11">
        <f t="shared" ref="P323:P386" si="26">IFERROR(ROUND(E323/L323,2),0)</f>
        <v>106.62</v>
      </c>
      <c r="Q323" s="13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1">
        <f t="shared" si="26"/>
        <v>145.04</v>
      </c>
      <c r="Q324" s="13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1">
        <f t="shared" si="26"/>
        <v>114.59</v>
      </c>
      <c r="Q325" s="13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1">
        <f t="shared" si="26"/>
        <v>105.32</v>
      </c>
      <c r="Q326" s="13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1">
        <f t="shared" si="26"/>
        <v>70.92</v>
      </c>
      <c r="Q327" s="13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1">
        <f t="shared" si="26"/>
        <v>147.16999999999999</v>
      </c>
      <c r="Q328" s="13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1">
        <f t="shared" si="26"/>
        <v>160.47</v>
      </c>
      <c r="Q329" s="13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1">
        <f t="shared" si="26"/>
        <v>156.05000000000001</v>
      </c>
      <c r="Q330" s="13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1">
        <f t="shared" si="26"/>
        <v>63.17</v>
      </c>
      <c r="Q331" s="13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1">
        <f t="shared" si="26"/>
        <v>104.82</v>
      </c>
      <c r="Q332" s="13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1">
        <f t="shared" si="26"/>
        <v>97.36</v>
      </c>
      <c r="Q333" s="13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1">
        <f t="shared" si="26"/>
        <v>203.63</v>
      </c>
      <c r="Q334" s="13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1">
        <f t="shared" si="26"/>
        <v>188.31</v>
      </c>
      <c r="Q335" s="13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1">
        <f t="shared" si="26"/>
        <v>146.65</v>
      </c>
      <c r="Q336" s="13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1">
        <f t="shared" si="26"/>
        <v>109.19</v>
      </c>
      <c r="Q337" s="13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1">
        <f t="shared" si="26"/>
        <v>59.25</v>
      </c>
      <c r="Q338" s="13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1">
        <f t="shared" si="26"/>
        <v>97.9</v>
      </c>
      <c r="Q339" s="13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1">
        <f t="shared" si="26"/>
        <v>70</v>
      </c>
      <c r="Q340" s="13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1">
        <f t="shared" si="26"/>
        <v>72.87</v>
      </c>
      <c r="Q341" s="13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1">
        <f t="shared" si="26"/>
        <v>146.35</v>
      </c>
      <c r="Q342" s="13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1">
        <f t="shared" si="26"/>
        <v>67.91</v>
      </c>
      <c r="Q343" s="13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1">
        <f t="shared" si="26"/>
        <v>169.85</v>
      </c>
      <c r="Q344" s="13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1">
        <f t="shared" si="26"/>
        <v>58.41</v>
      </c>
      <c r="Q345" s="13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1">
        <f t="shared" si="26"/>
        <v>119.99</v>
      </c>
      <c r="Q346" s="13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1">
        <f t="shared" si="26"/>
        <v>99.86</v>
      </c>
      <c r="Q347" s="13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1">
        <f t="shared" si="26"/>
        <v>90.58</v>
      </c>
      <c r="Q348" s="13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1">
        <f t="shared" si="26"/>
        <v>117.77</v>
      </c>
      <c r="Q349" s="13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1">
        <f t="shared" si="26"/>
        <v>86.55</v>
      </c>
      <c r="Q350" s="13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1">
        <f t="shared" si="26"/>
        <v>71.900000000000006</v>
      </c>
      <c r="Q351" s="13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1">
        <f t="shared" si="26"/>
        <v>129.82</v>
      </c>
      <c r="Q352" s="13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1">
        <f t="shared" si="26"/>
        <v>44.91</v>
      </c>
      <c r="Q353" s="13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1">
        <f t="shared" si="26"/>
        <v>40.76</v>
      </c>
      <c r="Q354" s="13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1">
        <f t="shared" si="26"/>
        <v>103.52</v>
      </c>
      <c r="Q355" s="13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1">
        <f t="shared" si="26"/>
        <v>125.45</v>
      </c>
      <c r="Q356" s="13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1">
        <f t="shared" si="26"/>
        <v>246.61</v>
      </c>
      <c r="Q357" s="13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1">
        <f t="shared" si="26"/>
        <v>79.400000000000006</v>
      </c>
      <c r="Q358" s="13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1">
        <f t="shared" si="26"/>
        <v>86.14</v>
      </c>
      <c r="Q359" s="13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1">
        <f t="shared" si="26"/>
        <v>193.05</v>
      </c>
      <c r="Q360" s="13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1">
        <f t="shared" si="26"/>
        <v>84.02</v>
      </c>
      <c r="Q361" s="13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1">
        <f t="shared" si="26"/>
        <v>139.83000000000001</v>
      </c>
      <c r="Q362" s="13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1">
        <f t="shared" si="26"/>
        <v>109.82</v>
      </c>
      <c r="Q363" s="13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1">
        <f t="shared" si="26"/>
        <v>139.53</v>
      </c>
      <c r="Q364" s="13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1">
        <f t="shared" si="26"/>
        <v>347.85</v>
      </c>
      <c r="Q365" s="13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1">
        <f t="shared" si="26"/>
        <v>68.239999999999995</v>
      </c>
      <c r="Q366" s="13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1">
        <f t="shared" si="26"/>
        <v>239.94</v>
      </c>
      <c r="Q367" s="13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1">
        <f t="shared" si="26"/>
        <v>287.31</v>
      </c>
      <c r="Q368" s="13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1">
        <f t="shared" si="26"/>
        <v>86.85</v>
      </c>
      <c r="Q369" s="13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1">
        <f t="shared" si="26"/>
        <v>81.849999999999994</v>
      </c>
      <c r="Q370" s="13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1">
        <f t="shared" si="26"/>
        <v>42.87</v>
      </c>
      <c r="Q371" s="13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1">
        <f t="shared" si="26"/>
        <v>709.42</v>
      </c>
      <c r="Q372" s="13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1">
        <f t="shared" si="26"/>
        <v>161.26</v>
      </c>
      <c r="Q373" s="13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1">
        <f t="shared" si="26"/>
        <v>41.78</v>
      </c>
      <c r="Q374" s="13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1">
        <f t="shared" si="26"/>
        <v>89.89</v>
      </c>
      <c r="Q375" s="13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1">
        <f t="shared" si="26"/>
        <v>45.05</v>
      </c>
      <c r="Q376" s="13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1">
        <f t="shared" si="26"/>
        <v>42.86</v>
      </c>
      <c r="Q377" s="13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1">
        <f t="shared" si="26"/>
        <v>54.08</v>
      </c>
      <c r="Q378" s="13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1">
        <f t="shared" si="26"/>
        <v>103.22</v>
      </c>
      <c r="Q379" s="13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1">
        <f t="shared" si="26"/>
        <v>40.4</v>
      </c>
      <c r="Q380" s="13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1">
        <f t="shared" si="26"/>
        <v>116.86</v>
      </c>
      <c r="Q381" s="13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1">
        <f t="shared" si="26"/>
        <v>115.51</v>
      </c>
      <c r="Q382" s="13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1">
        <f t="shared" si="26"/>
        <v>104.31</v>
      </c>
      <c r="Q383" s="13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1">
        <f t="shared" si="26"/>
        <v>69.77</v>
      </c>
      <c r="Q384" s="13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1">
        <f t="shared" si="26"/>
        <v>43.02</v>
      </c>
      <c r="Q385" s="13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11">
        <f t="shared" si="26"/>
        <v>58.54</v>
      </c>
      <c r="Q386" s="13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11">
        <f t="shared" ref="P387:P450" si="31">IFERROR(ROUND(E387/L387,2),0)</f>
        <v>111.8</v>
      </c>
      <c r="Q387" s="13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1">
        <f t="shared" si="31"/>
        <v>46.23</v>
      </c>
      <c r="Q388" s="13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1">
        <f t="shared" si="31"/>
        <v>144.69</v>
      </c>
      <c r="Q389" s="13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1">
        <f t="shared" si="31"/>
        <v>88.85</v>
      </c>
      <c r="Q390" s="13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1">
        <f t="shared" si="31"/>
        <v>81.75</v>
      </c>
      <c r="Q391" s="13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1">
        <f t="shared" si="31"/>
        <v>71.430000000000007</v>
      </c>
      <c r="Q392" s="13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1">
        <f t="shared" si="31"/>
        <v>104.26</v>
      </c>
      <c r="Q393" s="13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1">
        <f t="shared" si="31"/>
        <v>90.62</v>
      </c>
      <c r="Q394" s="13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1">
        <f t="shared" si="31"/>
        <v>157.33000000000001</v>
      </c>
      <c r="Q395" s="13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1">
        <f t="shared" si="31"/>
        <v>105.18</v>
      </c>
      <c r="Q396" s="13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1">
        <f t="shared" si="31"/>
        <v>58.72</v>
      </c>
      <c r="Q397" s="13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1">
        <f t="shared" si="31"/>
        <v>81.63</v>
      </c>
      <c r="Q398" s="13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1">
        <f t="shared" si="31"/>
        <v>56.46</v>
      </c>
      <c r="Q399" s="13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1">
        <f t="shared" si="31"/>
        <v>140.1</v>
      </c>
      <c r="Q400" s="13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1">
        <f t="shared" si="31"/>
        <v>224.85</v>
      </c>
      <c r="Q401" s="13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1">
        <f t="shared" si="31"/>
        <v>181.13</v>
      </c>
      <c r="Q402" s="13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1">
        <f t="shared" si="31"/>
        <v>711.04</v>
      </c>
      <c r="Q403" s="13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1">
        <f t="shared" si="31"/>
        <v>65.88</v>
      </c>
      <c r="Q404" s="13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1">
        <f t="shared" si="31"/>
        <v>75.19</v>
      </c>
      <c r="Q405" s="13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1">
        <f t="shared" si="31"/>
        <v>133.13999999999999</v>
      </c>
      <c r="Q406" s="13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1">
        <f t="shared" si="31"/>
        <v>55.2</v>
      </c>
      <c r="Q407" s="13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1">
        <f t="shared" si="31"/>
        <v>86.16</v>
      </c>
      <c r="Q408" s="13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1">
        <f t="shared" si="31"/>
        <v>92.32</v>
      </c>
      <c r="Q409" s="13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1">
        <f t="shared" si="31"/>
        <v>160.16</v>
      </c>
      <c r="Q410" s="13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1">
        <f t="shared" si="31"/>
        <v>45.6</v>
      </c>
      <c r="Q411" s="13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1">
        <f t="shared" si="31"/>
        <v>183.29</v>
      </c>
      <c r="Q412" s="13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1">
        <f t="shared" si="31"/>
        <v>125.79</v>
      </c>
      <c r="Q413" s="13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1">
        <f t="shared" si="31"/>
        <v>57.65</v>
      </c>
      <c r="Q414" s="13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1">
        <f t="shared" si="31"/>
        <v>78.66</v>
      </c>
      <c r="Q415" s="13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1">
        <f t="shared" si="31"/>
        <v>91.48</v>
      </c>
      <c r="Q416" s="13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1">
        <f t="shared" si="31"/>
        <v>68.099999999999994</v>
      </c>
      <c r="Q417" s="13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1">
        <f t="shared" si="31"/>
        <v>48.09</v>
      </c>
      <c r="Q418" s="13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1">
        <f t="shared" si="31"/>
        <v>202.42</v>
      </c>
      <c r="Q419" s="13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1">
        <f t="shared" si="31"/>
        <v>216.75</v>
      </c>
      <c r="Q420" s="13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1">
        <f t="shared" si="31"/>
        <v>110.07</v>
      </c>
      <c r="Q421" s="13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1">
        <f t="shared" si="31"/>
        <v>4.83</v>
      </c>
      <c r="Q422" s="13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1">
        <f t="shared" si="31"/>
        <v>50.17</v>
      </c>
      <c r="Q423" s="13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1">
        <f t="shared" si="31"/>
        <v>35.83</v>
      </c>
      <c r="Q424" s="13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1">
        <f t="shared" si="31"/>
        <v>11.77</v>
      </c>
      <c r="Q425" s="13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1">
        <f t="shared" si="31"/>
        <v>40.78</v>
      </c>
      <c r="Q426" s="13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1">
        <f t="shared" si="31"/>
        <v>3</v>
      </c>
      <c r="Q427" s="13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1">
        <f t="shared" si="31"/>
        <v>16.63</v>
      </c>
      <c r="Q428" s="13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1">
        <f t="shared" si="31"/>
        <v>0</v>
      </c>
      <c r="Q429" s="13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1">
        <f t="shared" si="31"/>
        <v>52</v>
      </c>
      <c r="Q430" s="13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1">
        <f t="shared" si="31"/>
        <v>0</v>
      </c>
      <c r="Q431" s="13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1">
        <f t="shared" si="31"/>
        <v>4.8</v>
      </c>
      <c r="Q432" s="13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1">
        <f t="shared" si="31"/>
        <v>51.88</v>
      </c>
      <c r="Q433" s="13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1">
        <f t="shared" si="31"/>
        <v>71.25</v>
      </c>
      <c r="Q434" s="13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1">
        <f t="shared" si="31"/>
        <v>0</v>
      </c>
      <c r="Q435" s="13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1">
        <f t="shared" si="31"/>
        <v>62.5</v>
      </c>
      <c r="Q436" s="13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1">
        <f t="shared" si="31"/>
        <v>1</v>
      </c>
      <c r="Q437" s="13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1">
        <f t="shared" si="31"/>
        <v>0</v>
      </c>
      <c r="Q438" s="13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1">
        <f t="shared" si="31"/>
        <v>0</v>
      </c>
      <c r="Q439" s="13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1">
        <f t="shared" si="31"/>
        <v>170.55</v>
      </c>
      <c r="Q440" s="13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1">
        <f t="shared" si="31"/>
        <v>0</v>
      </c>
      <c r="Q441" s="13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1">
        <f t="shared" si="31"/>
        <v>5</v>
      </c>
      <c r="Q442" s="13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1">
        <f t="shared" si="31"/>
        <v>0</v>
      </c>
      <c r="Q443" s="13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1">
        <f t="shared" si="31"/>
        <v>393.59</v>
      </c>
      <c r="Q444" s="13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1">
        <f t="shared" si="31"/>
        <v>5</v>
      </c>
      <c r="Q445" s="13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1">
        <f t="shared" si="31"/>
        <v>50</v>
      </c>
      <c r="Q446" s="13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1">
        <f t="shared" si="31"/>
        <v>1</v>
      </c>
      <c r="Q447" s="13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1">
        <f t="shared" si="31"/>
        <v>47.88</v>
      </c>
      <c r="Q448" s="13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1">
        <f t="shared" si="31"/>
        <v>5</v>
      </c>
      <c r="Q449" s="13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11">
        <f t="shared" si="31"/>
        <v>20.5</v>
      </c>
      <c r="Q450" s="13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11">
        <f t="shared" ref="P451:P514" si="36">IFERROR(ROUND(E451/L451,2),0)</f>
        <v>9</v>
      </c>
      <c r="Q451" s="13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1">
        <f t="shared" si="36"/>
        <v>56.57</v>
      </c>
      <c r="Q452" s="13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1">
        <f t="shared" si="36"/>
        <v>0</v>
      </c>
      <c r="Q453" s="13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1">
        <f t="shared" si="36"/>
        <v>40</v>
      </c>
      <c r="Q454" s="13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1">
        <f t="shared" si="36"/>
        <v>13</v>
      </c>
      <c r="Q455" s="13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1">
        <f t="shared" si="36"/>
        <v>16.399999999999999</v>
      </c>
      <c r="Q456" s="13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1">
        <f t="shared" si="36"/>
        <v>22.5</v>
      </c>
      <c r="Q457" s="13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1">
        <f t="shared" si="36"/>
        <v>20.329999999999998</v>
      </c>
      <c r="Q458" s="13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1">
        <f t="shared" si="36"/>
        <v>0</v>
      </c>
      <c r="Q459" s="13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1">
        <f t="shared" si="36"/>
        <v>16.760000000000002</v>
      </c>
      <c r="Q460" s="13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1">
        <f t="shared" si="36"/>
        <v>25</v>
      </c>
      <c r="Q461" s="13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1">
        <f t="shared" si="36"/>
        <v>12.5</v>
      </c>
      <c r="Q462" s="13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1">
        <f t="shared" si="36"/>
        <v>0</v>
      </c>
      <c r="Q463" s="13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1">
        <f t="shared" si="36"/>
        <v>0</v>
      </c>
      <c r="Q464" s="13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1">
        <f t="shared" si="36"/>
        <v>113.64</v>
      </c>
      <c r="Q465" s="13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1">
        <f t="shared" si="36"/>
        <v>1</v>
      </c>
      <c r="Q466" s="13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1">
        <f t="shared" si="36"/>
        <v>17.25</v>
      </c>
      <c r="Q467" s="13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1">
        <f t="shared" si="36"/>
        <v>15.2</v>
      </c>
      <c r="Q468" s="13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1">
        <f t="shared" si="36"/>
        <v>110.64</v>
      </c>
      <c r="Q469" s="13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1">
        <f t="shared" si="36"/>
        <v>0</v>
      </c>
      <c r="Q470" s="13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1">
        <f t="shared" si="36"/>
        <v>0</v>
      </c>
      <c r="Q471" s="13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1">
        <f t="shared" si="36"/>
        <v>25.5</v>
      </c>
      <c r="Q472" s="13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1">
        <f t="shared" si="36"/>
        <v>38.479999999999997</v>
      </c>
      <c r="Q473" s="13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1">
        <f t="shared" si="36"/>
        <v>28.2</v>
      </c>
      <c r="Q474" s="13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1">
        <f t="shared" si="36"/>
        <v>61.5</v>
      </c>
      <c r="Q475" s="13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1">
        <f t="shared" si="36"/>
        <v>1</v>
      </c>
      <c r="Q476" s="13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1">
        <f t="shared" si="36"/>
        <v>0</v>
      </c>
      <c r="Q477" s="13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1">
        <f t="shared" si="36"/>
        <v>39.57</v>
      </c>
      <c r="Q478" s="13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1">
        <f t="shared" si="36"/>
        <v>0</v>
      </c>
      <c r="Q479" s="13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1">
        <f t="shared" si="36"/>
        <v>0</v>
      </c>
      <c r="Q480" s="13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1">
        <f t="shared" si="36"/>
        <v>88.8</v>
      </c>
      <c r="Q481" s="13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1">
        <f t="shared" si="36"/>
        <v>55.46</v>
      </c>
      <c r="Q482" s="13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1">
        <f t="shared" si="36"/>
        <v>87.14</v>
      </c>
      <c r="Q483" s="13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1">
        <f t="shared" si="36"/>
        <v>10</v>
      </c>
      <c r="Q484" s="13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1">
        <f t="shared" si="36"/>
        <v>51.22</v>
      </c>
      <c r="Q485" s="13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1">
        <f t="shared" si="36"/>
        <v>13.55</v>
      </c>
      <c r="Q486" s="13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1">
        <f t="shared" si="36"/>
        <v>66.52</v>
      </c>
      <c r="Q487" s="13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1">
        <f t="shared" si="36"/>
        <v>50</v>
      </c>
      <c r="Q488" s="13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1">
        <f t="shared" si="36"/>
        <v>0</v>
      </c>
      <c r="Q489" s="13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1">
        <f t="shared" si="36"/>
        <v>0</v>
      </c>
      <c r="Q490" s="13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1">
        <f t="shared" si="36"/>
        <v>71.67</v>
      </c>
      <c r="Q491" s="13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1">
        <f t="shared" si="36"/>
        <v>0</v>
      </c>
      <c r="Q492" s="13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1">
        <f t="shared" si="36"/>
        <v>0</v>
      </c>
      <c r="Q493" s="13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1">
        <f t="shared" si="36"/>
        <v>0</v>
      </c>
      <c r="Q494" s="13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1">
        <f t="shared" si="36"/>
        <v>0</v>
      </c>
      <c r="Q495" s="13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1">
        <f t="shared" si="36"/>
        <v>10.33</v>
      </c>
      <c r="Q496" s="13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1">
        <f t="shared" si="36"/>
        <v>0</v>
      </c>
      <c r="Q497" s="13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1">
        <f t="shared" si="36"/>
        <v>1</v>
      </c>
      <c r="Q498" s="13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1">
        <f t="shared" si="36"/>
        <v>10</v>
      </c>
      <c r="Q499" s="13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1">
        <f t="shared" si="36"/>
        <v>136.09</v>
      </c>
      <c r="Q500" s="13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1">
        <f t="shared" si="36"/>
        <v>73.459999999999994</v>
      </c>
      <c r="Q501" s="13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1">
        <f t="shared" si="36"/>
        <v>53.75</v>
      </c>
      <c r="Q502" s="13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1">
        <f t="shared" si="36"/>
        <v>0</v>
      </c>
      <c r="Q503" s="13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1">
        <f t="shared" si="36"/>
        <v>57.5</v>
      </c>
      <c r="Q504" s="13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1">
        <f t="shared" si="36"/>
        <v>12.67</v>
      </c>
      <c r="Q505" s="13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1">
        <f t="shared" si="36"/>
        <v>67</v>
      </c>
      <c r="Q506" s="13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1">
        <f t="shared" si="36"/>
        <v>3.71</v>
      </c>
      <c r="Q507" s="13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1">
        <f t="shared" si="36"/>
        <v>250</v>
      </c>
      <c r="Q508" s="13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1">
        <f t="shared" si="36"/>
        <v>64</v>
      </c>
      <c r="Q509" s="13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1">
        <f t="shared" si="36"/>
        <v>133.33000000000001</v>
      </c>
      <c r="Q510" s="13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1">
        <f t="shared" si="36"/>
        <v>10</v>
      </c>
      <c r="Q511" s="13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1">
        <f t="shared" si="36"/>
        <v>0</v>
      </c>
      <c r="Q512" s="13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1">
        <f t="shared" si="36"/>
        <v>30</v>
      </c>
      <c r="Q513" s="13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11">
        <f t="shared" si="36"/>
        <v>5.5</v>
      </c>
      <c r="Q514" s="13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 s="11">
        <f t="shared" ref="P515:P578" si="41">IFERROR(ROUND(E515/L515,2),0)</f>
        <v>102.38</v>
      </c>
      <c r="Q515" s="13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1">
        <f t="shared" si="41"/>
        <v>16.670000000000002</v>
      </c>
      <c r="Q516" s="13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1">
        <f t="shared" si="41"/>
        <v>725.03</v>
      </c>
      <c r="Q517" s="13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1">
        <f t="shared" si="41"/>
        <v>0</v>
      </c>
      <c r="Q518" s="13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1">
        <f t="shared" si="41"/>
        <v>68.33</v>
      </c>
      <c r="Q519" s="13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1">
        <f t="shared" si="41"/>
        <v>0</v>
      </c>
      <c r="Q520" s="13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1">
        <f t="shared" si="41"/>
        <v>39.229999999999997</v>
      </c>
      <c r="Q521" s="13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1">
        <f t="shared" si="41"/>
        <v>150.15</v>
      </c>
      <c r="Q522" s="13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1">
        <f t="shared" si="41"/>
        <v>93.43</v>
      </c>
      <c r="Q523" s="13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1">
        <f t="shared" si="41"/>
        <v>110.97</v>
      </c>
      <c r="Q524" s="13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1">
        <f t="shared" si="41"/>
        <v>71.790000000000006</v>
      </c>
      <c r="Q525" s="13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1">
        <f t="shared" si="41"/>
        <v>29.26</v>
      </c>
      <c r="Q526" s="13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1">
        <f t="shared" si="41"/>
        <v>1000</v>
      </c>
      <c r="Q527" s="13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1">
        <f t="shared" si="41"/>
        <v>74.349999999999994</v>
      </c>
      <c r="Q528" s="13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1">
        <f t="shared" si="41"/>
        <v>63.83</v>
      </c>
      <c r="Q529" s="13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1">
        <f t="shared" si="41"/>
        <v>44.33</v>
      </c>
      <c r="Q530" s="13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1">
        <f t="shared" si="41"/>
        <v>86.94</v>
      </c>
      <c r="Q531" s="13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1">
        <f t="shared" si="41"/>
        <v>126.55</v>
      </c>
      <c r="Q532" s="13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1">
        <f t="shared" si="41"/>
        <v>129.03</v>
      </c>
      <c r="Q533" s="13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1">
        <f t="shared" si="41"/>
        <v>71.239999999999995</v>
      </c>
      <c r="Q534" s="13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1">
        <f t="shared" si="41"/>
        <v>117.88</v>
      </c>
      <c r="Q535" s="13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1">
        <f t="shared" si="41"/>
        <v>327.08</v>
      </c>
      <c r="Q536" s="13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1">
        <f t="shared" si="41"/>
        <v>34.75</v>
      </c>
      <c r="Q537" s="13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1">
        <f t="shared" si="41"/>
        <v>100.06</v>
      </c>
      <c r="Q538" s="13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1">
        <f t="shared" si="41"/>
        <v>40.85</v>
      </c>
      <c r="Q539" s="13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1">
        <f t="shared" si="41"/>
        <v>252.02</v>
      </c>
      <c r="Q540" s="13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1">
        <f t="shared" si="41"/>
        <v>25.16</v>
      </c>
      <c r="Q541" s="13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11">
        <f t="shared" si="41"/>
        <v>1</v>
      </c>
      <c r="Q542" s="13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11">
        <f t="shared" si="41"/>
        <v>25</v>
      </c>
      <c r="Q543" s="13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11">
        <f t="shared" si="41"/>
        <v>1</v>
      </c>
      <c r="Q544" s="13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11">
        <f t="shared" si="41"/>
        <v>35</v>
      </c>
      <c r="Q545" s="13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11">
        <f t="shared" si="41"/>
        <v>3</v>
      </c>
      <c r="Q546" s="13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11">
        <f t="shared" si="41"/>
        <v>402.71</v>
      </c>
      <c r="Q547" s="13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11">
        <f t="shared" si="41"/>
        <v>26</v>
      </c>
      <c r="Q548" s="13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11">
        <f t="shared" si="41"/>
        <v>0</v>
      </c>
      <c r="Q549" s="13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11">
        <f t="shared" si="41"/>
        <v>9</v>
      </c>
      <c r="Q550" s="13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11">
        <f t="shared" si="41"/>
        <v>8.5</v>
      </c>
      <c r="Q551" s="13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11">
        <f t="shared" si="41"/>
        <v>8.75</v>
      </c>
      <c r="Q552" s="13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11">
        <f t="shared" si="41"/>
        <v>135.04</v>
      </c>
      <c r="Q553" s="13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11">
        <f t="shared" si="41"/>
        <v>0</v>
      </c>
      <c r="Q554" s="13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11">
        <f t="shared" si="41"/>
        <v>20.5</v>
      </c>
      <c r="Q555" s="13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11">
        <f t="shared" si="41"/>
        <v>64.36</v>
      </c>
      <c r="Q556" s="13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11">
        <f t="shared" si="41"/>
        <v>0</v>
      </c>
      <c r="Q557" s="13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11">
        <f t="shared" si="41"/>
        <v>200</v>
      </c>
      <c r="Q558" s="13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11">
        <f t="shared" si="41"/>
        <v>68.3</v>
      </c>
      <c r="Q559" s="13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11">
        <f t="shared" si="41"/>
        <v>0</v>
      </c>
      <c r="Q560" s="13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11">
        <f t="shared" si="41"/>
        <v>50</v>
      </c>
      <c r="Q561" s="13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11">
        <f t="shared" si="41"/>
        <v>4</v>
      </c>
      <c r="Q562" s="13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11">
        <f t="shared" si="41"/>
        <v>27.5</v>
      </c>
      <c r="Q563" s="13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11">
        <f t="shared" si="41"/>
        <v>0</v>
      </c>
      <c r="Q564" s="13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11">
        <f t="shared" si="41"/>
        <v>34</v>
      </c>
      <c r="Q565" s="13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11">
        <f t="shared" si="41"/>
        <v>1</v>
      </c>
      <c r="Q566" s="13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11">
        <f t="shared" si="41"/>
        <v>0</v>
      </c>
      <c r="Q567" s="13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11">
        <f t="shared" si="41"/>
        <v>1</v>
      </c>
      <c r="Q568" s="13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11">
        <f t="shared" si="41"/>
        <v>0</v>
      </c>
      <c r="Q569" s="13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11">
        <f t="shared" si="41"/>
        <v>49</v>
      </c>
      <c r="Q570" s="13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11">
        <f t="shared" si="41"/>
        <v>20</v>
      </c>
      <c r="Q571" s="13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11">
        <f t="shared" si="41"/>
        <v>142</v>
      </c>
      <c r="Q572" s="13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11">
        <f t="shared" si="41"/>
        <v>53</v>
      </c>
      <c r="Q573" s="13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11">
        <f t="shared" si="41"/>
        <v>0</v>
      </c>
      <c r="Q574" s="13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11">
        <f t="shared" si="41"/>
        <v>38.44</v>
      </c>
      <c r="Q575" s="13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11">
        <f t="shared" si="41"/>
        <v>20</v>
      </c>
      <c r="Q576" s="13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11">
        <f t="shared" si="41"/>
        <v>64.75</v>
      </c>
      <c r="Q577" s="13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 s="11">
        <f t="shared" si="41"/>
        <v>1</v>
      </c>
      <c r="Q578" s="13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 s="11">
        <f t="shared" ref="P579:P642" si="46">IFERROR(ROUND(E579/L579,2),0)</f>
        <v>10</v>
      </c>
      <c r="Q579" s="13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1">
        <f t="shared" si="46"/>
        <v>2</v>
      </c>
      <c r="Q580" s="13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1">
        <f t="shared" si="46"/>
        <v>35</v>
      </c>
      <c r="Q581" s="13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1">
        <f t="shared" si="46"/>
        <v>1</v>
      </c>
      <c r="Q582" s="13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11">
        <f t="shared" si="46"/>
        <v>0</v>
      </c>
      <c r="Q583" s="13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11">
        <f t="shared" si="46"/>
        <v>0</v>
      </c>
      <c r="Q584" s="13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1">
        <f t="shared" si="46"/>
        <v>1</v>
      </c>
      <c r="Q585" s="13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11">
        <f t="shared" si="46"/>
        <v>5</v>
      </c>
      <c r="Q586" s="13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11">
        <f t="shared" si="46"/>
        <v>0</v>
      </c>
      <c r="Q587" s="13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11">
        <f t="shared" si="46"/>
        <v>14</v>
      </c>
      <c r="Q588" s="13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11">
        <f t="shared" si="46"/>
        <v>389.29</v>
      </c>
      <c r="Q589" s="13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11">
        <f t="shared" si="46"/>
        <v>150.5</v>
      </c>
      <c r="Q590" s="13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11">
        <f t="shared" si="46"/>
        <v>1</v>
      </c>
      <c r="Q591" s="13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11">
        <f t="shared" si="46"/>
        <v>24.78</v>
      </c>
      <c r="Q592" s="13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11">
        <f t="shared" si="46"/>
        <v>30.5</v>
      </c>
      <c r="Q593" s="13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11">
        <f t="shared" si="46"/>
        <v>250</v>
      </c>
      <c r="Q594" s="13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11">
        <f t="shared" si="46"/>
        <v>16.43</v>
      </c>
      <c r="Q595" s="13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11">
        <f t="shared" si="46"/>
        <v>13</v>
      </c>
      <c r="Q596" s="13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11">
        <f t="shared" si="46"/>
        <v>53.25</v>
      </c>
      <c r="Q597" s="13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11">
        <f t="shared" si="46"/>
        <v>3</v>
      </c>
      <c r="Q598" s="13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11">
        <f t="shared" si="46"/>
        <v>10</v>
      </c>
      <c r="Q599" s="13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11">
        <f t="shared" si="46"/>
        <v>121.43</v>
      </c>
      <c r="Q600" s="13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11">
        <f t="shared" si="46"/>
        <v>15.5</v>
      </c>
      <c r="Q601" s="13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11">
        <f t="shared" si="46"/>
        <v>100</v>
      </c>
      <c r="Q602" s="13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11">
        <f t="shared" si="46"/>
        <v>23.33</v>
      </c>
      <c r="Q603" s="13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11">
        <f t="shared" si="46"/>
        <v>0</v>
      </c>
      <c r="Q604" s="13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11">
        <f t="shared" si="46"/>
        <v>45.39</v>
      </c>
      <c r="Q605" s="13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11">
        <f t="shared" si="46"/>
        <v>0</v>
      </c>
      <c r="Q606" s="13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11">
        <f t="shared" si="46"/>
        <v>16.38</v>
      </c>
      <c r="Q607" s="13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11">
        <f t="shared" si="46"/>
        <v>10</v>
      </c>
      <c r="Q608" s="13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11">
        <f t="shared" si="46"/>
        <v>0</v>
      </c>
      <c r="Q609" s="13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11">
        <f t="shared" si="46"/>
        <v>292.2</v>
      </c>
      <c r="Q610" s="13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11">
        <f t="shared" si="46"/>
        <v>5</v>
      </c>
      <c r="Q611" s="13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11">
        <f t="shared" si="46"/>
        <v>0</v>
      </c>
      <c r="Q612" s="13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11">
        <f t="shared" si="46"/>
        <v>0</v>
      </c>
      <c r="Q613" s="13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11">
        <f t="shared" si="46"/>
        <v>0</v>
      </c>
      <c r="Q614" s="13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11">
        <f t="shared" si="46"/>
        <v>105.93</v>
      </c>
      <c r="Q615" s="13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11">
        <f t="shared" si="46"/>
        <v>0</v>
      </c>
      <c r="Q616" s="13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11">
        <f t="shared" si="46"/>
        <v>0</v>
      </c>
      <c r="Q617" s="13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11">
        <f t="shared" si="46"/>
        <v>0</v>
      </c>
      <c r="Q618" s="13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11">
        <f t="shared" si="46"/>
        <v>20</v>
      </c>
      <c r="Q619" s="13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11">
        <f t="shared" si="46"/>
        <v>0</v>
      </c>
      <c r="Q620" s="13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11">
        <f t="shared" si="46"/>
        <v>1</v>
      </c>
      <c r="Q621" s="13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11">
        <f t="shared" si="46"/>
        <v>300</v>
      </c>
      <c r="Q622" s="13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11">
        <f t="shared" si="46"/>
        <v>87</v>
      </c>
      <c r="Q623" s="13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11">
        <f t="shared" si="46"/>
        <v>37.89</v>
      </c>
      <c r="Q624" s="13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11">
        <f t="shared" si="46"/>
        <v>0</v>
      </c>
      <c r="Q625" s="13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11">
        <f t="shared" si="46"/>
        <v>0</v>
      </c>
      <c r="Q626" s="13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11">
        <f t="shared" si="46"/>
        <v>0</v>
      </c>
      <c r="Q627" s="13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11">
        <f t="shared" si="46"/>
        <v>111.41</v>
      </c>
      <c r="Q628" s="13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11">
        <f t="shared" si="46"/>
        <v>90</v>
      </c>
      <c r="Q629" s="13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11">
        <f t="shared" si="46"/>
        <v>0</v>
      </c>
      <c r="Q630" s="13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11">
        <f t="shared" si="46"/>
        <v>116.67</v>
      </c>
      <c r="Q631" s="13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11">
        <f t="shared" si="46"/>
        <v>10</v>
      </c>
      <c r="Q632" s="13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11">
        <f t="shared" si="46"/>
        <v>76.67</v>
      </c>
      <c r="Q633" s="13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11">
        <f t="shared" si="46"/>
        <v>0</v>
      </c>
      <c r="Q634" s="13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11">
        <f t="shared" si="46"/>
        <v>49.8</v>
      </c>
      <c r="Q635" s="13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11">
        <f t="shared" si="46"/>
        <v>1</v>
      </c>
      <c r="Q636" s="13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11">
        <f t="shared" si="46"/>
        <v>2</v>
      </c>
      <c r="Q637" s="13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11">
        <f t="shared" si="46"/>
        <v>4</v>
      </c>
      <c r="Q638" s="13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11">
        <f t="shared" si="46"/>
        <v>0</v>
      </c>
      <c r="Q639" s="13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11">
        <f t="shared" si="46"/>
        <v>3</v>
      </c>
      <c r="Q640" s="13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11">
        <f t="shared" si="46"/>
        <v>1</v>
      </c>
      <c r="Q641" s="13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 s="11">
        <f t="shared" si="46"/>
        <v>50.5</v>
      </c>
      <c r="Q642" s="13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 s="11">
        <f t="shared" ref="P643:P706" si="51">IFERROR(ROUND(E643/L643,2),0)</f>
        <v>151.32</v>
      </c>
      <c r="Q643" s="13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11">
        <f t="shared" si="51"/>
        <v>134.36000000000001</v>
      </c>
      <c r="Q644" s="13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11">
        <f t="shared" si="51"/>
        <v>174.03</v>
      </c>
      <c r="Q645" s="13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11">
        <f t="shared" si="51"/>
        <v>73.489999999999995</v>
      </c>
      <c r="Q646" s="13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11">
        <f t="shared" si="51"/>
        <v>23.52</v>
      </c>
      <c r="Q647" s="13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11">
        <f t="shared" si="51"/>
        <v>39.07</v>
      </c>
      <c r="Q648" s="13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11">
        <f t="shared" si="51"/>
        <v>125.94</v>
      </c>
      <c r="Q649" s="13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11">
        <f t="shared" si="51"/>
        <v>1644</v>
      </c>
      <c r="Q650" s="13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11">
        <f t="shared" si="51"/>
        <v>42.67</v>
      </c>
      <c r="Q651" s="13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11">
        <f t="shared" si="51"/>
        <v>35.130000000000003</v>
      </c>
      <c r="Q652" s="13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11">
        <f t="shared" si="51"/>
        <v>239.35</v>
      </c>
      <c r="Q653" s="13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11">
        <f t="shared" si="51"/>
        <v>107.64</v>
      </c>
      <c r="Q654" s="13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11">
        <f t="shared" si="51"/>
        <v>95.83</v>
      </c>
      <c r="Q655" s="13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11">
        <f t="shared" si="51"/>
        <v>31.66</v>
      </c>
      <c r="Q656" s="13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11">
        <f t="shared" si="51"/>
        <v>42.89</v>
      </c>
      <c r="Q657" s="13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11">
        <f t="shared" si="51"/>
        <v>122.74</v>
      </c>
      <c r="Q658" s="13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11">
        <f t="shared" si="51"/>
        <v>190.45</v>
      </c>
      <c r="Q659" s="13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11">
        <f t="shared" si="51"/>
        <v>109.34</v>
      </c>
      <c r="Q660" s="13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11">
        <f t="shared" si="51"/>
        <v>143.66999999999999</v>
      </c>
      <c r="Q661" s="13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11">
        <f t="shared" si="51"/>
        <v>84.94</v>
      </c>
      <c r="Q662" s="13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11">
        <f t="shared" si="51"/>
        <v>10.56</v>
      </c>
      <c r="Q663" s="13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11">
        <f t="shared" si="51"/>
        <v>39</v>
      </c>
      <c r="Q664" s="13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11">
        <f t="shared" si="51"/>
        <v>100</v>
      </c>
      <c r="Q665" s="13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11">
        <f t="shared" si="51"/>
        <v>31.17</v>
      </c>
      <c r="Q666" s="13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11">
        <f t="shared" si="51"/>
        <v>155.33000000000001</v>
      </c>
      <c r="Q667" s="13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11">
        <f t="shared" si="51"/>
        <v>2</v>
      </c>
      <c r="Q668" s="13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11">
        <f t="shared" si="51"/>
        <v>178.93</v>
      </c>
      <c r="Q669" s="13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11">
        <f t="shared" si="51"/>
        <v>27.36</v>
      </c>
      <c r="Q670" s="13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11">
        <f t="shared" si="51"/>
        <v>1536.25</v>
      </c>
      <c r="Q671" s="13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11">
        <f t="shared" si="51"/>
        <v>85</v>
      </c>
      <c r="Q672" s="13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11">
        <f t="shared" si="51"/>
        <v>788.53</v>
      </c>
      <c r="Q673" s="13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11">
        <f t="shared" si="51"/>
        <v>50.3</v>
      </c>
      <c r="Q674" s="13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11">
        <f t="shared" si="51"/>
        <v>68.33</v>
      </c>
      <c r="Q675" s="13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11">
        <f t="shared" si="51"/>
        <v>7.5</v>
      </c>
      <c r="Q676" s="13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11">
        <f t="shared" si="51"/>
        <v>34.270000000000003</v>
      </c>
      <c r="Q677" s="13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11">
        <f t="shared" si="51"/>
        <v>61.29</v>
      </c>
      <c r="Q678" s="13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11">
        <f t="shared" si="51"/>
        <v>133.25</v>
      </c>
      <c r="Q679" s="13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11">
        <f t="shared" si="51"/>
        <v>65.180000000000007</v>
      </c>
      <c r="Q680" s="13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11">
        <f t="shared" si="51"/>
        <v>93.9</v>
      </c>
      <c r="Q681" s="13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11">
        <f t="shared" si="51"/>
        <v>150.65</v>
      </c>
      <c r="Q682" s="13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11">
        <f t="shared" si="51"/>
        <v>1</v>
      </c>
      <c r="Q683" s="13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11">
        <f t="shared" si="51"/>
        <v>13.25</v>
      </c>
      <c r="Q684" s="13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11">
        <f t="shared" si="51"/>
        <v>99.33</v>
      </c>
      <c r="Q685" s="13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11">
        <f t="shared" si="51"/>
        <v>177.39</v>
      </c>
      <c r="Q686" s="13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11">
        <f t="shared" si="51"/>
        <v>55.3</v>
      </c>
      <c r="Q687" s="13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11">
        <f t="shared" si="51"/>
        <v>0</v>
      </c>
      <c r="Q688" s="13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11">
        <f t="shared" si="51"/>
        <v>591.66999999999996</v>
      </c>
      <c r="Q689" s="13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11">
        <f t="shared" si="51"/>
        <v>405.5</v>
      </c>
      <c r="Q690" s="13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11">
        <f t="shared" si="51"/>
        <v>343.15</v>
      </c>
      <c r="Q691" s="13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11">
        <f t="shared" si="51"/>
        <v>72.59</v>
      </c>
      <c r="Q692" s="13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11">
        <f t="shared" si="51"/>
        <v>26</v>
      </c>
      <c r="Q693" s="13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11">
        <f t="shared" si="51"/>
        <v>6.5</v>
      </c>
      <c r="Q694" s="13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11">
        <f t="shared" si="51"/>
        <v>119.39</v>
      </c>
      <c r="Q695" s="13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11">
        <f t="shared" si="51"/>
        <v>84.29</v>
      </c>
      <c r="Q696" s="13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11">
        <f t="shared" si="51"/>
        <v>90.86</v>
      </c>
      <c r="Q697" s="13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11">
        <f t="shared" si="51"/>
        <v>1</v>
      </c>
      <c r="Q698" s="13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11">
        <f t="shared" si="51"/>
        <v>20.34</v>
      </c>
      <c r="Q699" s="13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11">
        <f t="shared" si="51"/>
        <v>530.69000000000005</v>
      </c>
      <c r="Q700" s="13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11">
        <f t="shared" si="51"/>
        <v>120.39</v>
      </c>
      <c r="Q701" s="13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11">
        <f t="shared" si="51"/>
        <v>13</v>
      </c>
      <c r="Q702" s="13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11">
        <f t="shared" si="51"/>
        <v>291.33</v>
      </c>
      <c r="Q703" s="13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11">
        <f t="shared" si="51"/>
        <v>124.92</v>
      </c>
      <c r="Q704" s="13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11">
        <f t="shared" si="51"/>
        <v>119.57</v>
      </c>
      <c r="Q705" s="13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 s="11">
        <f t="shared" si="51"/>
        <v>120.25</v>
      </c>
      <c r="Q706" s="13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 s="11">
        <f t="shared" ref="P707:P770" si="56">IFERROR(ROUND(E707/L707,2),0)</f>
        <v>195.4</v>
      </c>
      <c r="Q707" s="13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11">
        <f t="shared" si="56"/>
        <v>0</v>
      </c>
      <c r="Q708" s="13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11">
        <f t="shared" si="56"/>
        <v>117.7</v>
      </c>
      <c r="Q709" s="13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11">
        <f t="shared" si="56"/>
        <v>23.95</v>
      </c>
      <c r="Q710" s="13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11">
        <f t="shared" si="56"/>
        <v>30.5</v>
      </c>
      <c r="Q711" s="13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11">
        <f t="shared" si="56"/>
        <v>0</v>
      </c>
      <c r="Q712" s="13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11">
        <f t="shared" si="56"/>
        <v>99.97</v>
      </c>
      <c r="Q713" s="13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11">
        <f t="shared" si="56"/>
        <v>26.25</v>
      </c>
      <c r="Q714" s="13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11">
        <f t="shared" si="56"/>
        <v>199</v>
      </c>
      <c r="Q715" s="13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11">
        <f t="shared" si="56"/>
        <v>80.319999999999993</v>
      </c>
      <c r="Q716" s="13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11">
        <f t="shared" si="56"/>
        <v>115.75</v>
      </c>
      <c r="Q717" s="13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11">
        <f t="shared" si="56"/>
        <v>44.69</v>
      </c>
      <c r="Q718" s="13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11">
        <f t="shared" si="56"/>
        <v>76.25</v>
      </c>
      <c r="Q719" s="13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11">
        <f t="shared" si="56"/>
        <v>22.5</v>
      </c>
      <c r="Q720" s="13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11">
        <f t="shared" si="56"/>
        <v>19.399999999999999</v>
      </c>
      <c r="Q721" s="13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11">
        <f t="shared" si="56"/>
        <v>66.709999999999994</v>
      </c>
      <c r="Q722" s="13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11">
        <f t="shared" si="56"/>
        <v>84.14</v>
      </c>
      <c r="Q723" s="13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11">
        <f t="shared" si="56"/>
        <v>215.73</v>
      </c>
      <c r="Q724" s="13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11">
        <f t="shared" si="56"/>
        <v>54.69</v>
      </c>
      <c r="Q725" s="13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11">
        <f t="shared" si="56"/>
        <v>51.63</v>
      </c>
      <c r="Q726" s="13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11">
        <f t="shared" si="56"/>
        <v>143.36000000000001</v>
      </c>
      <c r="Q727" s="13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11">
        <f t="shared" si="56"/>
        <v>72.430000000000007</v>
      </c>
      <c r="Q728" s="13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11">
        <f t="shared" si="56"/>
        <v>36.53</v>
      </c>
      <c r="Q729" s="13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11">
        <f t="shared" si="56"/>
        <v>60.9</v>
      </c>
      <c r="Q730" s="13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11">
        <f t="shared" si="56"/>
        <v>43.55</v>
      </c>
      <c r="Q731" s="13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11">
        <f t="shared" si="56"/>
        <v>99.77</v>
      </c>
      <c r="Q732" s="13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11">
        <f t="shared" si="56"/>
        <v>88.73</v>
      </c>
      <c r="Q733" s="13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11">
        <f t="shared" si="56"/>
        <v>4.92</v>
      </c>
      <c r="Q734" s="13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11">
        <f t="shared" si="56"/>
        <v>17.82</v>
      </c>
      <c r="Q735" s="13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11">
        <f t="shared" si="56"/>
        <v>187.19</v>
      </c>
      <c r="Q736" s="13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11">
        <f t="shared" si="56"/>
        <v>234.81</v>
      </c>
      <c r="Q737" s="13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11">
        <f t="shared" si="56"/>
        <v>105.05</v>
      </c>
      <c r="Q738" s="13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11">
        <f t="shared" si="56"/>
        <v>56.67</v>
      </c>
      <c r="Q739" s="13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11">
        <f t="shared" si="56"/>
        <v>39.049999999999997</v>
      </c>
      <c r="Q740" s="13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11">
        <f t="shared" si="56"/>
        <v>68.349999999999994</v>
      </c>
      <c r="Q741" s="13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11">
        <f t="shared" si="56"/>
        <v>169.58</v>
      </c>
      <c r="Q742" s="13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11">
        <f t="shared" si="56"/>
        <v>141.41999999999999</v>
      </c>
      <c r="Q743" s="13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11">
        <f t="shared" si="56"/>
        <v>67.39</v>
      </c>
      <c r="Q744" s="13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11">
        <f t="shared" si="56"/>
        <v>54.27</v>
      </c>
      <c r="Q745" s="13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11">
        <f t="shared" si="56"/>
        <v>82.52</v>
      </c>
      <c r="Q746" s="13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11">
        <f t="shared" si="56"/>
        <v>53.73</v>
      </c>
      <c r="Q747" s="13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11">
        <f t="shared" si="56"/>
        <v>34.21</v>
      </c>
      <c r="Q748" s="13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11">
        <f t="shared" si="56"/>
        <v>127.33</v>
      </c>
      <c r="Q749" s="13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11">
        <f t="shared" si="56"/>
        <v>45.57</v>
      </c>
      <c r="Q750" s="13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11">
        <f t="shared" si="56"/>
        <v>95.96</v>
      </c>
      <c r="Q751" s="13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11">
        <f t="shared" si="56"/>
        <v>77.27</v>
      </c>
      <c r="Q752" s="13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11">
        <f t="shared" si="56"/>
        <v>57.34</v>
      </c>
      <c r="Q753" s="13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11">
        <f t="shared" si="56"/>
        <v>53.19</v>
      </c>
      <c r="Q754" s="13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11">
        <f t="shared" si="56"/>
        <v>492.31</v>
      </c>
      <c r="Q755" s="13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11">
        <f t="shared" si="56"/>
        <v>42.35</v>
      </c>
      <c r="Q756" s="13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11">
        <f t="shared" si="56"/>
        <v>37.47</v>
      </c>
      <c r="Q757" s="13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11">
        <f t="shared" si="56"/>
        <v>37.450000000000003</v>
      </c>
      <c r="Q758" s="13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11">
        <f t="shared" si="56"/>
        <v>33.06</v>
      </c>
      <c r="Q759" s="13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11">
        <f t="shared" si="56"/>
        <v>134.21</v>
      </c>
      <c r="Q760" s="13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11">
        <f t="shared" si="56"/>
        <v>51.47</v>
      </c>
      <c r="Q761" s="13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11">
        <f t="shared" si="56"/>
        <v>0</v>
      </c>
      <c r="Q762" s="13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11">
        <f t="shared" si="56"/>
        <v>39.17</v>
      </c>
      <c r="Q763" s="13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11">
        <f t="shared" si="56"/>
        <v>0</v>
      </c>
      <c r="Q764" s="13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11">
        <f t="shared" si="56"/>
        <v>5</v>
      </c>
      <c r="Q765" s="13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11">
        <f t="shared" si="56"/>
        <v>0</v>
      </c>
      <c r="Q766" s="13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11">
        <f t="shared" si="56"/>
        <v>57.3</v>
      </c>
      <c r="Q767" s="13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11">
        <f t="shared" si="56"/>
        <v>0</v>
      </c>
      <c r="Q768" s="13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11">
        <f t="shared" si="56"/>
        <v>59</v>
      </c>
      <c r="Q769" s="13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s="11">
        <f t="shared" si="56"/>
        <v>0</v>
      </c>
      <c r="Q770" s="13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 s="11">
        <f t="shared" ref="P771:P834" si="61">IFERROR(ROUND(E771/L771,2),0)</f>
        <v>31.85</v>
      </c>
      <c r="Q771" s="13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11">
        <f t="shared" si="61"/>
        <v>0</v>
      </c>
      <c r="Q772" s="13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11">
        <f t="shared" si="61"/>
        <v>10</v>
      </c>
      <c r="Q773" s="13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11">
        <f t="shared" si="61"/>
        <v>50</v>
      </c>
      <c r="Q774" s="13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11">
        <f t="shared" si="61"/>
        <v>16</v>
      </c>
      <c r="Q775" s="13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11">
        <f t="shared" si="61"/>
        <v>39</v>
      </c>
      <c r="Q776" s="13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11">
        <f t="shared" si="61"/>
        <v>34</v>
      </c>
      <c r="Q777" s="13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11">
        <f t="shared" si="61"/>
        <v>63.12</v>
      </c>
      <c r="Q778" s="13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11">
        <f t="shared" si="61"/>
        <v>7</v>
      </c>
      <c r="Q779" s="13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11">
        <f t="shared" si="61"/>
        <v>2</v>
      </c>
      <c r="Q780" s="13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11">
        <f t="shared" si="61"/>
        <v>66.67</v>
      </c>
      <c r="Q781" s="13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11">
        <f t="shared" si="61"/>
        <v>38.520000000000003</v>
      </c>
      <c r="Q782" s="13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11">
        <f t="shared" si="61"/>
        <v>42.61</v>
      </c>
      <c r="Q783" s="13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11">
        <f t="shared" si="61"/>
        <v>50</v>
      </c>
      <c r="Q784" s="13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11">
        <f t="shared" si="61"/>
        <v>63.49</v>
      </c>
      <c r="Q785" s="13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11">
        <f t="shared" si="61"/>
        <v>102.5</v>
      </c>
      <c r="Q786" s="13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11">
        <f t="shared" si="61"/>
        <v>31.14</v>
      </c>
      <c r="Q787" s="13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11">
        <f t="shared" si="61"/>
        <v>162.27000000000001</v>
      </c>
      <c r="Q788" s="13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11">
        <f t="shared" si="61"/>
        <v>80.59</v>
      </c>
      <c r="Q789" s="13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11">
        <f t="shared" si="61"/>
        <v>59.85</v>
      </c>
      <c r="Q790" s="13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11">
        <f t="shared" si="61"/>
        <v>132.86000000000001</v>
      </c>
      <c r="Q791" s="13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11">
        <f t="shared" si="61"/>
        <v>92.55</v>
      </c>
      <c r="Q792" s="13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11">
        <f t="shared" si="61"/>
        <v>60.86</v>
      </c>
      <c r="Q793" s="13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11">
        <f t="shared" si="61"/>
        <v>41.85</v>
      </c>
      <c r="Q794" s="13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11">
        <f t="shared" si="61"/>
        <v>88.33</v>
      </c>
      <c r="Q795" s="13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11">
        <f t="shared" si="61"/>
        <v>158.96</v>
      </c>
      <c r="Q796" s="13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11">
        <f t="shared" si="61"/>
        <v>85.05</v>
      </c>
      <c r="Q797" s="13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11">
        <f t="shared" si="61"/>
        <v>112.61</v>
      </c>
      <c r="Q798" s="13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11">
        <f t="shared" si="61"/>
        <v>45.44</v>
      </c>
      <c r="Q799" s="13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11">
        <f t="shared" si="61"/>
        <v>46.22</v>
      </c>
      <c r="Q800" s="13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11">
        <f t="shared" si="61"/>
        <v>178.61</v>
      </c>
      <c r="Q801" s="13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11">
        <f t="shared" si="61"/>
        <v>40.75</v>
      </c>
      <c r="Q802" s="13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11">
        <f t="shared" si="61"/>
        <v>43.73</v>
      </c>
      <c r="Q803" s="13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11">
        <f t="shared" si="61"/>
        <v>81.069999999999993</v>
      </c>
      <c r="Q804" s="13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11">
        <f t="shared" si="61"/>
        <v>74.61</v>
      </c>
      <c r="Q805" s="13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11">
        <f t="shared" si="61"/>
        <v>305.56</v>
      </c>
      <c r="Q806" s="13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11">
        <f t="shared" si="61"/>
        <v>58.33</v>
      </c>
      <c r="Q807" s="13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11">
        <f t="shared" si="61"/>
        <v>117.68</v>
      </c>
      <c r="Q808" s="13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11">
        <f t="shared" si="61"/>
        <v>73.77</v>
      </c>
      <c r="Q809" s="13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11">
        <f t="shared" si="61"/>
        <v>104.65</v>
      </c>
      <c r="Q810" s="13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11">
        <f t="shared" si="61"/>
        <v>79.83</v>
      </c>
      <c r="Q811" s="13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11">
        <f t="shared" si="61"/>
        <v>58.33</v>
      </c>
      <c r="Q812" s="13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11">
        <f t="shared" si="61"/>
        <v>86.67</v>
      </c>
      <c r="Q813" s="13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11">
        <f t="shared" si="61"/>
        <v>27.61</v>
      </c>
      <c r="Q814" s="13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11">
        <f t="shared" si="61"/>
        <v>25</v>
      </c>
      <c r="Q815" s="13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11">
        <f t="shared" si="61"/>
        <v>45.46</v>
      </c>
      <c r="Q816" s="13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11">
        <f t="shared" si="61"/>
        <v>99.53</v>
      </c>
      <c r="Q817" s="13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11">
        <f t="shared" si="61"/>
        <v>39.31</v>
      </c>
      <c r="Q818" s="13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11">
        <f t="shared" si="61"/>
        <v>89.42</v>
      </c>
      <c r="Q819" s="13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11">
        <f t="shared" si="61"/>
        <v>28.68</v>
      </c>
      <c r="Q820" s="13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11">
        <f t="shared" si="61"/>
        <v>31.07</v>
      </c>
      <c r="Q821" s="13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11">
        <f t="shared" si="61"/>
        <v>70.55</v>
      </c>
      <c r="Q822" s="13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11">
        <f t="shared" si="61"/>
        <v>224.13</v>
      </c>
      <c r="Q823" s="13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11">
        <f t="shared" si="61"/>
        <v>51.81</v>
      </c>
      <c r="Q824" s="13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11">
        <f t="shared" si="61"/>
        <v>43.52</v>
      </c>
      <c r="Q825" s="13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11">
        <f t="shared" si="61"/>
        <v>39.82</v>
      </c>
      <c r="Q826" s="13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11">
        <f t="shared" si="61"/>
        <v>126.81</v>
      </c>
      <c r="Q827" s="13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11">
        <f t="shared" si="61"/>
        <v>113.88</v>
      </c>
      <c r="Q828" s="13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11">
        <f t="shared" si="61"/>
        <v>28.18</v>
      </c>
      <c r="Q829" s="13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11">
        <f t="shared" si="61"/>
        <v>36.61</v>
      </c>
      <c r="Q830" s="13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11">
        <f t="shared" si="61"/>
        <v>32.5</v>
      </c>
      <c r="Q831" s="13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11">
        <f t="shared" si="61"/>
        <v>60.66</v>
      </c>
      <c r="Q832" s="13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11">
        <f t="shared" si="61"/>
        <v>175</v>
      </c>
      <c r="Q833" s="13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 s="11">
        <f t="shared" si="61"/>
        <v>97.99</v>
      </c>
      <c r="Q834" s="13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 s="11">
        <f t="shared" ref="P835:P898" si="66">IFERROR(ROUND(E835/L835,2),0)</f>
        <v>148.78</v>
      </c>
      <c r="Q835" s="13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11">
        <f t="shared" si="66"/>
        <v>96.08</v>
      </c>
      <c r="Q836" s="13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11">
        <f t="shared" si="66"/>
        <v>58.63</v>
      </c>
      <c r="Q837" s="13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11">
        <f t="shared" si="66"/>
        <v>109.71</v>
      </c>
      <c r="Q838" s="13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11">
        <f t="shared" si="66"/>
        <v>49.11</v>
      </c>
      <c r="Q839" s="13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11">
        <f t="shared" si="66"/>
        <v>47.67</v>
      </c>
      <c r="Q840" s="13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11">
        <f t="shared" si="66"/>
        <v>60.74</v>
      </c>
      <c r="Q841" s="13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11">
        <f t="shared" si="66"/>
        <v>63.38</v>
      </c>
      <c r="Q842" s="13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11">
        <f t="shared" si="66"/>
        <v>53.89</v>
      </c>
      <c r="Q843" s="13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11">
        <f t="shared" si="66"/>
        <v>66.87</v>
      </c>
      <c r="Q844" s="13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1">
        <f t="shared" si="66"/>
        <v>63.1</v>
      </c>
      <c r="Q845" s="13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11">
        <f t="shared" si="66"/>
        <v>36.630000000000003</v>
      </c>
      <c r="Q846" s="13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11">
        <f t="shared" si="66"/>
        <v>34.01</v>
      </c>
      <c r="Q847" s="13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11">
        <f t="shared" si="66"/>
        <v>28.55</v>
      </c>
      <c r="Q848" s="13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11">
        <f t="shared" si="66"/>
        <v>10</v>
      </c>
      <c r="Q849" s="13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11">
        <f t="shared" si="66"/>
        <v>18.75</v>
      </c>
      <c r="Q850" s="13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11">
        <f t="shared" si="66"/>
        <v>41.7</v>
      </c>
      <c r="Q851" s="13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11">
        <f t="shared" si="66"/>
        <v>46.67</v>
      </c>
      <c r="Q852" s="13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11">
        <f t="shared" si="66"/>
        <v>37.270000000000003</v>
      </c>
      <c r="Q853" s="13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11">
        <f t="shared" si="66"/>
        <v>59.26</v>
      </c>
      <c r="Q854" s="13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11">
        <f t="shared" si="66"/>
        <v>30</v>
      </c>
      <c r="Q855" s="13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11">
        <f t="shared" si="66"/>
        <v>65.86</v>
      </c>
      <c r="Q856" s="13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11">
        <f t="shared" si="66"/>
        <v>31.91</v>
      </c>
      <c r="Q857" s="13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11">
        <f t="shared" si="66"/>
        <v>19.46</v>
      </c>
      <c r="Q858" s="13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11">
        <f t="shared" si="66"/>
        <v>50</v>
      </c>
      <c r="Q859" s="13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11">
        <f t="shared" si="66"/>
        <v>22.74</v>
      </c>
      <c r="Q860" s="13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11">
        <f t="shared" si="66"/>
        <v>42.72</v>
      </c>
      <c r="Q861" s="13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11">
        <f t="shared" si="66"/>
        <v>52.92</v>
      </c>
      <c r="Q862" s="13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11">
        <f t="shared" si="66"/>
        <v>50.5</v>
      </c>
      <c r="Q863" s="13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11">
        <f t="shared" si="66"/>
        <v>42.5</v>
      </c>
      <c r="Q864" s="13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11">
        <f t="shared" si="66"/>
        <v>18</v>
      </c>
      <c r="Q865" s="13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11">
        <f t="shared" si="66"/>
        <v>34.18</v>
      </c>
      <c r="Q866" s="13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11">
        <f t="shared" si="66"/>
        <v>22.5</v>
      </c>
      <c r="Q867" s="13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11">
        <f t="shared" si="66"/>
        <v>58.18</v>
      </c>
      <c r="Q868" s="13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11">
        <f t="shared" si="66"/>
        <v>109.18</v>
      </c>
      <c r="Q869" s="13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11">
        <f t="shared" si="66"/>
        <v>50</v>
      </c>
      <c r="Q870" s="13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11">
        <f t="shared" si="66"/>
        <v>346.67</v>
      </c>
      <c r="Q871" s="13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11">
        <f t="shared" si="66"/>
        <v>12.4</v>
      </c>
      <c r="Q872" s="13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11">
        <f t="shared" si="66"/>
        <v>27.08</v>
      </c>
      <c r="Q873" s="13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11">
        <f t="shared" si="66"/>
        <v>32.5</v>
      </c>
      <c r="Q874" s="13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11">
        <f t="shared" si="66"/>
        <v>9</v>
      </c>
      <c r="Q875" s="13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11">
        <f t="shared" si="66"/>
        <v>34.76</v>
      </c>
      <c r="Q876" s="13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11">
        <f t="shared" si="66"/>
        <v>0</v>
      </c>
      <c r="Q877" s="13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11">
        <f t="shared" si="66"/>
        <v>28.58</v>
      </c>
      <c r="Q878" s="13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11">
        <f t="shared" si="66"/>
        <v>46.59</v>
      </c>
      <c r="Q879" s="13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11">
        <f t="shared" si="66"/>
        <v>32.5</v>
      </c>
      <c r="Q880" s="13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11">
        <f t="shared" si="66"/>
        <v>21.47</v>
      </c>
      <c r="Q881" s="13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11">
        <f t="shared" si="66"/>
        <v>14.13</v>
      </c>
      <c r="Q882" s="13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11">
        <f t="shared" si="66"/>
        <v>30</v>
      </c>
      <c r="Q883" s="13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11">
        <f t="shared" si="66"/>
        <v>21.57</v>
      </c>
      <c r="Q884" s="13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11">
        <f t="shared" si="66"/>
        <v>83.38</v>
      </c>
      <c r="Q885" s="13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11">
        <f t="shared" si="66"/>
        <v>10</v>
      </c>
      <c r="Q886" s="13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11">
        <f t="shared" si="66"/>
        <v>35.71</v>
      </c>
      <c r="Q887" s="13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11">
        <f t="shared" si="66"/>
        <v>29.29</v>
      </c>
      <c r="Q888" s="13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11">
        <f t="shared" si="66"/>
        <v>0</v>
      </c>
      <c r="Q889" s="13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11">
        <f t="shared" si="66"/>
        <v>18</v>
      </c>
      <c r="Q890" s="13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11">
        <f t="shared" si="66"/>
        <v>73.760000000000005</v>
      </c>
      <c r="Q891" s="13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11">
        <f t="shared" si="66"/>
        <v>31.25</v>
      </c>
      <c r="Q892" s="13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11">
        <f t="shared" si="66"/>
        <v>28.89</v>
      </c>
      <c r="Q893" s="13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11">
        <f t="shared" si="66"/>
        <v>143.82</v>
      </c>
      <c r="Q894" s="13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11">
        <f t="shared" si="66"/>
        <v>40</v>
      </c>
      <c r="Q895" s="13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11">
        <f t="shared" si="66"/>
        <v>147.81</v>
      </c>
      <c r="Q896" s="13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11">
        <f t="shared" si="66"/>
        <v>27.86</v>
      </c>
      <c r="Q897" s="13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 s="11">
        <f t="shared" si="66"/>
        <v>44.44</v>
      </c>
      <c r="Q898" s="13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s="11">
        <f t="shared" ref="P899:P962" si="71">IFERROR(ROUND(E899/L899,2),0)</f>
        <v>0</v>
      </c>
      <c r="Q899" s="13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11">
        <f t="shared" si="71"/>
        <v>35</v>
      </c>
      <c r="Q900" s="13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11">
        <f t="shared" si="71"/>
        <v>35</v>
      </c>
      <c r="Q901" s="13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11">
        <f t="shared" si="71"/>
        <v>10.5</v>
      </c>
      <c r="Q902" s="13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11">
        <f t="shared" si="71"/>
        <v>0</v>
      </c>
      <c r="Q903" s="13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11">
        <f t="shared" si="71"/>
        <v>30</v>
      </c>
      <c r="Q904" s="13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11">
        <f t="shared" si="71"/>
        <v>40</v>
      </c>
      <c r="Q905" s="13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11">
        <f t="shared" si="71"/>
        <v>50.33</v>
      </c>
      <c r="Q906" s="13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11">
        <f t="shared" si="71"/>
        <v>32.67</v>
      </c>
      <c r="Q907" s="13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11">
        <f t="shared" si="71"/>
        <v>0</v>
      </c>
      <c r="Q908" s="13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11">
        <f t="shared" si="71"/>
        <v>0</v>
      </c>
      <c r="Q909" s="13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11">
        <f t="shared" si="71"/>
        <v>0</v>
      </c>
      <c r="Q910" s="13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11">
        <f t="shared" si="71"/>
        <v>65</v>
      </c>
      <c r="Q911" s="13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11">
        <f t="shared" si="71"/>
        <v>24.6</v>
      </c>
      <c r="Q912" s="13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11">
        <f t="shared" si="71"/>
        <v>0</v>
      </c>
      <c r="Q913" s="13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11">
        <f t="shared" si="71"/>
        <v>15</v>
      </c>
      <c r="Q914" s="13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11">
        <f t="shared" si="71"/>
        <v>82.58</v>
      </c>
      <c r="Q915" s="13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11">
        <f t="shared" si="71"/>
        <v>0</v>
      </c>
      <c r="Q916" s="13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11">
        <f t="shared" si="71"/>
        <v>41.67</v>
      </c>
      <c r="Q917" s="13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11">
        <f t="shared" si="71"/>
        <v>0</v>
      </c>
      <c r="Q918" s="13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11">
        <f t="shared" si="71"/>
        <v>30</v>
      </c>
      <c r="Q919" s="13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11">
        <f t="shared" si="71"/>
        <v>19.600000000000001</v>
      </c>
      <c r="Q920" s="13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11">
        <f t="shared" si="71"/>
        <v>100</v>
      </c>
      <c r="Q921" s="13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11">
        <f t="shared" si="71"/>
        <v>0</v>
      </c>
      <c r="Q922" s="13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11">
        <f t="shared" si="71"/>
        <v>231.75</v>
      </c>
      <c r="Q923" s="13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11">
        <f t="shared" si="71"/>
        <v>189.33</v>
      </c>
      <c r="Q924" s="13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11">
        <f t="shared" si="71"/>
        <v>55</v>
      </c>
      <c r="Q925" s="13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11">
        <f t="shared" si="71"/>
        <v>21.8</v>
      </c>
      <c r="Q926" s="13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11">
        <f t="shared" si="71"/>
        <v>32</v>
      </c>
      <c r="Q927" s="13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11">
        <f t="shared" si="71"/>
        <v>0</v>
      </c>
      <c r="Q928" s="13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11">
        <f t="shared" si="71"/>
        <v>0</v>
      </c>
      <c r="Q929" s="13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11">
        <f t="shared" si="71"/>
        <v>56.25</v>
      </c>
      <c r="Q930" s="13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11">
        <f t="shared" si="71"/>
        <v>0</v>
      </c>
      <c r="Q931" s="13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11">
        <f t="shared" si="71"/>
        <v>69</v>
      </c>
      <c r="Q932" s="13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11">
        <f t="shared" si="71"/>
        <v>18.71</v>
      </c>
      <c r="Q933" s="13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11">
        <f t="shared" si="71"/>
        <v>46.03</v>
      </c>
      <c r="Q934" s="13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11">
        <f t="shared" si="71"/>
        <v>60</v>
      </c>
      <c r="Q935" s="13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11">
        <f t="shared" si="71"/>
        <v>50.67</v>
      </c>
      <c r="Q936" s="13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11">
        <f t="shared" si="71"/>
        <v>25</v>
      </c>
      <c r="Q937" s="13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11">
        <f t="shared" si="71"/>
        <v>0</v>
      </c>
      <c r="Q938" s="13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11">
        <f t="shared" si="71"/>
        <v>20</v>
      </c>
      <c r="Q939" s="13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11">
        <f t="shared" si="71"/>
        <v>25</v>
      </c>
      <c r="Q940" s="13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11">
        <f t="shared" si="71"/>
        <v>20</v>
      </c>
      <c r="Q941" s="13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11">
        <f t="shared" si="71"/>
        <v>110.29</v>
      </c>
      <c r="Q942" s="13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11">
        <f t="shared" si="71"/>
        <v>37.450000000000003</v>
      </c>
      <c r="Q943" s="13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11">
        <f t="shared" si="71"/>
        <v>41.75</v>
      </c>
      <c r="Q944" s="13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11">
        <f t="shared" si="71"/>
        <v>24.08</v>
      </c>
      <c r="Q945" s="13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11">
        <f t="shared" si="71"/>
        <v>69.41</v>
      </c>
      <c r="Q946" s="13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11">
        <f t="shared" si="71"/>
        <v>155.25</v>
      </c>
      <c r="Q947" s="13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11">
        <f t="shared" si="71"/>
        <v>57.2</v>
      </c>
      <c r="Q948" s="13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11">
        <f t="shared" si="71"/>
        <v>0</v>
      </c>
      <c r="Q949" s="13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11">
        <f t="shared" si="71"/>
        <v>60</v>
      </c>
      <c r="Q950" s="13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11">
        <f t="shared" si="71"/>
        <v>39</v>
      </c>
      <c r="Q951" s="13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11">
        <f t="shared" si="71"/>
        <v>58.42</v>
      </c>
      <c r="Q952" s="13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11">
        <f t="shared" si="71"/>
        <v>158.63999999999999</v>
      </c>
      <c r="Q953" s="13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11">
        <f t="shared" si="71"/>
        <v>99.86</v>
      </c>
      <c r="Q954" s="13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11">
        <f t="shared" si="71"/>
        <v>25.2</v>
      </c>
      <c r="Q955" s="13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11">
        <f t="shared" si="71"/>
        <v>89.19</v>
      </c>
      <c r="Q956" s="13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11">
        <f t="shared" si="71"/>
        <v>182.62</v>
      </c>
      <c r="Q957" s="13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11">
        <f t="shared" si="71"/>
        <v>50.65</v>
      </c>
      <c r="Q958" s="13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11">
        <f t="shared" si="71"/>
        <v>33.29</v>
      </c>
      <c r="Q959" s="13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11">
        <f t="shared" si="71"/>
        <v>51.82</v>
      </c>
      <c r="Q960" s="13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11">
        <f t="shared" si="71"/>
        <v>113.63</v>
      </c>
      <c r="Q961" s="13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 s="11">
        <f t="shared" si="71"/>
        <v>136.46</v>
      </c>
      <c r="Q962" s="13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 s="11">
        <f t="shared" ref="P963:P1026" si="76">IFERROR(ROUND(E963/L963,2),0)</f>
        <v>364.35</v>
      </c>
      <c r="Q963" s="13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11">
        <f t="shared" si="76"/>
        <v>19.239999999999998</v>
      </c>
      <c r="Q964" s="13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11">
        <f t="shared" si="76"/>
        <v>41.89</v>
      </c>
      <c r="Q965" s="13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11">
        <f t="shared" si="76"/>
        <v>30.31</v>
      </c>
      <c r="Q966" s="13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11">
        <f t="shared" si="76"/>
        <v>49.67</v>
      </c>
      <c r="Q967" s="13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11">
        <f t="shared" si="76"/>
        <v>59.2</v>
      </c>
      <c r="Q968" s="13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11">
        <f t="shared" si="76"/>
        <v>43.98</v>
      </c>
      <c r="Q969" s="13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11">
        <f t="shared" si="76"/>
        <v>26.5</v>
      </c>
      <c r="Q970" s="13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11">
        <f t="shared" si="76"/>
        <v>1272.73</v>
      </c>
      <c r="Q971" s="13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11">
        <f t="shared" si="76"/>
        <v>164</v>
      </c>
      <c r="Q972" s="13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11">
        <f t="shared" si="76"/>
        <v>45.2</v>
      </c>
      <c r="Q973" s="13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11">
        <f t="shared" si="76"/>
        <v>153.88999999999999</v>
      </c>
      <c r="Q974" s="13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11">
        <f t="shared" si="76"/>
        <v>51.38</v>
      </c>
      <c r="Q975" s="13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11">
        <f t="shared" si="76"/>
        <v>93.33</v>
      </c>
      <c r="Q976" s="13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11">
        <f t="shared" si="76"/>
        <v>108.63</v>
      </c>
      <c r="Q977" s="13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11">
        <f t="shared" si="76"/>
        <v>160.5</v>
      </c>
      <c r="Q978" s="13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11">
        <f t="shared" si="76"/>
        <v>75.75</v>
      </c>
      <c r="Q979" s="13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11">
        <f t="shared" si="76"/>
        <v>790.84</v>
      </c>
      <c r="Q980" s="13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11">
        <f t="shared" si="76"/>
        <v>301.94</v>
      </c>
      <c r="Q981" s="13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11">
        <f t="shared" si="76"/>
        <v>47.94</v>
      </c>
      <c r="Q982" s="13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11">
        <f t="shared" si="76"/>
        <v>2.75</v>
      </c>
      <c r="Q983" s="13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11">
        <f t="shared" si="76"/>
        <v>1</v>
      </c>
      <c r="Q984" s="13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11">
        <f t="shared" si="76"/>
        <v>171.79</v>
      </c>
      <c r="Q985" s="13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11">
        <f t="shared" si="76"/>
        <v>35.33</v>
      </c>
      <c r="Q986" s="13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11">
        <f t="shared" si="76"/>
        <v>82.09</v>
      </c>
      <c r="Q987" s="13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11">
        <f t="shared" si="76"/>
        <v>110.87</v>
      </c>
      <c r="Q988" s="13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11">
        <f t="shared" si="76"/>
        <v>161.22</v>
      </c>
      <c r="Q989" s="13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11">
        <f t="shared" si="76"/>
        <v>0</v>
      </c>
      <c r="Q990" s="13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11">
        <f t="shared" si="76"/>
        <v>52.41</v>
      </c>
      <c r="Q991" s="13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11">
        <f t="shared" si="76"/>
        <v>13</v>
      </c>
      <c r="Q992" s="13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11">
        <f t="shared" si="76"/>
        <v>30.29</v>
      </c>
      <c r="Q993" s="13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11">
        <f t="shared" si="76"/>
        <v>116.75</v>
      </c>
      <c r="Q994" s="13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11">
        <f t="shared" si="76"/>
        <v>89.6</v>
      </c>
      <c r="Q995" s="13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11">
        <f t="shared" si="76"/>
        <v>424.45</v>
      </c>
      <c r="Q996" s="13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11">
        <f t="shared" si="76"/>
        <v>80.67</v>
      </c>
      <c r="Q997" s="13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11">
        <f t="shared" si="76"/>
        <v>13</v>
      </c>
      <c r="Q998" s="13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11">
        <f t="shared" si="76"/>
        <v>8.1300000000000008</v>
      </c>
      <c r="Q999" s="13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11">
        <f t="shared" si="76"/>
        <v>153.43</v>
      </c>
      <c r="Q1000" s="13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11">
        <f t="shared" si="76"/>
        <v>292.08</v>
      </c>
      <c r="Q1001" s="13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11">
        <f t="shared" si="76"/>
        <v>3304</v>
      </c>
      <c r="Q1002" s="13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11">
        <f t="shared" si="76"/>
        <v>1300</v>
      </c>
      <c r="Q1003" s="13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11">
        <f t="shared" si="76"/>
        <v>134.55000000000001</v>
      </c>
      <c r="Q1004" s="13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11">
        <f t="shared" si="76"/>
        <v>214.07</v>
      </c>
      <c r="Q1005" s="13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11">
        <f t="shared" si="76"/>
        <v>216.34</v>
      </c>
      <c r="Q1006" s="13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11">
        <f t="shared" si="76"/>
        <v>932.31</v>
      </c>
      <c r="Q1007" s="13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11">
        <f t="shared" si="76"/>
        <v>29.25</v>
      </c>
      <c r="Q1008" s="13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11">
        <f t="shared" si="76"/>
        <v>174.95</v>
      </c>
      <c r="Q1009" s="13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11">
        <f t="shared" si="76"/>
        <v>250</v>
      </c>
      <c r="Q1010" s="13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11">
        <f t="shared" si="76"/>
        <v>65</v>
      </c>
      <c r="Q1011" s="13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11">
        <f t="shared" si="76"/>
        <v>55</v>
      </c>
      <c r="Q1012" s="13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11">
        <f t="shared" si="76"/>
        <v>75</v>
      </c>
      <c r="Q1013" s="13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11">
        <f t="shared" si="76"/>
        <v>1389.36</v>
      </c>
      <c r="Q1014" s="13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11">
        <f t="shared" si="76"/>
        <v>95.91</v>
      </c>
      <c r="Q1015" s="13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11">
        <f t="shared" si="76"/>
        <v>191.25</v>
      </c>
      <c r="Q1016" s="13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11">
        <f t="shared" si="76"/>
        <v>40</v>
      </c>
      <c r="Q1017" s="13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11">
        <f t="shared" si="76"/>
        <v>74.790000000000006</v>
      </c>
      <c r="Q1018" s="13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11">
        <f t="shared" si="76"/>
        <v>161.12</v>
      </c>
      <c r="Q1019" s="13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11">
        <f t="shared" si="76"/>
        <v>88.71</v>
      </c>
      <c r="Q1020" s="13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11">
        <f t="shared" si="76"/>
        <v>53.25</v>
      </c>
      <c r="Q1021" s="13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11">
        <f t="shared" si="76"/>
        <v>106.2</v>
      </c>
      <c r="Q1022" s="13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11">
        <f t="shared" si="76"/>
        <v>22.08</v>
      </c>
      <c r="Q1023" s="13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11">
        <f t="shared" si="76"/>
        <v>31.05</v>
      </c>
      <c r="Q1024" s="13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11">
        <f t="shared" si="76"/>
        <v>36.21</v>
      </c>
      <c r="Q1025" s="13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 s="11">
        <f t="shared" si="76"/>
        <v>388.98</v>
      </c>
      <c r="Q1026" s="13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 s="11">
        <f t="shared" ref="P1027:P1090" si="81">IFERROR(ROUND(E1027/L1027,2),0)</f>
        <v>71.849999999999994</v>
      </c>
      <c r="Q1027" s="13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11">
        <f t="shared" si="81"/>
        <v>57.38</v>
      </c>
      <c r="Q1028" s="13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11">
        <f t="shared" si="81"/>
        <v>69.67</v>
      </c>
      <c r="Q1029" s="13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11">
        <f t="shared" si="81"/>
        <v>45.99</v>
      </c>
      <c r="Q1030" s="13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11">
        <f t="shared" si="81"/>
        <v>79.260000000000005</v>
      </c>
      <c r="Q1031" s="13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11">
        <f t="shared" si="81"/>
        <v>43.03</v>
      </c>
      <c r="Q1032" s="13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11">
        <f t="shared" si="81"/>
        <v>108.48</v>
      </c>
      <c r="Q1033" s="13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11">
        <f t="shared" si="81"/>
        <v>61.03</v>
      </c>
      <c r="Q1034" s="13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11">
        <f t="shared" si="81"/>
        <v>50.59</v>
      </c>
      <c r="Q1035" s="13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11">
        <f t="shared" si="81"/>
        <v>39.159999999999997</v>
      </c>
      <c r="Q1036" s="13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11">
        <f t="shared" si="81"/>
        <v>65.16</v>
      </c>
      <c r="Q1037" s="13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11">
        <f t="shared" si="81"/>
        <v>23.96</v>
      </c>
      <c r="Q1038" s="13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11">
        <f t="shared" si="81"/>
        <v>48.62</v>
      </c>
      <c r="Q1039" s="13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11">
        <f t="shared" si="81"/>
        <v>35.74</v>
      </c>
      <c r="Q1040" s="13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11">
        <f t="shared" si="81"/>
        <v>21.37</v>
      </c>
      <c r="Q1041" s="13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11">
        <f t="shared" si="81"/>
        <v>250</v>
      </c>
      <c r="Q1042" s="13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11">
        <f t="shared" si="81"/>
        <v>0</v>
      </c>
      <c r="Q1043" s="13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11">
        <f t="shared" si="81"/>
        <v>10</v>
      </c>
      <c r="Q1044" s="13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11">
        <f t="shared" si="81"/>
        <v>29.24</v>
      </c>
      <c r="Q1045" s="13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11">
        <f t="shared" si="81"/>
        <v>3</v>
      </c>
      <c r="Q1046" s="13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11">
        <f t="shared" si="81"/>
        <v>33.25</v>
      </c>
      <c r="Q1047" s="13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11">
        <f t="shared" si="81"/>
        <v>0</v>
      </c>
      <c r="Q1048" s="13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11">
        <f t="shared" si="81"/>
        <v>1</v>
      </c>
      <c r="Q1049" s="13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11">
        <f t="shared" si="81"/>
        <v>53</v>
      </c>
      <c r="Q1050" s="13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11">
        <f t="shared" si="81"/>
        <v>0</v>
      </c>
      <c r="Q1051" s="13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11">
        <f t="shared" si="81"/>
        <v>0</v>
      </c>
      <c r="Q1052" s="13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11">
        <f t="shared" si="81"/>
        <v>0</v>
      </c>
      <c r="Q1053" s="13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11">
        <f t="shared" si="81"/>
        <v>0</v>
      </c>
      <c r="Q1054" s="13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11">
        <f t="shared" si="81"/>
        <v>15</v>
      </c>
      <c r="Q1055" s="13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11">
        <f t="shared" si="81"/>
        <v>0</v>
      </c>
      <c r="Q1056" s="13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11">
        <f t="shared" si="81"/>
        <v>0</v>
      </c>
      <c r="Q1057" s="13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11">
        <f t="shared" si="81"/>
        <v>0</v>
      </c>
      <c r="Q1058" s="13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11">
        <f t="shared" si="81"/>
        <v>0</v>
      </c>
      <c r="Q1059" s="13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11">
        <f t="shared" si="81"/>
        <v>0</v>
      </c>
      <c r="Q1060" s="13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11">
        <f t="shared" si="81"/>
        <v>0</v>
      </c>
      <c r="Q1061" s="13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11">
        <f t="shared" si="81"/>
        <v>50</v>
      </c>
      <c r="Q1062" s="13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11">
        <f t="shared" si="81"/>
        <v>0</v>
      </c>
      <c r="Q1063" s="13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11">
        <f t="shared" si="81"/>
        <v>47.5</v>
      </c>
      <c r="Q1064" s="13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11">
        <f t="shared" si="81"/>
        <v>0</v>
      </c>
      <c r="Q1065" s="13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11">
        <f t="shared" si="81"/>
        <v>65.67</v>
      </c>
      <c r="Q1066" s="13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11">
        <f t="shared" si="81"/>
        <v>16.2</v>
      </c>
      <c r="Q1067" s="13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11">
        <f t="shared" si="81"/>
        <v>34.130000000000003</v>
      </c>
      <c r="Q1068" s="13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11">
        <f t="shared" si="81"/>
        <v>13</v>
      </c>
      <c r="Q1069" s="13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11">
        <f t="shared" si="81"/>
        <v>11.25</v>
      </c>
      <c r="Q1070" s="13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11">
        <f t="shared" si="81"/>
        <v>40.479999999999997</v>
      </c>
      <c r="Q1071" s="13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11">
        <f t="shared" si="81"/>
        <v>35</v>
      </c>
      <c r="Q1072" s="13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11">
        <f t="shared" si="81"/>
        <v>0</v>
      </c>
      <c r="Q1073" s="13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11">
        <f t="shared" si="81"/>
        <v>12.75</v>
      </c>
      <c r="Q1074" s="13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11">
        <f t="shared" si="81"/>
        <v>10</v>
      </c>
      <c r="Q1075" s="13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11">
        <f t="shared" si="81"/>
        <v>113.57</v>
      </c>
      <c r="Q1076" s="13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11">
        <f t="shared" si="81"/>
        <v>15</v>
      </c>
      <c r="Q1077" s="13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11">
        <f t="shared" si="81"/>
        <v>48.28</v>
      </c>
      <c r="Q1078" s="13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11">
        <f t="shared" si="81"/>
        <v>43.98</v>
      </c>
      <c r="Q1079" s="13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11">
        <f t="shared" si="81"/>
        <v>9</v>
      </c>
      <c r="Q1080" s="13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11">
        <f t="shared" si="81"/>
        <v>37.67</v>
      </c>
      <c r="Q1081" s="13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11">
        <f t="shared" si="81"/>
        <v>18.579999999999998</v>
      </c>
      <c r="Q1082" s="13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11">
        <f t="shared" si="81"/>
        <v>3</v>
      </c>
      <c r="Q1083" s="13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11">
        <f t="shared" si="81"/>
        <v>18.670000000000002</v>
      </c>
      <c r="Q1084" s="13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11">
        <f t="shared" si="81"/>
        <v>410</v>
      </c>
      <c r="Q1085" s="13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11">
        <f t="shared" si="81"/>
        <v>0</v>
      </c>
      <c r="Q1086" s="13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11">
        <f t="shared" si="81"/>
        <v>114</v>
      </c>
      <c r="Q1087" s="13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11">
        <f t="shared" si="81"/>
        <v>7.5</v>
      </c>
      <c r="Q1088" s="13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11">
        <f t="shared" si="81"/>
        <v>0</v>
      </c>
      <c r="Q1089" s="13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 s="11">
        <f t="shared" si="81"/>
        <v>43.42</v>
      </c>
      <c r="Q1090" s="13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 s="11">
        <f t="shared" ref="P1091:P1154" si="86">IFERROR(ROUND(E1091/L1091,2),0)</f>
        <v>23.96</v>
      </c>
      <c r="Q1091" s="13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11">
        <f t="shared" si="86"/>
        <v>5</v>
      </c>
      <c r="Q1092" s="13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11">
        <f t="shared" si="86"/>
        <v>12.5</v>
      </c>
      <c r="Q1093" s="13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11">
        <f t="shared" si="86"/>
        <v>3</v>
      </c>
      <c r="Q1094" s="13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11">
        <f t="shared" si="86"/>
        <v>10.56</v>
      </c>
      <c r="Q1095" s="13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11">
        <f t="shared" si="86"/>
        <v>122</v>
      </c>
      <c r="Q1096" s="13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11">
        <f t="shared" si="86"/>
        <v>267.81</v>
      </c>
      <c r="Q1097" s="13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11">
        <f t="shared" si="86"/>
        <v>74.209999999999994</v>
      </c>
      <c r="Q1098" s="13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11">
        <f t="shared" si="86"/>
        <v>6.71</v>
      </c>
      <c r="Q1099" s="13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11">
        <f t="shared" si="86"/>
        <v>81.95</v>
      </c>
      <c r="Q1100" s="13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11">
        <f t="shared" si="86"/>
        <v>25</v>
      </c>
      <c r="Q1101" s="13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11">
        <f t="shared" si="86"/>
        <v>10</v>
      </c>
      <c r="Q1102" s="13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11">
        <f t="shared" si="86"/>
        <v>6.83</v>
      </c>
      <c r="Q1103" s="13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11">
        <f t="shared" si="86"/>
        <v>17.71</v>
      </c>
      <c r="Q1104" s="13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11">
        <f t="shared" si="86"/>
        <v>16.2</v>
      </c>
      <c r="Q1105" s="13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11">
        <f t="shared" si="86"/>
        <v>80.3</v>
      </c>
      <c r="Q1106" s="13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11">
        <f t="shared" si="86"/>
        <v>71.55</v>
      </c>
      <c r="Q1107" s="13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11">
        <f t="shared" si="86"/>
        <v>23.57</v>
      </c>
      <c r="Q1108" s="13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11">
        <f t="shared" si="86"/>
        <v>0</v>
      </c>
      <c r="Q1109" s="13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11">
        <f t="shared" si="86"/>
        <v>34.880000000000003</v>
      </c>
      <c r="Q1110" s="13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11">
        <f t="shared" si="86"/>
        <v>15</v>
      </c>
      <c r="Q1111" s="13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11">
        <f t="shared" si="86"/>
        <v>23.18</v>
      </c>
      <c r="Q1112" s="13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11">
        <f t="shared" si="86"/>
        <v>1</v>
      </c>
      <c r="Q1113" s="13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11">
        <f t="shared" si="86"/>
        <v>100.23</v>
      </c>
      <c r="Q1114" s="13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11">
        <f t="shared" si="86"/>
        <v>5</v>
      </c>
      <c r="Q1115" s="13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11">
        <f t="shared" si="86"/>
        <v>3.33</v>
      </c>
      <c r="Q1116" s="13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11">
        <f t="shared" si="86"/>
        <v>13.25</v>
      </c>
      <c r="Q1117" s="13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11">
        <f t="shared" si="86"/>
        <v>17.850000000000001</v>
      </c>
      <c r="Q1118" s="13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11">
        <f t="shared" si="86"/>
        <v>10.38</v>
      </c>
      <c r="Q1119" s="13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11">
        <f t="shared" si="86"/>
        <v>36.33</v>
      </c>
      <c r="Q1120" s="13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11">
        <f t="shared" si="86"/>
        <v>5</v>
      </c>
      <c r="Q1121" s="13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11">
        <f t="shared" si="86"/>
        <v>0</v>
      </c>
      <c r="Q1122" s="13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11">
        <f t="shared" si="86"/>
        <v>5.8</v>
      </c>
      <c r="Q1123" s="13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11">
        <f t="shared" si="86"/>
        <v>0</v>
      </c>
      <c r="Q1124" s="13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11">
        <f t="shared" si="86"/>
        <v>3.67</v>
      </c>
      <c r="Q1125" s="13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11">
        <f t="shared" si="86"/>
        <v>60.71</v>
      </c>
      <c r="Q1126" s="13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11">
        <f t="shared" si="86"/>
        <v>0</v>
      </c>
      <c r="Q1127" s="13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11">
        <f t="shared" si="86"/>
        <v>5</v>
      </c>
      <c r="Q1128" s="13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11">
        <f t="shared" si="86"/>
        <v>25.43</v>
      </c>
      <c r="Q1129" s="13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11">
        <f t="shared" si="86"/>
        <v>1</v>
      </c>
      <c r="Q1130" s="13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11">
        <f t="shared" si="86"/>
        <v>10.5</v>
      </c>
      <c r="Q1131" s="13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11">
        <f t="shared" si="86"/>
        <v>3.67</v>
      </c>
      <c r="Q1132" s="13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11">
        <f t="shared" si="86"/>
        <v>0</v>
      </c>
      <c r="Q1133" s="13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11">
        <f t="shared" si="86"/>
        <v>110.62</v>
      </c>
      <c r="Q1134" s="13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11">
        <f t="shared" si="86"/>
        <v>20</v>
      </c>
      <c r="Q1135" s="13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11">
        <f t="shared" si="86"/>
        <v>1</v>
      </c>
      <c r="Q1136" s="13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11">
        <f t="shared" si="86"/>
        <v>50</v>
      </c>
      <c r="Q1137" s="13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11">
        <f t="shared" si="86"/>
        <v>45</v>
      </c>
      <c r="Q1138" s="13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11">
        <f t="shared" si="86"/>
        <v>253.21</v>
      </c>
      <c r="Q1139" s="13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11">
        <f t="shared" si="86"/>
        <v>31.25</v>
      </c>
      <c r="Q1140" s="13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11">
        <f t="shared" si="86"/>
        <v>5</v>
      </c>
      <c r="Q1141" s="13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11">
        <f t="shared" si="86"/>
        <v>0</v>
      </c>
      <c r="Q1142" s="13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11">
        <f t="shared" si="86"/>
        <v>0</v>
      </c>
      <c r="Q1143" s="13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11">
        <f t="shared" si="86"/>
        <v>0</v>
      </c>
      <c r="Q1144" s="13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11">
        <f t="shared" si="86"/>
        <v>23.25</v>
      </c>
      <c r="Q1145" s="13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11">
        <f t="shared" si="86"/>
        <v>0</v>
      </c>
      <c r="Q1146" s="13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11">
        <f t="shared" si="86"/>
        <v>100</v>
      </c>
      <c r="Q1147" s="13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11">
        <f t="shared" si="86"/>
        <v>44.17</v>
      </c>
      <c r="Q1148" s="13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11">
        <f t="shared" si="86"/>
        <v>0</v>
      </c>
      <c r="Q1149" s="13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11">
        <f t="shared" si="86"/>
        <v>24.33</v>
      </c>
      <c r="Q1150" s="13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11">
        <f t="shared" si="86"/>
        <v>37.5</v>
      </c>
      <c r="Q1151" s="13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11">
        <f t="shared" si="86"/>
        <v>42</v>
      </c>
      <c r="Q1152" s="13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11">
        <f t="shared" si="86"/>
        <v>0</v>
      </c>
      <c r="Q1153" s="13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 s="11">
        <f t="shared" si="86"/>
        <v>60.73</v>
      </c>
      <c r="Q1154" s="13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 s="11">
        <f t="shared" ref="P1155:P1218" si="91">IFERROR(ROUND(E1155/L1155,2),0)</f>
        <v>50</v>
      </c>
      <c r="Q1155" s="13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11">
        <f t="shared" si="91"/>
        <v>108.33</v>
      </c>
      <c r="Q1156" s="13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11">
        <f t="shared" si="91"/>
        <v>23.5</v>
      </c>
      <c r="Q1157" s="13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11">
        <f t="shared" si="91"/>
        <v>0</v>
      </c>
      <c r="Q1158" s="13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11">
        <f t="shared" si="91"/>
        <v>50.33</v>
      </c>
      <c r="Q1159" s="13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11">
        <f t="shared" si="91"/>
        <v>11.67</v>
      </c>
      <c r="Q1160" s="13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11">
        <f t="shared" si="91"/>
        <v>0</v>
      </c>
      <c r="Q1161" s="13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11">
        <f t="shared" si="91"/>
        <v>60.79</v>
      </c>
      <c r="Q1162" s="13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11">
        <f t="shared" si="91"/>
        <v>0</v>
      </c>
      <c r="Q1163" s="13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11">
        <f t="shared" si="91"/>
        <v>17.5</v>
      </c>
      <c r="Q1164" s="13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11">
        <f t="shared" si="91"/>
        <v>0</v>
      </c>
      <c r="Q1165" s="13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11">
        <f t="shared" si="91"/>
        <v>0</v>
      </c>
      <c r="Q1166" s="13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11">
        <f t="shared" si="91"/>
        <v>82.82</v>
      </c>
      <c r="Q1167" s="13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11">
        <f t="shared" si="91"/>
        <v>358.88</v>
      </c>
      <c r="Q1168" s="13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11">
        <f t="shared" si="91"/>
        <v>61.19</v>
      </c>
      <c r="Q1169" s="13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11">
        <f t="shared" si="91"/>
        <v>340</v>
      </c>
      <c r="Q1170" s="13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11">
        <f t="shared" si="91"/>
        <v>5.67</v>
      </c>
      <c r="Q1171" s="13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11">
        <f t="shared" si="91"/>
        <v>50</v>
      </c>
      <c r="Q1172" s="13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11">
        <f t="shared" si="91"/>
        <v>25</v>
      </c>
      <c r="Q1173" s="13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11">
        <f t="shared" si="91"/>
        <v>0</v>
      </c>
      <c r="Q1174" s="13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11">
        <f t="shared" si="91"/>
        <v>30</v>
      </c>
      <c r="Q1175" s="13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11">
        <f t="shared" si="91"/>
        <v>46.63</v>
      </c>
      <c r="Q1176" s="13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11">
        <f t="shared" si="91"/>
        <v>65</v>
      </c>
      <c r="Q1177" s="13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11">
        <f t="shared" si="91"/>
        <v>10</v>
      </c>
      <c r="Q1178" s="13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11">
        <f t="shared" si="91"/>
        <v>0</v>
      </c>
      <c r="Q1179" s="13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11">
        <f t="shared" si="91"/>
        <v>5</v>
      </c>
      <c r="Q1180" s="13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11">
        <f t="shared" si="91"/>
        <v>640</v>
      </c>
      <c r="Q1181" s="13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11">
        <f t="shared" si="91"/>
        <v>69.12</v>
      </c>
      <c r="Q1182" s="13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11">
        <f t="shared" si="91"/>
        <v>1.33</v>
      </c>
      <c r="Q1183" s="13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11">
        <f t="shared" si="91"/>
        <v>10.5</v>
      </c>
      <c r="Q1184" s="13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11">
        <f t="shared" si="91"/>
        <v>33.33</v>
      </c>
      <c r="Q1185" s="13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11">
        <f t="shared" si="91"/>
        <v>61.56</v>
      </c>
      <c r="Q1186" s="13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11">
        <f t="shared" si="91"/>
        <v>118.74</v>
      </c>
      <c r="Q1187" s="13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11">
        <f t="shared" si="91"/>
        <v>65.08</v>
      </c>
      <c r="Q1188" s="13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11">
        <f t="shared" si="91"/>
        <v>130.16</v>
      </c>
      <c r="Q1189" s="13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11">
        <f t="shared" si="91"/>
        <v>37.78</v>
      </c>
      <c r="Q1190" s="13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11">
        <f t="shared" si="91"/>
        <v>112.79</v>
      </c>
      <c r="Q1191" s="13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11">
        <f t="shared" si="91"/>
        <v>51.92</v>
      </c>
      <c r="Q1192" s="13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11">
        <f t="shared" si="91"/>
        <v>89.24</v>
      </c>
      <c r="Q1193" s="13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11">
        <f t="shared" si="91"/>
        <v>19.329999999999998</v>
      </c>
      <c r="Q1194" s="13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11">
        <f t="shared" si="91"/>
        <v>79.97</v>
      </c>
      <c r="Q1195" s="13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11">
        <f t="shared" si="91"/>
        <v>56.41</v>
      </c>
      <c r="Q1196" s="13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11">
        <f t="shared" si="91"/>
        <v>79.41</v>
      </c>
      <c r="Q1197" s="13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11">
        <f t="shared" si="91"/>
        <v>76.44</v>
      </c>
      <c r="Q1198" s="13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11">
        <f t="shared" si="91"/>
        <v>121</v>
      </c>
      <c r="Q1199" s="13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11">
        <f t="shared" si="91"/>
        <v>54.62</v>
      </c>
      <c r="Q1200" s="13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11">
        <f t="shared" si="91"/>
        <v>299.22000000000003</v>
      </c>
      <c r="Q1201" s="13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11">
        <f t="shared" si="91"/>
        <v>58.53</v>
      </c>
      <c r="Q1202" s="13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11">
        <f t="shared" si="91"/>
        <v>55.37</v>
      </c>
      <c r="Q1203" s="13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11">
        <f t="shared" si="91"/>
        <v>183.8</v>
      </c>
      <c r="Q1204" s="13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11">
        <f t="shared" si="91"/>
        <v>165.35</v>
      </c>
      <c r="Q1205" s="13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11">
        <f t="shared" si="91"/>
        <v>234.79</v>
      </c>
      <c r="Q1206" s="13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11">
        <f t="shared" si="91"/>
        <v>211.48</v>
      </c>
      <c r="Q1207" s="13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11">
        <f t="shared" si="91"/>
        <v>32.340000000000003</v>
      </c>
      <c r="Q1208" s="13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11">
        <f t="shared" si="91"/>
        <v>123.38</v>
      </c>
      <c r="Q1209" s="13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11">
        <f t="shared" si="91"/>
        <v>207.07</v>
      </c>
      <c r="Q1210" s="13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11">
        <f t="shared" si="91"/>
        <v>138.26</v>
      </c>
      <c r="Q1211" s="13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11">
        <f t="shared" si="91"/>
        <v>493.82</v>
      </c>
      <c r="Q1212" s="13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11">
        <f t="shared" si="91"/>
        <v>168.5</v>
      </c>
      <c r="Q1213" s="13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11">
        <f t="shared" si="91"/>
        <v>38.869999999999997</v>
      </c>
      <c r="Q1214" s="13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11">
        <f t="shared" si="91"/>
        <v>61.53</v>
      </c>
      <c r="Q1215" s="13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11">
        <f t="shared" si="91"/>
        <v>105.44</v>
      </c>
      <c r="Q1216" s="13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11">
        <f t="shared" si="91"/>
        <v>71.59</v>
      </c>
      <c r="Q1217" s="13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 s="11">
        <f t="shared" si="91"/>
        <v>91.88</v>
      </c>
      <c r="Q1218" s="13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 s="11">
        <f t="shared" ref="P1219:P1282" si="96">IFERROR(ROUND(E1219/L1219,2),0)</f>
        <v>148.57</v>
      </c>
      <c r="Q1219" s="13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11">
        <f t="shared" si="96"/>
        <v>174.21</v>
      </c>
      <c r="Q1220" s="13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11">
        <f t="shared" si="96"/>
        <v>102.86</v>
      </c>
      <c r="Q1221" s="13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11">
        <f t="shared" si="96"/>
        <v>111.18</v>
      </c>
      <c r="Q1222" s="13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11">
        <f t="shared" si="96"/>
        <v>23.8</v>
      </c>
      <c r="Q1223" s="13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11">
        <f t="shared" si="96"/>
        <v>81.27</v>
      </c>
      <c r="Q1224" s="13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11">
        <f t="shared" si="96"/>
        <v>116.21</v>
      </c>
      <c r="Q1225" s="13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11">
        <f t="shared" si="96"/>
        <v>58.89</v>
      </c>
      <c r="Q1226" s="13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11">
        <f t="shared" si="96"/>
        <v>44</v>
      </c>
      <c r="Q1227" s="13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11">
        <f t="shared" si="96"/>
        <v>48.43</v>
      </c>
      <c r="Q1228" s="13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11">
        <f t="shared" si="96"/>
        <v>0</v>
      </c>
      <c r="Q1229" s="13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11">
        <f t="shared" si="96"/>
        <v>61.04</v>
      </c>
      <c r="Q1230" s="13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11">
        <f t="shared" si="96"/>
        <v>25</v>
      </c>
      <c r="Q1231" s="13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11">
        <f t="shared" si="96"/>
        <v>0</v>
      </c>
      <c r="Q1232" s="13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11">
        <f t="shared" si="96"/>
        <v>0</v>
      </c>
      <c r="Q1233" s="13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11">
        <f t="shared" si="96"/>
        <v>40</v>
      </c>
      <c r="Q1234" s="13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11">
        <f t="shared" si="96"/>
        <v>19.329999999999998</v>
      </c>
      <c r="Q1235" s="13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11">
        <f t="shared" si="96"/>
        <v>0</v>
      </c>
      <c r="Q1236" s="13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11">
        <f t="shared" si="96"/>
        <v>35</v>
      </c>
      <c r="Q1237" s="13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11">
        <f t="shared" si="96"/>
        <v>0</v>
      </c>
      <c r="Q1238" s="13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11">
        <f t="shared" si="96"/>
        <v>0</v>
      </c>
      <c r="Q1239" s="13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11">
        <f t="shared" si="96"/>
        <v>59.33</v>
      </c>
      <c r="Q1240" s="13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11">
        <f t="shared" si="96"/>
        <v>0</v>
      </c>
      <c r="Q1241" s="13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11">
        <f t="shared" si="96"/>
        <v>30.13</v>
      </c>
      <c r="Q1242" s="13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11">
        <f t="shared" si="96"/>
        <v>74.62</v>
      </c>
      <c r="Q1243" s="13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11">
        <f t="shared" si="96"/>
        <v>5</v>
      </c>
      <c r="Q1244" s="13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11">
        <f t="shared" si="96"/>
        <v>44.5</v>
      </c>
      <c r="Q1245" s="13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11">
        <f t="shared" si="96"/>
        <v>46.13</v>
      </c>
      <c r="Q1246" s="13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11">
        <f t="shared" si="96"/>
        <v>141.47</v>
      </c>
      <c r="Q1247" s="13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11">
        <f t="shared" si="96"/>
        <v>75.48</v>
      </c>
      <c r="Q1248" s="13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11">
        <f t="shared" si="96"/>
        <v>85.5</v>
      </c>
      <c r="Q1249" s="13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11">
        <f t="shared" si="96"/>
        <v>64.25</v>
      </c>
      <c r="Q1250" s="13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11">
        <f t="shared" si="96"/>
        <v>64.47</v>
      </c>
      <c r="Q1251" s="13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11">
        <f t="shared" si="96"/>
        <v>118.2</v>
      </c>
      <c r="Q1252" s="13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11">
        <f t="shared" si="96"/>
        <v>82.54</v>
      </c>
      <c r="Q1253" s="13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11">
        <f t="shared" si="96"/>
        <v>34.17</v>
      </c>
      <c r="Q1254" s="13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11">
        <f t="shared" si="96"/>
        <v>42.73</v>
      </c>
      <c r="Q1255" s="13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11">
        <f t="shared" si="96"/>
        <v>94.49</v>
      </c>
      <c r="Q1256" s="13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11">
        <f t="shared" si="96"/>
        <v>55.7</v>
      </c>
      <c r="Q1257" s="13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11">
        <f t="shared" si="96"/>
        <v>98.03</v>
      </c>
      <c r="Q1258" s="13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11">
        <f t="shared" si="96"/>
        <v>92.1</v>
      </c>
      <c r="Q1259" s="13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11">
        <f t="shared" si="96"/>
        <v>38.18</v>
      </c>
      <c r="Q1260" s="13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11">
        <f t="shared" si="96"/>
        <v>27.15</v>
      </c>
      <c r="Q1261" s="13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11">
        <f t="shared" si="96"/>
        <v>50.69</v>
      </c>
      <c r="Q1262" s="13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11">
        <f t="shared" si="96"/>
        <v>38.94</v>
      </c>
      <c r="Q1263" s="13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11">
        <f t="shared" si="96"/>
        <v>77.64</v>
      </c>
      <c r="Q1264" s="13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11">
        <f t="shared" si="96"/>
        <v>43.54</v>
      </c>
      <c r="Q1265" s="13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11">
        <f t="shared" si="96"/>
        <v>31.82</v>
      </c>
      <c r="Q1266" s="13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11">
        <f t="shared" si="96"/>
        <v>63.18</v>
      </c>
      <c r="Q1267" s="13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11">
        <f t="shared" si="96"/>
        <v>190.9</v>
      </c>
      <c r="Q1268" s="13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11">
        <f t="shared" si="96"/>
        <v>140.86000000000001</v>
      </c>
      <c r="Q1269" s="13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11">
        <f t="shared" si="96"/>
        <v>76.92</v>
      </c>
      <c r="Q1270" s="13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11">
        <f t="shared" si="96"/>
        <v>99.16</v>
      </c>
      <c r="Q1271" s="13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11">
        <f t="shared" si="96"/>
        <v>67.88</v>
      </c>
      <c r="Q1272" s="13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11">
        <f t="shared" si="96"/>
        <v>246.29</v>
      </c>
      <c r="Q1273" s="13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11">
        <f t="shared" si="96"/>
        <v>189.29</v>
      </c>
      <c r="Q1274" s="13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11">
        <f t="shared" si="96"/>
        <v>76.67</v>
      </c>
      <c r="Q1275" s="13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11">
        <f t="shared" si="96"/>
        <v>82.96</v>
      </c>
      <c r="Q1276" s="13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11">
        <f t="shared" si="96"/>
        <v>62.52</v>
      </c>
      <c r="Q1277" s="13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11">
        <f t="shared" si="96"/>
        <v>46.07</v>
      </c>
      <c r="Q1278" s="13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11">
        <f t="shared" si="96"/>
        <v>38.54</v>
      </c>
      <c r="Q1279" s="13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11">
        <f t="shared" si="96"/>
        <v>53.01</v>
      </c>
      <c r="Q1280" s="13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11">
        <f t="shared" si="96"/>
        <v>73.36</v>
      </c>
      <c r="Q1281" s="13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 s="11">
        <f t="shared" si="96"/>
        <v>127.98</v>
      </c>
      <c r="Q1282" s="13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 s="11">
        <f t="shared" ref="P1283:P1346" si="101">IFERROR(ROUND(E1283/L1283,2),0)</f>
        <v>104.73</v>
      </c>
      <c r="Q1283" s="13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11">
        <f t="shared" si="101"/>
        <v>67.67</v>
      </c>
      <c r="Q1284" s="13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11">
        <f t="shared" si="101"/>
        <v>95.93</v>
      </c>
      <c r="Q1285" s="13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11">
        <f t="shared" si="101"/>
        <v>65.16</v>
      </c>
      <c r="Q1286" s="13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11">
        <f t="shared" si="101"/>
        <v>32.270000000000003</v>
      </c>
      <c r="Q1287" s="13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11">
        <f t="shared" si="101"/>
        <v>81.25</v>
      </c>
      <c r="Q1288" s="13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11">
        <f t="shared" si="101"/>
        <v>24.2</v>
      </c>
      <c r="Q1289" s="13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11">
        <f t="shared" si="101"/>
        <v>65.87</v>
      </c>
      <c r="Q1290" s="13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11">
        <f t="shared" si="101"/>
        <v>36.08</v>
      </c>
      <c r="Q1291" s="13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11">
        <f t="shared" si="101"/>
        <v>44.19</v>
      </c>
      <c r="Q1292" s="13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11">
        <f t="shared" si="101"/>
        <v>104.07</v>
      </c>
      <c r="Q1293" s="13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11">
        <f t="shared" si="101"/>
        <v>35.96</v>
      </c>
      <c r="Q1294" s="13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11">
        <f t="shared" si="101"/>
        <v>127.79</v>
      </c>
      <c r="Q1295" s="13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11">
        <f t="shared" si="101"/>
        <v>27.73</v>
      </c>
      <c r="Q1296" s="13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11">
        <f t="shared" si="101"/>
        <v>39.83</v>
      </c>
      <c r="Q1297" s="13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11">
        <f t="shared" si="101"/>
        <v>52.17</v>
      </c>
      <c r="Q1298" s="13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11">
        <f t="shared" si="101"/>
        <v>92.04</v>
      </c>
      <c r="Q1299" s="13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11">
        <f t="shared" si="101"/>
        <v>63.42</v>
      </c>
      <c r="Q1300" s="13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11">
        <f t="shared" si="101"/>
        <v>135.63</v>
      </c>
      <c r="Q1301" s="13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11">
        <f t="shared" si="101"/>
        <v>168.75</v>
      </c>
      <c r="Q1302" s="13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11">
        <f t="shared" si="101"/>
        <v>70.86</v>
      </c>
      <c r="Q1303" s="13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11">
        <f t="shared" si="101"/>
        <v>50</v>
      </c>
      <c r="Q1304" s="13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11">
        <f t="shared" si="101"/>
        <v>42.21</v>
      </c>
      <c r="Q1305" s="13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11">
        <f t="shared" si="101"/>
        <v>152.41</v>
      </c>
      <c r="Q1306" s="13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11">
        <f t="shared" si="101"/>
        <v>90.62</v>
      </c>
      <c r="Q1307" s="13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11">
        <f t="shared" si="101"/>
        <v>201.6</v>
      </c>
      <c r="Q1308" s="13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11">
        <f t="shared" si="101"/>
        <v>127.93</v>
      </c>
      <c r="Q1309" s="13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11">
        <f t="shared" si="101"/>
        <v>29.89</v>
      </c>
      <c r="Q1310" s="13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11">
        <f t="shared" si="101"/>
        <v>367.97</v>
      </c>
      <c r="Q1311" s="13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11">
        <f t="shared" si="101"/>
        <v>129.16999999999999</v>
      </c>
      <c r="Q1312" s="13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11">
        <f t="shared" si="101"/>
        <v>800.7</v>
      </c>
      <c r="Q1313" s="13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11">
        <f t="shared" si="101"/>
        <v>28</v>
      </c>
      <c r="Q1314" s="13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11">
        <f t="shared" si="101"/>
        <v>102.02</v>
      </c>
      <c r="Q1315" s="13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11">
        <f t="shared" si="101"/>
        <v>184.36</v>
      </c>
      <c r="Q1316" s="13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11">
        <f t="shared" si="101"/>
        <v>162.91999999999999</v>
      </c>
      <c r="Q1317" s="13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11">
        <f t="shared" si="101"/>
        <v>1</v>
      </c>
      <c r="Q1318" s="13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11">
        <f t="shared" si="101"/>
        <v>603.53</v>
      </c>
      <c r="Q1319" s="13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11">
        <f t="shared" si="101"/>
        <v>45.41</v>
      </c>
      <c r="Q1320" s="13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11">
        <f t="shared" si="101"/>
        <v>97.33</v>
      </c>
      <c r="Q1321" s="13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11">
        <f t="shared" si="101"/>
        <v>167.67</v>
      </c>
      <c r="Q1322" s="13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11">
        <f t="shared" si="101"/>
        <v>859.86</v>
      </c>
      <c r="Q1323" s="13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11">
        <f t="shared" si="101"/>
        <v>26.5</v>
      </c>
      <c r="Q1324" s="13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11">
        <f t="shared" si="101"/>
        <v>30.27</v>
      </c>
      <c r="Q1325" s="13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11">
        <f t="shared" si="101"/>
        <v>54.67</v>
      </c>
      <c r="Q1326" s="13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11">
        <f t="shared" si="101"/>
        <v>60.75</v>
      </c>
      <c r="Q1327" s="13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11">
        <f t="shared" si="101"/>
        <v>102.73</v>
      </c>
      <c r="Q1328" s="13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11">
        <f t="shared" si="101"/>
        <v>41.59</v>
      </c>
      <c r="Q1329" s="13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11">
        <f t="shared" si="101"/>
        <v>116.53</v>
      </c>
      <c r="Q1330" s="13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11">
        <f t="shared" si="101"/>
        <v>45.33</v>
      </c>
      <c r="Q1331" s="13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11">
        <f t="shared" si="101"/>
        <v>157.46</v>
      </c>
      <c r="Q1332" s="13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11">
        <f t="shared" si="101"/>
        <v>100.5</v>
      </c>
      <c r="Q1333" s="13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11">
        <f t="shared" si="101"/>
        <v>0</v>
      </c>
      <c r="Q1334" s="13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11">
        <f t="shared" si="101"/>
        <v>0</v>
      </c>
      <c r="Q1335" s="13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11">
        <f t="shared" si="101"/>
        <v>51.82</v>
      </c>
      <c r="Q1336" s="13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11">
        <f t="shared" si="101"/>
        <v>308.75</v>
      </c>
      <c r="Q1337" s="13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11">
        <f t="shared" si="101"/>
        <v>379.23</v>
      </c>
      <c r="Q1338" s="13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11">
        <f t="shared" si="101"/>
        <v>176.36</v>
      </c>
      <c r="Q1339" s="13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11">
        <f t="shared" si="101"/>
        <v>66.069999999999993</v>
      </c>
      <c r="Q1340" s="13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11">
        <f t="shared" si="101"/>
        <v>89.65</v>
      </c>
      <c r="Q1341" s="13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11">
        <f t="shared" si="101"/>
        <v>0</v>
      </c>
      <c r="Q1342" s="13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11">
        <f t="shared" si="101"/>
        <v>382.39</v>
      </c>
      <c r="Q1343" s="13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11">
        <f t="shared" si="101"/>
        <v>100</v>
      </c>
      <c r="Q1344" s="13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11">
        <f t="shared" si="101"/>
        <v>158.36000000000001</v>
      </c>
      <c r="Q1345" s="13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 s="11">
        <f t="shared" si="101"/>
        <v>40.76</v>
      </c>
      <c r="Q1346" s="13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 s="11">
        <f t="shared" ref="P1347:P1410" si="106">IFERROR(ROUND(E1347/L1347,2),0)</f>
        <v>53.57</v>
      </c>
      <c r="Q1347" s="13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11">
        <f t="shared" si="106"/>
        <v>48.45</v>
      </c>
      <c r="Q1348" s="13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11">
        <f t="shared" si="106"/>
        <v>82.42</v>
      </c>
      <c r="Q1349" s="13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11">
        <f t="shared" si="106"/>
        <v>230.19</v>
      </c>
      <c r="Q1350" s="13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11">
        <f t="shared" si="106"/>
        <v>59.36</v>
      </c>
      <c r="Q1351" s="13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11">
        <f t="shared" si="106"/>
        <v>66.7</v>
      </c>
      <c r="Q1352" s="13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11">
        <f t="shared" si="106"/>
        <v>168.78</v>
      </c>
      <c r="Q1353" s="13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11">
        <f t="shared" si="106"/>
        <v>59.97</v>
      </c>
      <c r="Q1354" s="13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11">
        <f t="shared" si="106"/>
        <v>31.81</v>
      </c>
      <c r="Q1355" s="13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11">
        <f t="shared" si="106"/>
        <v>24.42</v>
      </c>
      <c r="Q1356" s="13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11">
        <f t="shared" si="106"/>
        <v>25.35</v>
      </c>
      <c r="Q1357" s="13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11">
        <f t="shared" si="106"/>
        <v>71.44</v>
      </c>
      <c r="Q1358" s="13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11">
        <f t="shared" si="106"/>
        <v>38.549999999999997</v>
      </c>
      <c r="Q1359" s="13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11">
        <f t="shared" si="106"/>
        <v>68.37</v>
      </c>
      <c r="Q1360" s="13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11">
        <f t="shared" si="106"/>
        <v>40.21</v>
      </c>
      <c r="Q1361" s="13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11">
        <f t="shared" si="106"/>
        <v>32.07</v>
      </c>
      <c r="Q1362" s="13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11">
        <f t="shared" si="106"/>
        <v>28.63</v>
      </c>
      <c r="Q1363" s="13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11">
        <f t="shared" si="106"/>
        <v>43.64</v>
      </c>
      <c r="Q1364" s="13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11">
        <f t="shared" si="106"/>
        <v>40</v>
      </c>
      <c r="Q1365" s="13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11">
        <f t="shared" si="106"/>
        <v>346.04</v>
      </c>
      <c r="Q1366" s="13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11">
        <f t="shared" si="106"/>
        <v>81.739999999999995</v>
      </c>
      <c r="Q1367" s="13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11">
        <f t="shared" si="106"/>
        <v>64.540000000000006</v>
      </c>
      <c r="Q1368" s="13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11">
        <f t="shared" si="106"/>
        <v>63.48</v>
      </c>
      <c r="Q1369" s="13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11">
        <f t="shared" si="106"/>
        <v>63.62</v>
      </c>
      <c r="Q1370" s="13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11">
        <f t="shared" si="106"/>
        <v>83.97</v>
      </c>
      <c r="Q1371" s="13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11">
        <f t="shared" si="106"/>
        <v>77.75</v>
      </c>
      <c r="Q1372" s="13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11">
        <f t="shared" si="106"/>
        <v>107.07</v>
      </c>
      <c r="Q1373" s="13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11">
        <f t="shared" si="106"/>
        <v>38.75</v>
      </c>
      <c r="Q1374" s="13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11">
        <f t="shared" si="106"/>
        <v>201.94</v>
      </c>
      <c r="Q1375" s="13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11">
        <f t="shared" si="106"/>
        <v>43.06</v>
      </c>
      <c r="Q1376" s="13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11">
        <f t="shared" si="106"/>
        <v>62.87</v>
      </c>
      <c r="Q1377" s="13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11">
        <f t="shared" si="106"/>
        <v>55.61</v>
      </c>
      <c r="Q1378" s="13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11">
        <f t="shared" si="106"/>
        <v>48.71</v>
      </c>
      <c r="Q1379" s="13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11">
        <f t="shared" si="106"/>
        <v>30.58</v>
      </c>
      <c r="Q1380" s="13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11">
        <f t="shared" si="106"/>
        <v>73.91</v>
      </c>
      <c r="Q1381" s="13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11">
        <f t="shared" si="106"/>
        <v>21.2</v>
      </c>
      <c r="Q1382" s="13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11">
        <f t="shared" si="106"/>
        <v>73.36</v>
      </c>
      <c r="Q1383" s="13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11">
        <f t="shared" si="106"/>
        <v>56.41</v>
      </c>
      <c r="Q1384" s="13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11">
        <f t="shared" si="106"/>
        <v>50.25</v>
      </c>
      <c r="Q1385" s="13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11">
        <f t="shared" si="106"/>
        <v>68.94</v>
      </c>
      <c r="Q1386" s="13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11">
        <f t="shared" si="106"/>
        <v>65.91</v>
      </c>
      <c r="Q1387" s="13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11">
        <f t="shared" si="106"/>
        <v>62.5</v>
      </c>
      <c r="Q1388" s="13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11">
        <f t="shared" si="106"/>
        <v>70.06</v>
      </c>
      <c r="Q1389" s="13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11">
        <f t="shared" si="106"/>
        <v>60.18</v>
      </c>
      <c r="Q1390" s="13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11">
        <f t="shared" si="106"/>
        <v>21.38</v>
      </c>
      <c r="Q1391" s="13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11">
        <f t="shared" si="106"/>
        <v>160.79</v>
      </c>
      <c r="Q1392" s="13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11">
        <f t="shared" si="106"/>
        <v>42.38</v>
      </c>
      <c r="Q1393" s="13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11">
        <f t="shared" si="106"/>
        <v>27.32</v>
      </c>
      <c r="Q1394" s="13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11">
        <f t="shared" si="106"/>
        <v>196.83</v>
      </c>
      <c r="Q1395" s="13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11">
        <f t="shared" si="106"/>
        <v>53.88</v>
      </c>
      <c r="Q1396" s="13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11">
        <f t="shared" si="106"/>
        <v>47.76</v>
      </c>
      <c r="Q1397" s="13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11">
        <f t="shared" si="106"/>
        <v>88.19</v>
      </c>
      <c r="Q1398" s="13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11">
        <f t="shared" si="106"/>
        <v>72.06</v>
      </c>
      <c r="Q1399" s="13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11">
        <f t="shared" si="106"/>
        <v>74.25</v>
      </c>
      <c r="Q1400" s="13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11">
        <f t="shared" si="106"/>
        <v>61.7</v>
      </c>
      <c r="Q1401" s="13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11">
        <f t="shared" si="106"/>
        <v>17.239999999999998</v>
      </c>
      <c r="Q1402" s="13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11">
        <f t="shared" si="106"/>
        <v>51.72</v>
      </c>
      <c r="Q1403" s="13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11">
        <f t="shared" si="106"/>
        <v>24.15</v>
      </c>
      <c r="Q1404" s="13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11">
        <f t="shared" si="106"/>
        <v>62.17</v>
      </c>
      <c r="Q1405" s="13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11">
        <f t="shared" si="106"/>
        <v>48.2</v>
      </c>
      <c r="Q1406" s="13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11">
        <f t="shared" si="106"/>
        <v>6.18</v>
      </c>
      <c r="Q1407" s="13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11">
        <f t="shared" si="106"/>
        <v>5</v>
      </c>
      <c r="Q1408" s="13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11">
        <f t="shared" si="106"/>
        <v>7.5</v>
      </c>
      <c r="Q1409" s="13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 s="11">
        <f t="shared" si="106"/>
        <v>12</v>
      </c>
      <c r="Q1410" s="13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s="11">
        <f t="shared" ref="P1411:P1474" si="111">IFERROR(ROUND(E1411/L1411,2),0)</f>
        <v>0</v>
      </c>
      <c r="Q1411" s="13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11">
        <f t="shared" si="111"/>
        <v>1</v>
      </c>
      <c r="Q1412" s="13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11">
        <f t="shared" si="111"/>
        <v>2.33</v>
      </c>
      <c r="Q1413" s="13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11">
        <f t="shared" si="111"/>
        <v>24.62</v>
      </c>
      <c r="Q1414" s="13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11">
        <f t="shared" si="111"/>
        <v>100</v>
      </c>
      <c r="Q1415" s="13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11">
        <f t="shared" si="111"/>
        <v>1</v>
      </c>
      <c r="Q1416" s="13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11">
        <f t="shared" si="111"/>
        <v>88.89</v>
      </c>
      <c r="Q1417" s="13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11">
        <f t="shared" si="111"/>
        <v>0</v>
      </c>
      <c r="Q1418" s="13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11">
        <f t="shared" si="111"/>
        <v>27.5</v>
      </c>
      <c r="Q1419" s="13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11">
        <f t="shared" si="111"/>
        <v>6</v>
      </c>
      <c r="Q1420" s="13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11">
        <f t="shared" si="111"/>
        <v>44.5</v>
      </c>
      <c r="Q1421" s="13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11">
        <f t="shared" si="111"/>
        <v>1</v>
      </c>
      <c r="Q1422" s="13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11">
        <f t="shared" si="111"/>
        <v>100</v>
      </c>
      <c r="Q1423" s="13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11">
        <f t="shared" si="111"/>
        <v>13</v>
      </c>
      <c r="Q1424" s="13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11">
        <f t="shared" si="111"/>
        <v>100</v>
      </c>
      <c r="Q1425" s="13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11">
        <f t="shared" si="111"/>
        <v>109.07</v>
      </c>
      <c r="Q1426" s="13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11">
        <f t="shared" si="111"/>
        <v>0</v>
      </c>
      <c r="Q1427" s="13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11">
        <f t="shared" si="111"/>
        <v>0</v>
      </c>
      <c r="Q1428" s="13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11">
        <f t="shared" si="111"/>
        <v>104.75</v>
      </c>
      <c r="Q1429" s="13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11">
        <f t="shared" si="111"/>
        <v>15</v>
      </c>
      <c r="Q1430" s="13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11">
        <f t="shared" si="111"/>
        <v>0</v>
      </c>
      <c r="Q1431" s="13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11">
        <f t="shared" si="111"/>
        <v>80.599999999999994</v>
      </c>
      <c r="Q1432" s="13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11">
        <f t="shared" si="111"/>
        <v>115.55</v>
      </c>
      <c r="Q1433" s="13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11">
        <f t="shared" si="111"/>
        <v>0</v>
      </c>
      <c r="Q1434" s="13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11">
        <f t="shared" si="111"/>
        <v>80.5</v>
      </c>
      <c r="Q1435" s="13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11">
        <f t="shared" si="111"/>
        <v>744.55</v>
      </c>
      <c r="Q1436" s="13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11">
        <f t="shared" si="111"/>
        <v>7.5</v>
      </c>
      <c r="Q1437" s="13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11">
        <f t="shared" si="111"/>
        <v>38.5</v>
      </c>
      <c r="Q1438" s="13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11">
        <f t="shared" si="111"/>
        <v>36.68</v>
      </c>
      <c r="Q1439" s="13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11">
        <f t="shared" si="111"/>
        <v>75</v>
      </c>
      <c r="Q1440" s="13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11">
        <f t="shared" si="111"/>
        <v>30</v>
      </c>
      <c r="Q1441" s="13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11">
        <f t="shared" si="111"/>
        <v>1</v>
      </c>
      <c r="Q1442" s="13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11">
        <f t="shared" si="111"/>
        <v>673.33</v>
      </c>
      <c r="Q1443" s="13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11">
        <f t="shared" si="111"/>
        <v>0</v>
      </c>
      <c r="Q1444" s="13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11">
        <f t="shared" si="111"/>
        <v>0</v>
      </c>
      <c r="Q1445" s="13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11">
        <f t="shared" si="111"/>
        <v>0</v>
      </c>
      <c r="Q1446" s="13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11">
        <f t="shared" si="111"/>
        <v>0</v>
      </c>
      <c r="Q1447" s="13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11">
        <f t="shared" si="111"/>
        <v>0</v>
      </c>
      <c r="Q1448" s="13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11">
        <f t="shared" si="111"/>
        <v>25</v>
      </c>
      <c r="Q1449" s="13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11">
        <f t="shared" si="111"/>
        <v>0</v>
      </c>
      <c r="Q1450" s="13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11">
        <f t="shared" si="111"/>
        <v>0</v>
      </c>
      <c r="Q1451" s="13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11">
        <f t="shared" si="111"/>
        <v>1</v>
      </c>
      <c r="Q1452" s="13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11">
        <f t="shared" si="111"/>
        <v>1</v>
      </c>
      <c r="Q1453" s="13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11">
        <f t="shared" si="111"/>
        <v>0</v>
      </c>
      <c r="Q1454" s="13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11">
        <f t="shared" si="111"/>
        <v>0</v>
      </c>
      <c r="Q1455" s="13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11">
        <f t="shared" si="111"/>
        <v>15</v>
      </c>
      <c r="Q1456" s="13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11">
        <f t="shared" si="111"/>
        <v>225</v>
      </c>
      <c r="Q1457" s="13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11">
        <f t="shared" si="111"/>
        <v>48.33</v>
      </c>
      <c r="Q1458" s="13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11">
        <f t="shared" si="111"/>
        <v>0</v>
      </c>
      <c r="Q1459" s="13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11">
        <f t="shared" si="111"/>
        <v>0</v>
      </c>
      <c r="Q1460" s="13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11">
        <f t="shared" si="111"/>
        <v>0</v>
      </c>
      <c r="Q1461" s="13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11">
        <f t="shared" si="111"/>
        <v>0</v>
      </c>
      <c r="Q1462" s="13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11">
        <f t="shared" si="111"/>
        <v>44.67</v>
      </c>
      <c r="Q1463" s="13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11">
        <f t="shared" si="111"/>
        <v>28.94</v>
      </c>
      <c r="Q1464" s="13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11">
        <f t="shared" si="111"/>
        <v>35.44</v>
      </c>
      <c r="Q1465" s="13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11">
        <f t="shared" si="111"/>
        <v>34.869999999999997</v>
      </c>
      <c r="Q1466" s="13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11">
        <f t="shared" si="111"/>
        <v>52.62</v>
      </c>
      <c r="Q1467" s="13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11">
        <f t="shared" si="111"/>
        <v>69.599999999999994</v>
      </c>
      <c r="Q1468" s="13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11">
        <f t="shared" si="111"/>
        <v>76.72</v>
      </c>
      <c r="Q1469" s="13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11">
        <f t="shared" si="111"/>
        <v>33.19</v>
      </c>
      <c r="Q1470" s="13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11">
        <f t="shared" si="111"/>
        <v>149.46</v>
      </c>
      <c r="Q1471" s="13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11">
        <f t="shared" si="111"/>
        <v>23.17</v>
      </c>
      <c r="Q1472" s="13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11">
        <f t="shared" si="111"/>
        <v>96.88</v>
      </c>
      <c r="Q1473" s="13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 s="11">
        <f t="shared" si="111"/>
        <v>103.2</v>
      </c>
      <c r="Q1474" s="13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 s="11">
        <f t="shared" ref="P1475:P1538" si="116">IFERROR(ROUND(E1475/L1475,2),0)</f>
        <v>38.46</v>
      </c>
      <c r="Q1475" s="13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11">
        <f t="shared" si="116"/>
        <v>44.32</v>
      </c>
      <c r="Q1476" s="13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11">
        <f t="shared" si="116"/>
        <v>64.17</v>
      </c>
      <c r="Q1477" s="13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11">
        <f t="shared" si="116"/>
        <v>43.33</v>
      </c>
      <c r="Q1478" s="13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11">
        <f t="shared" si="116"/>
        <v>90.5</v>
      </c>
      <c r="Q1479" s="13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11">
        <f t="shared" si="116"/>
        <v>29.19</v>
      </c>
      <c r="Q1480" s="13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11">
        <f t="shared" si="116"/>
        <v>30.96</v>
      </c>
      <c r="Q1481" s="13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11">
        <f t="shared" si="116"/>
        <v>92.16</v>
      </c>
      <c r="Q1482" s="13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11">
        <f t="shared" si="116"/>
        <v>17.5</v>
      </c>
      <c r="Q1483" s="13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11">
        <f t="shared" si="116"/>
        <v>5</v>
      </c>
      <c r="Q1484" s="13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11">
        <f t="shared" si="116"/>
        <v>25</v>
      </c>
      <c r="Q1485" s="13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11">
        <f t="shared" si="116"/>
        <v>0</v>
      </c>
      <c r="Q1486" s="13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11">
        <f t="shared" si="116"/>
        <v>50</v>
      </c>
      <c r="Q1487" s="13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11">
        <f t="shared" si="116"/>
        <v>16</v>
      </c>
      <c r="Q1488" s="13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11">
        <f t="shared" si="116"/>
        <v>0</v>
      </c>
      <c r="Q1489" s="13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11">
        <f t="shared" si="116"/>
        <v>60</v>
      </c>
      <c r="Q1490" s="13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11">
        <f t="shared" si="116"/>
        <v>0</v>
      </c>
      <c r="Q1491" s="13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11">
        <f t="shared" si="116"/>
        <v>47.11</v>
      </c>
      <c r="Q1492" s="13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11">
        <f t="shared" si="116"/>
        <v>100</v>
      </c>
      <c r="Q1493" s="13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11">
        <f t="shared" si="116"/>
        <v>15</v>
      </c>
      <c r="Q1494" s="13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11">
        <f t="shared" si="116"/>
        <v>0</v>
      </c>
      <c r="Q1495" s="13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11">
        <f t="shared" si="116"/>
        <v>40.450000000000003</v>
      </c>
      <c r="Q1496" s="13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11">
        <f t="shared" si="116"/>
        <v>0</v>
      </c>
      <c r="Q1497" s="13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11">
        <f t="shared" si="116"/>
        <v>0</v>
      </c>
      <c r="Q1498" s="13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11">
        <f t="shared" si="116"/>
        <v>1</v>
      </c>
      <c r="Q1499" s="13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11">
        <f t="shared" si="116"/>
        <v>19</v>
      </c>
      <c r="Q1500" s="13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11">
        <f t="shared" si="116"/>
        <v>5</v>
      </c>
      <c r="Q1501" s="13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11">
        <f t="shared" si="116"/>
        <v>46.73</v>
      </c>
      <c r="Q1502" s="13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11">
        <f t="shared" si="116"/>
        <v>97.73</v>
      </c>
      <c r="Q1503" s="13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11">
        <f t="shared" si="116"/>
        <v>67.84</v>
      </c>
      <c r="Q1504" s="13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11">
        <f t="shared" si="116"/>
        <v>56.98</v>
      </c>
      <c r="Q1505" s="13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11">
        <f t="shared" si="116"/>
        <v>67.16</v>
      </c>
      <c r="Q1506" s="13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11">
        <f t="shared" si="116"/>
        <v>48.04</v>
      </c>
      <c r="Q1507" s="13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11">
        <f t="shared" si="116"/>
        <v>38.86</v>
      </c>
      <c r="Q1508" s="13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11">
        <f t="shared" si="116"/>
        <v>78.180000000000007</v>
      </c>
      <c r="Q1509" s="13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11">
        <f t="shared" si="116"/>
        <v>97.11</v>
      </c>
      <c r="Q1510" s="13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11">
        <f t="shared" si="116"/>
        <v>110.39</v>
      </c>
      <c r="Q1511" s="13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11">
        <f t="shared" si="116"/>
        <v>39.92</v>
      </c>
      <c r="Q1512" s="13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11">
        <f t="shared" si="116"/>
        <v>75.98</v>
      </c>
      <c r="Q1513" s="13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11">
        <f t="shared" si="116"/>
        <v>58.38</v>
      </c>
      <c r="Q1514" s="13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11">
        <f t="shared" si="116"/>
        <v>55.82</v>
      </c>
      <c r="Q1515" s="13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11">
        <f t="shared" si="116"/>
        <v>151.24</v>
      </c>
      <c r="Q1516" s="13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11">
        <f t="shared" si="116"/>
        <v>849.67</v>
      </c>
      <c r="Q1517" s="13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11">
        <f t="shared" si="116"/>
        <v>159.24</v>
      </c>
      <c r="Q1518" s="13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11">
        <f t="shared" si="116"/>
        <v>39.51</v>
      </c>
      <c r="Q1519" s="13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11">
        <f t="shared" si="116"/>
        <v>130.53</v>
      </c>
      <c r="Q1520" s="13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11">
        <f t="shared" si="116"/>
        <v>64.16</v>
      </c>
      <c r="Q1521" s="13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11">
        <f t="shared" si="116"/>
        <v>111.53</v>
      </c>
      <c r="Q1522" s="13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11">
        <f t="shared" si="116"/>
        <v>170.45</v>
      </c>
      <c r="Q1523" s="13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11">
        <f t="shared" si="116"/>
        <v>133.74</v>
      </c>
      <c r="Q1524" s="13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11">
        <f t="shared" si="116"/>
        <v>95.83</v>
      </c>
      <c r="Q1525" s="13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11">
        <f t="shared" si="116"/>
        <v>221.79</v>
      </c>
      <c r="Q1526" s="13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11">
        <f t="shared" si="116"/>
        <v>32.32</v>
      </c>
      <c r="Q1527" s="13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11">
        <f t="shared" si="116"/>
        <v>98.84</v>
      </c>
      <c r="Q1528" s="13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11">
        <f t="shared" si="116"/>
        <v>55.22</v>
      </c>
      <c r="Q1529" s="13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11">
        <f t="shared" si="116"/>
        <v>52.79</v>
      </c>
      <c r="Q1530" s="13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11">
        <f t="shared" si="116"/>
        <v>135.66999999999999</v>
      </c>
      <c r="Q1531" s="13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11">
        <f t="shared" si="116"/>
        <v>53.99</v>
      </c>
      <c r="Q1532" s="13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11">
        <f t="shared" si="116"/>
        <v>56.64</v>
      </c>
      <c r="Q1533" s="13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11">
        <f t="shared" si="116"/>
        <v>82.32</v>
      </c>
      <c r="Q1534" s="13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11">
        <f t="shared" si="116"/>
        <v>88.26</v>
      </c>
      <c r="Q1535" s="13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11">
        <f t="shared" si="116"/>
        <v>84.91</v>
      </c>
      <c r="Q1536" s="13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11">
        <f t="shared" si="116"/>
        <v>48.15</v>
      </c>
      <c r="Q1537" s="13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 s="11">
        <f t="shared" si="116"/>
        <v>66.02</v>
      </c>
      <c r="Q1538" s="13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 s="11">
        <f t="shared" ref="P1539:P1602" si="121">IFERROR(ROUND(E1539/L1539,2),0)</f>
        <v>96.38</v>
      </c>
      <c r="Q1539" s="13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11">
        <f t="shared" si="121"/>
        <v>156.16999999999999</v>
      </c>
      <c r="Q1540" s="13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11">
        <f t="shared" si="121"/>
        <v>95.76</v>
      </c>
      <c r="Q1541" s="13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11">
        <f t="shared" si="121"/>
        <v>180.41</v>
      </c>
      <c r="Q1542" s="13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11">
        <f t="shared" si="121"/>
        <v>3</v>
      </c>
      <c r="Q1543" s="13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11">
        <f t="shared" si="121"/>
        <v>20</v>
      </c>
      <c r="Q1544" s="13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11">
        <f t="shared" si="121"/>
        <v>10</v>
      </c>
      <c r="Q1545" s="13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11">
        <f t="shared" si="121"/>
        <v>0</v>
      </c>
      <c r="Q1546" s="13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11">
        <f t="shared" si="121"/>
        <v>1</v>
      </c>
      <c r="Q1547" s="13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11">
        <f t="shared" si="121"/>
        <v>26.27</v>
      </c>
      <c r="Q1548" s="13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11">
        <f t="shared" si="121"/>
        <v>0</v>
      </c>
      <c r="Q1549" s="13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11">
        <f t="shared" si="121"/>
        <v>60</v>
      </c>
      <c r="Q1550" s="13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11">
        <f t="shared" si="121"/>
        <v>28.33</v>
      </c>
      <c r="Q1551" s="13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11">
        <f t="shared" si="121"/>
        <v>14.43</v>
      </c>
      <c r="Q1552" s="13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11">
        <f t="shared" si="121"/>
        <v>0</v>
      </c>
      <c r="Q1553" s="13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11">
        <f t="shared" si="121"/>
        <v>132.19</v>
      </c>
      <c r="Q1554" s="13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11">
        <f t="shared" si="121"/>
        <v>0</v>
      </c>
      <c r="Q1555" s="13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11">
        <f t="shared" si="121"/>
        <v>0</v>
      </c>
      <c r="Q1556" s="13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11">
        <f t="shared" si="121"/>
        <v>0</v>
      </c>
      <c r="Q1557" s="13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11">
        <f t="shared" si="121"/>
        <v>56.42</v>
      </c>
      <c r="Q1558" s="13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11">
        <f t="shared" si="121"/>
        <v>100</v>
      </c>
      <c r="Q1559" s="13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11">
        <f t="shared" si="121"/>
        <v>11.67</v>
      </c>
      <c r="Q1560" s="13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11">
        <f t="shared" si="121"/>
        <v>50</v>
      </c>
      <c r="Q1561" s="13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11">
        <f t="shared" si="121"/>
        <v>23.5</v>
      </c>
      <c r="Q1562" s="13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11">
        <f t="shared" si="121"/>
        <v>67</v>
      </c>
      <c r="Q1563" s="13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11">
        <f t="shared" si="121"/>
        <v>0</v>
      </c>
      <c r="Q1564" s="13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11">
        <f t="shared" si="121"/>
        <v>42.5</v>
      </c>
      <c r="Q1565" s="13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11">
        <f t="shared" si="121"/>
        <v>10</v>
      </c>
      <c r="Q1566" s="13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11">
        <f t="shared" si="121"/>
        <v>100</v>
      </c>
      <c r="Q1567" s="13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11">
        <f t="shared" si="121"/>
        <v>108.05</v>
      </c>
      <c r="Q1568" s="13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11">
        <f t="shared" si="121"/>
        <v>26.92</v>
      </c>
      <c r="Q1569" s="13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11">
        <f t="shared" si="121"/>
        <v>155</v>
      </c>
      <c r="Q1570" s="13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11">
        <f t="shared" si="121"/>
        <v>0</v>
      </c>
      <c r="Q1571" s="13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11">
        <f t="shared" si="121"/>
        <v>47.77</v>
      </c>
      <c r="Q1572" s="13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11">
        <f t="shared" si="121"/>
        <v>20</v>
      </c>
      <c r="Q1573" s="13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11">
        <f t="shared" si="121"/>
        <v>41.67</v>
      </c>
      <c r="Q1574" s="13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11">
        <f t="shared" si="121"/>
        <v>74.33</v>
      </c>
      <c r="Q1575" s="13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11">
        <f t="shared" si="121"/>
        <v>84.33</v>
      </c>
      <c r="Q1576" s="13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11">
        <f t="shared" si="121"/>
        <v>65.459999999999994</v>
      </c>
      <c r="Q1577" s="13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11">
        <f t="shared" si="121"/>
        <v>65</v>
      </c>
      <c r="Q1578" s="13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11">
        <f t="shared" si="121"/>
        <v>27.5</v>
      </c>
      <c r="Q1579" s="13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11">
        <f t="shared" si="121"/>
        <v>51.25</v>
      </c>
      <c r="Q1580" s="13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11">
        <f t="shared" si="121"/>
        <v>14</v>
      </c>
      <c r="Q1581" s="13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11">
        <f t="shared" si="121"/>
        <v>0</v>
      </c>
      <c r="Q1582" s="13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11">
        <f t="shared" si="121"/>
        <v>5</v>
      </c>
      <c r="Q1583" s="13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11">
        <f t="shared" si="121"/>
        <v>31</v>
      </c>
      <c r="Q1584" s="13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11">
        <f t="shared" si="121"/>
        <v>15</v>
      </c>
      <c r="Q1585" s="13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11">
        <f t="shared" si="121"/>
        <v>0</v>
      </c>
      <c r="Q1586" s="13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11">
        <f t="shared" si="121"/>
        <v>131.66999999999999</v>
      </c>
      <c r="Q1587" s="13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11">
        <f t="shared" si="121"/>
        <v>0</v>
      </c>
      <c r="Q1588" s="13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11">
        <f t="shared" si="121"/>
        <v>1</v>
      </c>
      <c r="Q1589" s="13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11">
        <f t="shared" si="121"/>
        <v>0</v>
      </c>
      <c r="Q1590" s="13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11">
        <f t="shared" si="121"/>
        <v>0</v>
      </c>
      <c r="Q1591" s="13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11">
        <f t="shared" si="121"/>
        <v>510</v>
      </c>
      <c r="Q1592" s="13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11">
        <f t="shared" si="121"/>
        <v>44.48</v>
      </c>
      <c r="Q1593" s="13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11">
        <f t="shared" si="121"/>
        <v>0</v>
      </c>
      <c r="Q1594" s="13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11">
        <f t="shared" si="121"/>
        <v>1</v>
      </c>
      <c r="Q1595" s="13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11">
        <f t="shared" si="121"/>
        <v>20.5</v>
      </c>
      <c r="Q1596" s="13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11">
        <f t="shared" si="121"/>
        <v>40</v>
      </c>
      <c r="Q1597" s="13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11">
        <f t="shared" si="121"/>
        <v>25</v>
      </c>
      <c r="Q1598" s="13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11">
        <f t="shared" si="121"/>
        <v>0</v>
      </c>
      <c r="Q1599" s="13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11">
        <f t="shared" si="121"/>
        <v>1</v>
      </c>
      <c r="Q1600" s="13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11">
        <f t="shared" si="121"/>
        <v>0</v>
      </c>
      <c r="Q1601" s="13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 s="11">
        <f t="shared" si="121"/>
        <v>40.78</v>
      </c>
      <c r="Q1602" s="13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 s="11">
        <f t="shared" ref="P1603:P1666" si="126">IFERROR(ROUND(E1603/L1603,2),0)</f>
        <v>48.33</v>
      </c>
      <c r="Q1603" s="13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11">
        <f t="shared" si="126"/>
        <v>46.95</v>
      </c>
      <c r="Q1604" s="13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11">
        <f t="shared" si="126"/>
        <v>66.69</v>
      </c>
      <c r="Q1605" s="13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11">
        <f t="shared" si="126"/>
        <v>48.84</v>
      </c>
      <c r="Q1606" s="13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11">
        <f t="shared" si="126"/>
        <v>137.31</v>
      </c>
      <c r="Q1607" s="13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11">
        <f t="shared" si="126"/>
        <v>87.83</v>
      </c>
      <c r="Q1608" s="13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11">
        <f t="shared" si="126"/>
        <v>70.790000000000006</v>
      </c>
      <c r="Q1609" s="13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11">
        <f t="shared" si="126"/>
        <v>52.83</v>
      </c>
      <c r="Q1610" s="13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11">
        <f t="shared" si="126"/>
        <v>443.75</v>
      </c>
      <c r="Q1611" s="13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11">
        <f t="shared" si="126"/>
        <v>48.54</v>
      </c>
      <c r="Q1612" s="13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11">
        <f t="shared" si="126"/>
        <v>37.07</v>
      </c>
      <c r="Q1613" s="13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11">
        <f t="shared" si="126"/>
        <v>50</v>
      </c>
      <c r="Q1614" s="13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11">
        <f t="shared" si="126"/>
        <v>39.04</v>
      </c>
      <c r="Q1615" s="13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11">
        <f t="shared" si="126"/>
        <v>66.69</v>
      </c>
      <c r="Q1616" s="13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11">
        <f t="shared" si="126"/>
        <v>67.13</v>
      </c>
      <c r="Q1617" s="13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11">
        <f t="shared" si="126"/>
        <v>66.37</v>
      </c>
      <c r="Q1618" s="13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11">
        <f t="shared" si="126"/>
        <v>64.62</v>
      </c>
      <c r="Q1619" s="13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11">
        <f t="shared" si="126"/>
        <v>58.37</v>
      </c>
      <c r="Q1620" s="13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11">
        <f t="shared" si="126"/>
        <v>86.96</v>
      </c>
      <c r="Q1621" s="13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11">
        <f t="shared" si="126"/>
        <v>66.47</v>
      </c>
      <c r="Q1622" s="13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11">
        <f t="shared" si="126"/>
        <v>163.78</v>
      </c>
      <c r="Q1623" s="13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11">
        <f t="shared" si="126"/>
        <v>107.98</v>
      </c>
      <c r="Q1624" s="13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11">
        <f t="shared" si="126"/>
        <v>42.11</v>
      </c>
      <c r="Q1625" s="13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11">
        <f t="shared" si="126"/>
        <v>47.2</v>
      </c>
      <c r="Q1626" s="13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11">
        <f t="shared" si="126"/>
        <v>112.02</v>
      </c>
      <c r="Q1627" s="13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11">
        <f t="shared" si="126"/>
        <v>74.95</v>
      </c>
      <c r="Q1628" s="13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11">
        <f t="shared" si="126"/>
        <v>61.58</v>
      </c>
      <c r="Q1629" s="13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11">
        <f t="shared" si="126"/>
        <v>45.88</v>
      </c>
      <c r="Q1630" s="13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11">
        <f t="shared" si="126"/>
        <v>75.849999999999994</v>
      </c>
      <c r="Q1631" s="13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11">
        <f t="shared" si="126"/>
        <v>84.21</v>
      </c>
      <c r="Q1632" s="13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11">
        <f t="shared" si="126"/>
        <v>117.23</v>
      </c>
      <c r="Q1633" s="13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11">
        <f t="shared" si="126"/>
        <v>86.49</v>
      </c>
      <c r="Q1634" s="13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11">
        <f t="shared" si="126"/>
        <v>172.41</v>
      </c>
      <c r="Q1635" s="13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11">
        <f t="shared" si="126"/>
        <v>62.81</v>
      </c>
      <c r="Q1636" s="13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11">
        <f t="shared" si="126"/>
        <v>67.73</v>
      </c>
      <c r="Q1637" s="13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11">
        <f t="shared" si="126"/>
        <v>53.56</v>
      </c>
      <c r="Q1638" s="13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11">
        <f t="shared" si="126"/>
        <v>34.6</v>
      </c>
      <c r="Q1639" s="13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11">
        <f t="shared" si="126"/>
        <v>38.89</v>
      </c>
      <c r="Q1640" s="13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11">
        <f t="shared" si="126"/>
        <v>94.74</v>
      </c>
      <c r="Q1641" s="13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11">
        <f t="shared" si="126"/>
        <v>39.97</v>
      </c>
      <c r="Q1642" s="13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11">
        <f t="shared" si="126"/>
        <v>97.5</v>
      </c>
      <c r="Q1643" s="13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11">
        <f t="shared" si="126"/>
        <v>42.86</v>
      </c>
      <c r="Q1644" s="13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11">
        <f t="shared" si="126"/>
        <v>168.51</v>
      </c>
      <c r="Q1645" s="13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11">
        <f t="shared" si="126"/>
        <v>85.55</v>
      </c>
      <c r="Q1646" s="13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11">
        <f t="shared" si="126"/>
        <v>554</v>
      </c>
      <c r="Q1647" s="13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11">
        <f t="shared" si="126"/>
        <v>26.55</v>
      </c>
      <c r="Q1648" s="13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11">
        <f t="shared" si="126"/>
        <v>113.83</v>
      </c>
      <c r="Q1649" s="13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11">
        <f t="shared" si="126"/>
        <v>32.01</v>
      </c>
      <c r="Q1650" s="13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11">
        <f t="shared" si="126"/>
        <v>47.19</v>
      </c>
      <c r="Q1651" s="13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11">
        <f t="shared" si="126"/>
        <v>88.47</v>
      </c>
      <c r="Q1652" s="13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11">
        <f t="shared" si="126"/>
        <v>100.75</v>
      </c>
      <c r="Q1653" s="13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11">
        <f t="shared" si="126"/>
        <v>64.709999999999994</v>
      </c>
      <c r="Q1654" s="13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11">
        <f t="shared" si="126"/>
        <v>51.85</v>
      </c>
      <c r="Q1655" s="13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11">
        <f t="shared" si="126"/>
        <v>38.79</v>
      </c>
      <c r="Q1656" s="13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11">
        <f t="shared" si="126"/>
        <v>44.65</v>
      </c>
      <c r="Q1657" s="13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11">
        <f t="shared" si="126"/>
        <v>156.77000000000001</v>
      </c>
      <c r="Q1658" s="13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11">
        <f t="shared" si="126"/>
        <v>118.7</v>
      </c>
      <c r="Q1659" s="13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11">
        <f t="shared" si="126"/>
        <v>74.150000000000006</v>
      </c>
      <c r="Q1660" s="13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11">
        <f t="shared" si="126"/>
        <v>12.53</v>
      </c>
      <c r="Q1661" s="13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11">
        <f t="shared" si="126"/>
        <v>27.86</v>
      </c>
      <c r="Q1662" s="13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11">
        <f t="shared" si="126"/>
        <v>80.180000000000007</v>
      </c>
      <c r="Q1663" s="13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11">
        <f t="shared" si="126"/>
        <v>132.44</v>
      </c>
      <c r="Q1664" s="13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11">
        <f t="shared" si="126"/>
        <v>33.75</v>
      </c>
      <c r="Q1665" s="13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 s="11">
        <f t="shared" si="126"/>
        <v>34.380000000000003</v>
      </c>
      <c r="Q1666" s="13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 s="11">
        <f t="shared" ref="P1667:P1730" si="131">IFERROR(ROUND(E1667/L1667,2),0)</f>
        <v>44.96</v>
      </c>
      <c r="Q1667" s="13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11">
        <f t="shared" si="131"/>
        <v>41.04</v>
      </c>
      <c r="Q1668" s="13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11">
        <f t="shared" si="131"/>
        <v>52.6</v>
      </c>
      <c r="Q1669" s="13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11">
        <f t="shared" si="131"/>
        <v>70.78</v>
      </c>
      <c r="Q1670" s="13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11">
        <f t="shared" si="131"/>
        <v>53.75</v>
      </c>
      <c r="Q1671" s="13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11">
        <f t="shared" si="131"/>
        <v>44.61</v>
      </c>
      <c r="Q1672" s="13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11">
        <f t="shared" si="131"/>
        <v>26.15</v>
      </c>
      <c r="Q1673" s="13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11">
        <f t="shared" si="131"/>
        <v>39.18</v>
      </c>
      <c r="Q1674" s="13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11">
        <f t="shared" si="131"/>
        <v>45.59</v>
      </c>
      <c r="Q1675" s="13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11">
        <f t="shared" si="131"/>
        <v>89.25</v>
      </c>
      <c r="Q1676" s="13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11">
        <f t="shared" si="131"/>
        <v>40.42</v>
      </c>
      <c r="Q1677" s="13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11">
        <f t="shared" si="131"/>
        <v>82.38</v>
      </c>
      <c r="Q1678" s="13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11">
        <f t="shared" si="131"/>
        <v>159.52000000000001</v>
      </c>
      <c r="Q1679" s="13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11">
        <f t="shared" si="131"/>
        <v>36.24</v>
      </c>
      <c r="Q1680" s="13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11">
        <f t="shared" si="131"/>
        <v>62.5</v>
      </c>
      <c r="Q1681" s="13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11">
        <f t="shared" si="131"/>
        <v>47</v>
      </c>
      <c r="Q1682" s="13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11">
        <f t="shared" si="131"/>
        <v>74.58</v>
      </c>
      <c r="Q1683" s="13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11">
        <f t="shared" si="131"/>
        <v>0</v>
      </c>
      <c r="Q1684" s="13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11">
        <f t="shared" si="131"/>
        <v>76</v>
      </c>
      <c r="Q1685" s="13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11">
        <f t="shared" si="131"/>
        <v>86.44</v>
      </c>
      <c r="Q1686" s="13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11">
        <f t="shared" si="131"/>
        <v>24</v>
      </c>
      <c r="Q1687" s="13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11">
        <f t="shared" si="131"/>
        <v>18</v>
      </c>
      <c r="Q1688" s="13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11">
        <f t="shared" si="131"/>
        <v>80.13</v>
      </c>
      <c r="Q1689" s="13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11">
        <f t="shared" si="131"/>
        <v>253.14</v>
      </c>
      <c r="Q1690" s="13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11">
        <f t="shared" si="131"/>
        <v>171.43</v>
      </c>
      <c r="Q1691" s="13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11">
        <f t="shared" si="131"/>
        <v>57.73</v>
      </c>
      <c r="Q1692" s="13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11">
        <f t="shared" si="131"/>
        <v>264.26</v>
      </c>
      <c r="Q1693" s="13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11">
        <f t="shared" si="131"/>
        <v>159.33000000000001</v>
      </c>
      <c r="Q1694" s="13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11">
        <f t="shared" si="131"/>
        <v>35</v>
      </c>
      <c r="Q1695" s="13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11">
        <f t="shared" si="131"/>
        <v>5</v>
      </c>
      <c r="Q1696" s="13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11">
        <f t="shared" si="131"/>
        <v>61.09</v>
      </c>
      <c r="Q1697" s="13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11">
        <f t="shared" si="131"/>
        <v>0</v>
      </c>
      <c r="Q1698" s="13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11">
        <f t="shared" si="131"/>
        <v>114.82</v>
      </c>
      <c r="Q1699" s="13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11">
        <f t="shared" si="131"/>
        <v>0</v>
      </c>
      <c r="Q1700" s="13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11">
        <f t="shared" si="131"/>
        <v>54</v>
      </c>
      <c r="Q1701" s="13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11">
        <f t="shared" si="131"/>
        <v>65.97</v>
      </c>
      <c r="Q1702" s="13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11">
        <f t="shared" si="131"/>
        <v>5</v>
      </c>
      <c r="Q1703" s="13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11">
        <f t="shared" si="131"/>
        <v>1</v>
      </c>
      <c r="Q1704" s="13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11">
        <f t="shared" si="131"/>
        <v>25.5</v>
      </c>
      <c r="Q1705" s="13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11">
        <f t="shared" si="131"/>
        <v>118.36</v>
      </c>
      <c r="Q1706" s="13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11">
        <f t="shared" si="131"/>
        <v>0</v>
      </c>
      <c r="Q1707" s="13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11">
        <f t="shared" si="131"/>
        <v>0</v>
      </c>
      <c r="Q1708" s="13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11">
        <f t="shared" si="131"/>
        <v>54.11</v>
      </c>
      <c r="Q1709" s="13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11">
        <f t="shared" si="131"/>
        <v>0</v>
      </c>
      <c r="Q1710" s="13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11">
        <f t="shared" si="131"/>
        <v>21.25</v>
      </c>
      <c r="Q1711" s="13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11">
        <f t="shared" si="131"/>
        <v>34</v>
      </c>
      <c r="Q1712" s="13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11">
        <f t="shared" si="131"/>
        <v>525</v>
      </c>
      <c r="Q1713" s="13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11">
        <f t="shared" si="131"/>
        <v>0</v>
      </c>
      <c r="Q1714" s="13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11">
        <f t="shared" si="131"/>
        <v>50</v>
      </c>
      <c r="Q1715" s="13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11">
        <f t="shared" si="131"/>
        <v>115.71</v>
      </c>
      <c r="Q1716" s="13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11">
        <f t="shared" si="131"/>
        <v>5.5</v>
      </c>
      <c r="Q1717" s="13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11">
        <f t="shared" si="131"/>
        <v>50</v>
      </c>
      <c r="Q1718" s="13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11">
        <f t="shared" si="131"/>
        <v>34.020000000000003</v>
      </c>
      <c r="Q1719" s="13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11">
        <f t="shared" si="131"/>
        <v>37.5</v>
      </c>
      <c r="Q1720" s="13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11">
        <f t="shared" si="131"/>
        <v>11.67</v>
      </c>
      <c r="Q1721" s="13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11">
        <f t="shared" si="131"/>
        <v>28.13</v>
      </c>
      <c r="Q1722" s="13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11">
        <f t="shared" si="131"/>
        <v>0</v>
      </c>
      <c r="Q1723" s="13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11">
        <f t="shared" si="131"/>
        <v>1</v>
      </c>
      <c r="Q1724" s="13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11">
        <f t="shared" si="131"/>
        <v>216.67</v>
      </c>
      <c r="Q1725" s="13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11">
        <f t="shared" si="131"/>
        <v>8.75</v>
      </c>
      <c r="Q1726" s="13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11">
        <f t="shared" si="131"/>
        <v>62.22</v>
      </c>
      <c r="Q1727" s="13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11">
        <f t="shared" si="131"/>
        <v>137.25</v>
      </c>
      <c r="Q1728" s="13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11">
        <f t="shared" si="131"/>
        <v>1</v>
      </c>
      <c r="Q1729" s="13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 s="11">
        <f t="shared" si="131"/>
        <v>122.14</v>
      </c>
      <c r="Q1730" s="13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s="11">
        <f t="shared" ref="P1731:P1794" si="136">IFERROR(ROUND(E1731/L1731,2),0)</f>
        <v>0</v>
      </c>
      <c r="Q1731" s="13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11">
        <f t="shared" si="136"/>
        <v>0</v>
      </c>
      <c r="Q1732" s="13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11">
        <f t="shared" si="136"/>
        <v>0</v>
      </c>
      <c r="Q1733" s="13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11">
        <f t="shared" si="136"/>
        <v>0</v>
      </c>
      <c r="Q1734" s="13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11">
        <f t="shared" si="136"/>
        <v>0</v>
      </c>
      <c r="Q1735" s="13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11">
        <f t="shared" si="136"/>
        <v>1</v>
      </c>
      <c r="Q1736" s="13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11">
        <f t="shared" si="136"/>
        <v>55</v>
      </c>
      <c r="Q1737" s="13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11">
        <f t="shared" si="136"/>
        <v>22</v>
      </c>
      <c r="Q1738" s="13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11">
        <f t="shared" si="136"/>
        <v>56.67</v>
      </c>
      <c r="Q1739" s="13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11">
        <f t="shared" si="136"/>
        <v>20</v>
      </c>
      <c r="Q1740" s="13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11">
        <f t="shared" si="136"/>
        <v>1</v>
      </c>
      <c r="Q1741" s="13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11">
        <f t="shared" si="136"/>
        <v>0</v>
      </c>
      <c r="Q1742" s="13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11">
        <f t="shared" si="136"/>
        <v>25.58</v>
      </c>
      <c r="Q1743" s="13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11">
        <f t="shared" si="136"/>
        <v>63.97</v>
      </c>
      <c r="Q1744" s="13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11">
        <f t="shared" si="136"/>
        <v>89.93</v>
      </c>
      <c r="Q1745" s="13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11">
        <f t="shared" si="136"/>
        <v>93.07</v>
      </c>
      <c r="Q1746" s="13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11">
        <f t="shared" si="136"/>
        <v>89.67</v>
      </c>
      <c r="Q1747" s="13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11">
        <f t="shared" si="136"/>
        <v>207.62</v>
      </c>
      <c r="Q1748" s="13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11">
        <f t="shared" si="136"/>
        <v>59.41</v>
      </c>
      <c r="Q1749" s="13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11">
        <f t="shared" si="136"/>
        <v>358.97</v>
      </c>
      <c r="Q1750" s="13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11">
        <f t="shared" si="136"/>
        <v>94.74</v>
      </c>
      <c r="Q1751" s="13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11">
        <f t="shared" si="136"/>
        <v>80.650000000000006</v>
      </c>
      <c r="Q1752" s="13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11">
        <f t="shared" si="136"/>
        <v>168.69</v>
      </c>
      <c r="Q1753" s="13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11">
        <f t="shared" si="136"/>
        <v>34.69</v>
      </c>
      <c r="Q1754" s="13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11">
        <f t="shared" si="136"/>
        <v>462.86</v>
      </c>
      <c r="Q1755" s="13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11">
        <f t="shared" si="136"/>
        <v>104.39</v>
      </c>
      <c r="Q1756" s="13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11">
        <f t="shared" si="136"/>
        <v>7.5</v>
      </c>
      <c r="Q1757" s="13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11">
        <f t="shared" si="136"/>
        <v>47.13</v>
      </c>
      <c r="Q1758" s="13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11">
        <f t="shared" si="136"/>
        <v>414.29</v>
      </c>
      <c r="Q1759" s="13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11">
        <f t="shared" si="136"/>
        <v>42.48</v>
      </c>
      <c r="Q1760" s="13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11">
        <f t="shared" si="136"/>
        <v>108.78</v>
      </c>
      <c r="Q1761" s="13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11">
        <f t="shared" si="136"/>
        <v>81.099999999999994</v>
      </c>
      <c r="Q1762" s="13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11">
        <f t="shared" si="136"/>
        <v>51.67</v>
      </c>
      <c r="Q1763" s="13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11">
        <f t="shared" si="136"/>
        <v>35.4</v>
      </c>
      <c r="Q1764" s="13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11">
        <f t="shared" si="136"/>
        <v>103.64</v>
      </c>
      <c r="Q1765" s="13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11">
        <f t="shared" si="136"/>
        <v>55.28</v>
      </c>
      <c r="Q1766" s="13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11">
        <f t="shared" si="136"/>
        <v>72.17</v>
      </c>
      <c r="Q1767" s="13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11">
        <f t="shared" si="136"/>
        <v>0</v>
      </c>
      <c r="Q1768" s="13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11">
        <f t="shared" si="136"/>
        <v>58.62</v>
      </c>
      <c r="Q1769" s="13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11">
        <f t="shared" si="136"/>
        <v>12.47</v>
      </c>
      <c r="Q1770" s="13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11">
        <f t="shared" si="136"/>
        <v>49.14</v>
      </c>
      <c r="Q1771" s="13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11">
        <f t="shared" si="136"/>
        <v>150.5</v>
      </c>
      <c r="Q1772" s="13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11">
        <f t="shared" si="136"/>
        <v>35.799999999999997</v>
      </c>
      <c r="Q1773" s="13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11">
        <f t="shared" si="136"/>
        <v>45.16</v>
      </c>
      <c r="Q1774" s="13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11">
        <f t="shared" si="136"/>
        <v>98.79</v>
      </c>
      <c r="Q1775" s="13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11">
        <f t="shared" si="136"/>
        <v>88.31</v>
      </c>
      <c r="Q1776" s="13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11">
        <f t="shared" si="136"/>
        <v>170.63</v>
      </c>
      <c r="Q1777" s="13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11">
        <f t="shared" si="136"/>
        <v>83.75</v>
      </c>
      <c r="Q1778" s="13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11">
        <f t="shared" si="136"/>
        <v>65.099999999999994</v>
      </c>
      <c r="Q1779" s="13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11">
        <f t="shared" si="136"/>
        <v>66.33</v>
      </c>
      <c r="Q1780" s="13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11">
        <f t="shared" si="136"/>
        <v>104.89</v>
      </c>
      <c r="Q1781" s="13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11">
        <f t="shared" si="136"/>
        <v>78.44</v>
      </c>
      <c r="Q1782" s="13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11">
        <f t="shared" si="136"/>
        <v>59.04</v>
      </c>
      <c r="Q1783" s="13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11">
        <f t="shared" si="136"/>
        <v>71.34</v>
      </c>
      <c r="Q1784" s="13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11">
        <f t="shared" si="136"/>
        <v>51.23</v>
      </c>
      <c r="Q1785" s="13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11">
        <f t="shared" si="136"/>
        <v>60.24</v>
      </c>
      <c r="Q1786" s="13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11">
        <f t="shared" si="136"/>
        <v>44.94</v>
      </c>
      <c r="Q1787" s="13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11">
        <f t="shared" si="136"/>
        <v>31.21</v>
      </c>
      <c r="Q1788" s="13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11">
        <f t="shared" si="136"/>
        <v>63.88</v>
      </c>
      <c r="Q1789" s="13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11">
        <f t="shared" si="136"/>
        <v>19</v>
      </c>
      <c r="Q1790" s="13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11">
        <f t="shared" si="136"/>
        <v>10</v>
      </c>
      <c r="Q1791" s="13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11">
        <f t="shared" si="136"/>
        <v>109.07</v>
      </c>
      <c r="Q1792" s="13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11">
        <f t="shared" si="136"/>
        <v>26.75</v>
      </c>
      <c r="Q1793" s="13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 s="11">
        <f t="shared" si="136"/>
        <v>109.94</v>
      </c>
      <c r="Q1794" s="13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 s="11">
        <f t="shared" ref="P1795:P1858" si="141">IFERROR(ROUND(E1795/L1795,2),0)</f>
        <v>20</v>
      </c>
      <c r="Q1795" s="13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11">
        <f t="shared" si="141"/>
        <v>55.39</v>
      </c>
      <c r="Q1796" s="13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11">
        <f t="shared" si="141"/>
        <v>133.9</v>
      </c>
      <c r="Q1797" s="13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11">
        <f t="shared" si="141"/>
        <v>48.72</v>
      </c>
      <c r="Q1798" s="13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11">
        <f t="shared" si="141"/>
        <v>48.25</v>
      </c>
      <c r="Q1799" s="13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11">
        <f t="shared" si="141"/>
        <v>58.97</v>
      </c>
      <c r="Q1800" s="13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11">
        <f t="shared" si="141"/>
        <v>11.64</v>
      </c>
      <c r="Q1801" s="13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11">
        <f t="shared" si="141"/>
        <v>83.72</v>
      </c>
      <c r="Q1802" s="13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11">
        <f t="shared" si="141"/>
        <v>63.65</v>
      </c>
      <c r="Q1803" s="13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11">
        <f t="shared" si="141"/>
        <v>94.28</v>
      </c>
      <c r="Q1804" s="13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11">
        <f t="shared" si="141"/>
        <v>71.87</v>
      </c>
      <c r="Q1805" s="13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11">
        <f t="shared" si="141"/>
        <v>104.85</v>
      </c>
      <c r="Q1806" s="13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11">
        <f t="shared" si="141"/>
        <v>67.14</v>
      </c>
      <c r="Q1807" s="13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11">
        <f t="shared" si="141"/>
        <v>73.88</v>
      </c>
      <c r="Q1808" s="13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11">
        <f t="shared" si="141"/>
        <v>69.13</v>
      </c>
      <c r="Q1809" s="13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11">
        <f t="shared" si="141"/>
        <v>120.77</v>
      </c>
      <c r="Q1810" s="13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11">
        <f t="shared" si="141"/>
        <v>42.22</v>
      </c>
      <c r="Q1811" s="13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11">
        <f t="shared" si="141"/>
        <v>7.5</v>
      </c>
      <c r="Q1812" s="13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11">
        <f t="shared" si="141"/>
        <v>1.54</v>
      </c>
      <c r="Q1813" s="13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11">
        <f t="shared" si="141"/>
        <v>37.61</v>
      </c>
      <c r="Q1814" s="13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11">
        <f t="shared" si="141"/>
        <v>0</v>
      </c>
      <c r="Q1815" s="13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11">
        <f t="shared" si="141"/>
        <v>42.16</v>
      </c>
      <c r="Q1816" s="13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11">
        <f t="shared" si="141"/>
        <v>0</v>
      </c>
      <c r="Q1817" s="13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11">
        <f t="shared" si="141"/>
        <v>84.83</v>
      </c>
      <c r="Q1818" s="13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11">
        <f t="shared" si="141"/>
        <v>94.19</v>
      </c>
      <c r="Q1819" s="13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11">
        <f t="shared" si="141"/>
        <v>0</v>
      </c>
      <c r="Q1820" s="13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11">
        <f t="shared" si="141"/>
        <v>6.25</v>
      </c>
      <c r="Q1821" s="13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11">
        <f t="shared" si="141"/>
        <v>213.38</v>
      </c>
      <c r="Q1822" s="13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11">
        <f t="shared" si="141"/>
        <v>59.16</v>
      </c>
      <c r="Q1823" s="13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11">
        <f t="shared" si="141"/>
        <v>27.27</v>
      </c>
      <c r="Q1824" s="13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11">
        <f t="shared" si="141"/>
        <v>24.58</v>
      </c>
      <c r="Q1825" s="13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11">
        <f t="shared" si="141"/>
        <v>75.05</v>
      </c>
      <c r="Q1826" s="13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11">
        <f t="shared" si="141"/>
        <v>42.02</v>
      </c>
      <c r="Q1827" s="13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11">
        <f t="shared" si="141"/>
        <v>53.16</v>
      </c>
      <c r="Q1828" s="13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11">
        <f t="shared" si="141"/>
        <v>83.89</v>
      </c>
      <c r="Q1829" s="13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11">
        <f t="shared" si="141"/>
        <v>417.33</v>
      </c>
      <c r="Q1830" s="13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11">
        <f t="shared" si="141"/>
        <v>75.77</v>
      </c>
      <c r="Q1831" s="13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11">
        <f t="shared" si="141"/>
        <v>67.39</v>
      </c>
      <c r="Q1832" s="13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11">
        <f t="shared" si="141"/>
        <v>73.569999999999993</v>
      </c>
      <c r="Q1833" s="13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11">
        <f t="shared" si="141"/>
        <v>25</v>
      </c>
      <c r="Q1834" s="13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11">
        <f t="shared" si="141"/>
        <v>42</v>
      </c>
      <c r="Q1835" s="13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11">
        <f t="shared" si="141"/>
        <v>131.16999999999999</v>
      </c>
      <c r="Q1836" s="13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11">
        <f t="shared" si="141"/>
        <v>47.27</v>
      </c>
      <c r="Q1837" s="13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11">
        <f t="shared" si="141"/>
        <v>182.13</v>
      </c>
      <c r="Q1838" s="13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11">
        <f t="shared" si="141"/>
        <v>61.37</v>
      </c>
      <c r="Q1839" s="13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11">
        <f t="shared" si="141"/>
        <v>35.770000000000003</v>
      </c>
      <c r="Q1840" s="13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11">
        <f t="shared" si="141"/>
        <v>45.62</v>
      </c>
      <c r="Q1841" s="13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11">
        <f t="shared" si="141"/>
        <v>75.38</v>
      </c>
      <c r="Q1842" s="13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11">
        <f t="shared" si="141"/>
        <v>50.88</v>
      </c>
      <c r="Q1843" s="13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11">
        <f t="shared" si="141"/>
        <v>119.29</v>
      </c>
      <c r="Q1844" s="13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11">
        <f t="shared" si="141"/>
        <v>92.54</v>
      </c>
      <c r="Q1845" s="13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11">
        <f t="shared" si="141"/>
        <v>76.05</v>
      </c>
      <c r="Q1846" s="13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11">
        <f t="shared" si="141"/>
        <v>52.63</v>
      </c>
      <c r="Q1847" s="13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11">
        <f t="shared" si="141"/>
        <v>98.99</v>
      </c>
      <c r="Q1848" s="13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11">
        <f t="shared" si="141"/>
        <v>79.53</v>
      </c>
      <c r="Q1849" s="13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11">
        <f t="shared" si="141"/>
        <v>134.21</v>
      </c>
      <c r="Q1850" s="13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11">
        <f t="shared" si="141"/>
        <v>37.630000000000003</v>
      </c>
      <c r="Q1851" s="13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11">
        <f t="shared" si="141"/>
        <v>51.04</v>
      </c>
      <c r="Q1852" s="13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11">
        <f t="shared" si="141"/>
        <v>50.04</v>
      </c>
      <c r="Q1853" s="13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11">
        <f t="shared" si="141"/>
        <v>133.93</v>
      </c>
      <c r="Q1854" s="13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11">
        <f t="shared" si="141"/>
        <v>58.21</v>
      </c>
      <c r="Q1855" s="13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11">
        <f t="shared" si="141"/>
        <v>88.04</v>
      </c>
      <c r="Q1856" s="13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11">
        <f t="shared" si="141"/>
        <v>70.58</v>
      </c>
      <c r="Q1857" s="13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 s="11">
        <f t="shared" si="141"/>
        <v>53.29</v>
      </c>
      <c r="Q1858" s="13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 s="11">
        <f t="shared" ref="P1859:P1922" si="146">IFERROR(ROUND(E1859/L1859,2),0)</f>
        <v>136.36000000000001</v>
      </c>
      <c r="Q1859" s="13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11">
        <f t="shared" si="146"/>
        <v>40.549999999999997</v>
      </c>
      <c r="Q1860" s="13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11">
        <f t="shared" si="146"/>
        <v>70.63</v>
      </c>
      <c r="Q1861" s="13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11">
        <f t="shared" si="146"/>
        <v>52.68</v>
      </c>
      <c r="Q1862" s="13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11">
        <f t="shared" si="146"/>
        <v>0</v>
      </c>
      <c r="Q1863" s="13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11">
        <f t="shared" si="146"/>
        <v>90.94</v>
      </c>
      <c r="Q1864" s="13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11">
        <f t="shared" si="146"/>
        <v>5</v>
      </c>
      <c r="Q1865" s="13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11">
        <f t="shared" si="146"/>
        <v>58.08</v>
      </c>
      <c r="Q1866" s="13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11">
        <f t="shared" si="146"/>
        <v>2</v>
      </c>
      <c r="Q1867" s="13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11">
        <f t="shared" si="146"/>
        <v>62.5</v>
      </c>
      <c r="Q1868" s="13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11">
        <f t="shared" si="146"/>
        <v>10</v>
      </c>
      <c r="Q1869" s="13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11">
        <f t="shared" si="146"/>
        <v>71.59</v>
      </c>
      <c r="Q1870" s="13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11">
        <f t="shared" si="146"/>
        <v>0</v>
      </c>
      <c r="Q1871" s="13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11">
        <f t="shared" si="146"/>
        <v>32.82</v>
      </c>
      <c r="Q1872" s="13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11">
        <f t="shared" si="146"/>
        <v>49.12</v>
      </c>
      <c r="Q1873" s="13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11">
        <f t="shared" si="146"/>
        <v>16.309999999999999</v>
      </c>
      <c r="Q1874" s="13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11">
        <f t="shared" si="146"/>
        <v>18</v>
      </c>
      <c r="Q1875" s="13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11">
        <f t="shared" si="146"/>
        <v>13</v>
      </c>
      <c r="Q1876" s="13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11">
        <f t="shared" si="146"/>
        <v>17</v>
      </c>
      <c r="Q1877" s="13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11">
        <f t="shared" si="146"/>
        <v>0</v>
      </c>
      <c r="Q1878" s="13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11">
        <f t="shared" si="146"/>
        <v>0</v>
      </c>
      <c r="Q1879" s="13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11">
        <f t="shared" si="146"/>
        <v>0</v>
      </c>
      <c r="Q1880" s="13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11">
        <f t="shared" si="146"/>
        <v>3</v>
      </c>
      <c r="Q1881" s="13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11">
        <f t="shared" si="146"/>
        <v>41.83</v>
      </c>
      <c r="Q1882" s="13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11">
        <f t="shared" si="146"/>
        <v>49.34</v>
      </c>
      <c r="Q1883" s="13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11">
        <f t="shared" si="146"/>
        <v>41.73</v>
      </c>
      <c r="Q1884" s="13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11">
        <f t="shared" si="146"/>
        <v>32.72</v>
      </c>
      <c r="Q1885" s="13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11">
        <f t="shared" si="146"/>
        <v>51.96</v>
      </c>
      <c r="Q1886" s="13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11">
        <f t="shared" si="146"/>
        <v>50.69</v>
      </c>
      <c r="Q1887" s="13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11">
        <f t="shared" si="146"/>
        <v>42.24</v>
      </c>
      <c r="Q1888" s="13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11">
        <f t="shared" si="146"/>
        <v>416.88</v>
      </c>
      <c r="Q1889" s="13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11">
        <f t="shared" si="146"/>
        <v>46.65</v>
      </c>
      <c r="Q1890" s="13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11">
        <f t="shared" si="146"/>
        <v>48.45</v>
      </c>
      <c r="Q1891" s="13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11">
        <f t="shared" si="146"/>
        <v>70.53</v>
      </c>
      <c r="Q1892" s="13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11">
        <f t="shared" si="146"/>
        <v>87.96</v>
      </c>
      <c r="Q1893" s="13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11">
        <f t="shared" si="146"/>
        <v>26.27</v>
      </c>
      <c r="Q1894" s="13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11">
        <f t="shared" si="146"/>
        <v>57.78</v>
      </c>
      <c r="Q1895" s="13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11">
        <f t="shared" si="146"/>
        <v>57.25</v>
      </c>
      <c r="Q1896" s="13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11">
        <f t="shared" si="146"/>
        <v>196.34</v>
      </c>
      <c r="Q1897" s="13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11">
        <f t="shared" si="146"/>
        <v>43</v>
      </c>
      <c r="Q1898" s="13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11">
        <f t="shared" si="146"/>
        <v>35.549999999999997</v>
      </c>
      <c r="Q1899" s="13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11">
        <f t="shared" si="146"/>
        <v>68.81</v>
      </c>
      <c r="Q1900" s="13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11">
        <f t="shared" si="146"/>
        <v>28.57</v>
      </c>
      <c r="Q1901" s="13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11">
        <f t="shared" si="146"/>
        <v>50.63</v>
      </c>
      <c r="Q1902" s="13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11">
        <f t="shared" si="146"/>
        <v>106.8</v>
      </c>
      <c r="Q1903" s="13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11">
        <f t="shared" si="146"/>
        <v>4</v>
      </c>
      <c r="Q1904" s="13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11">
        <f t="shared" si="146"/>
        <v>34.1</v>
      </c>
      <c r="Q1905" s="13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11">
        <f t="shared" si="146"/>
        <v>25</v>
      </c>
      <c r="Q1906" s="13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11">
        <f t="shared" si="146"/>
        <v>10.5</v>
      </c>
      <c r="Q1907" s="13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11">
        <f t="shared" si="146"/>
        <v>215.96</v>
      </c>
      <c r="Q1908" s="13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11">
        <f t="shared" si="146"/>
        <v>21.25</v>
      </c>
      <c r="Q1909" s="13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11">
        <f t="shared" si="146"/>
        <v>108.25</v>
      </c>
      <c r="Q1910" s="13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11">
        <f t="shared" si="146"/>
        <v>129.97</v>
      </c>
      <c r="Q1911" s="13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11">
        <f t="shared" si="146"/>
        <v>117.49</v>
      </c>
      <c r="Q1912" s="13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11">
        <f t="shared" si="146"/>
        <v>10</v>
      </c>
      <c r="Q1913" s="13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11">
        <f t="shared" si="146"/>
        <v>70.599999999999994</v>
      </c>
      <c r="Q1914" s="13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11">
        <f t="shared" si="146"/>
        <v>24.5</v>
      </c>
      <c r="Q1915" s="13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11">
        <f t="shared" si="146"/>
        <v>30</v>
      </c>
      <c r="Q1916" s="13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11">
        <f t="shared" si="146"/>
        <v>2</v>
      </c>
      <c r="Q1917" s="13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11">
        <f t="shared" si="146"/>
        <v>17</v>
      </c>
      <c r="Q1918" s="13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11">
        <f t="shared" si="146"/>
        <v>2928.93</v>
      </c>
      <c r="Q1919" s="13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11">
        <f t="shared" si="146"/>
        <v>28.89</v>
      </c>
      <c r="Q1920" s="13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11">
        <f t="shared" si="146"/>
        <v>29.63</v>
      </c>
      <c r="Q1921" s="13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 s="11">
        <f t="shared" si="146"/>
        <v>40.98</v>
      </c>
      <c r="Q1922" s="13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 s="11">
        <f t="shared" ref="P1923:P1986" si="151">IFERROR(ROUND(E1923/L1923,2),0)</f>
        <v>54</v>
      </c>
      <c r="Q1923" s="13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11">
        <f t="shared" si="151"/>
        <v>36.11</v>
      </c>
      <c r="Q1924" s="13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11">
        <f t="shared" si="151"/>
        <v>23.15</v>
      </c>
      <c r="Q1925" s="13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11">
        <f t="shared" si="151"/>
        <v>104</v>
      </c>
      <c r="Q1926" s="13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11">
        <f t="shared" si="151"/>
        <v>31.83</v>
      </c>
      <c r="Q1927" s="13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11">
        <f t="shared" si="151"/>
        <v>27.39</v>
      </c>
      <c r="Q1928" s="13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11">
        <f t="shared" si="151"/>
        <v>56.36</v>
      </c>
      <c r="Q1929" s="13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11">
        <f t="shared" si="151"/>
        <v>77.349999999999994</v>
      </c>
      <c r="Q1930" s="13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11">
        <f t="shared" si="151"/>
        <v>42.8</v>
      </c>
      <c r="Q1931" s="13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11">
        <f t="shared" si="151"/>
        <v>48.85</v>
      </c>
      <c r="Q1932" s="13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11">
        <f t="shared" si="151"/>
        <v>48.24</v>
      </c>
      <c r="Q1933" s="13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11">
        <f t="shared" si="151"/>
        <v>70.209999999999994</v>
      </c>
      <c r="Q1934" s="13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11">
        <f t="shared" si="151"/>
        <v>94.05</v>
      </c>
      <c r="Q1935" s="13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11">
        <f t="shared" si="151"/>
        <v>80.27</v>
      </c>
      <c r="Q1936" s="13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11">
        <f t="shared" si="151"/>
        <v>54.2</v>
      </c>
      <c r="Q1937" s="13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11">
        <f t="shared" si="151"/>
        <v>60.27</v>
      </c>
      <c r="Q1938" s="13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11">
        <f t="shared" si="151"/>
        <v>38.74</v>
      </c>
      <c r="Q1939" s="13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11">
        <f t="shared" si="151"/>
        <v>152.54</v>
      </c>
      <c r="Q1940" s="13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11">
        <f t="shared" si="151"/>
        <v>115.31</v>
      </c>
      <c r="Q1941" s="13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11">
        <f t="shared" si="151"/>
        <v>35.840000000000003</v>
      </c>
      <c r="Q1942" s="13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11">
        <f t="shared" si="151"/>
        <v>64.569999999999993</v>
      </c>
      <c r="Q1943" s="13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11">
        <f t="shared" si="151"/>
        <v>87.44</v>
      </c>
      <c r="Q1944" s="13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11">
        <f t="shared" si="151"/>
        <v>68.819999999999993</v>
      </c>
      <c r="Q1945" s="13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11">
        <f t="shared" si="151"/>
        <v>176.2</v>
      </c>
      <c r="Q1946" s="13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11">
        <f t="shared" si="151"/>
        <v>511.79</v>
      </c>
      <c r="Q1947" s="13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11">
        <f t="shared" si="151"/>
        <v>160.44</v>
      </c>
      <c r="Q1948" s="13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11">
        <f t="shared" si="151"/>
        <v>35</v>
      </c>
      <c r="Q1949" s="13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11">
        <f t="shared" si="151"/>
        <v>188.51</v>
      </c>
      <c r="Q1950" s="13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11">
        <f t="shared" si="151"/>
        <v>56.2</v>
      </c>
      <c r="Q1951" s="13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11">
        <f t="shared" si="151"/>
        <v>51.31</v>
      </c>
      <c r="Q1952" s="13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11">
        <f t="shared" si="151"/>
        <v>127.36</v>
      </c>
      <c r="Q1953" s="13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11">
        <f t="shared" si="151"/>
        <v>101.86</v>
      </c>
      <c r="Q1954" s="13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11">
        <f t="shared" si="151"/>
        <v>230.56</v>
      </c>
      <c r="Q1955" s="13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11">
        <f t="shared" si="151"/>
        <v>842.11</v>
      </c>
      <c r="Q1956" s="13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11">
        <f t="shared" si="151"/>
        <v>577.28</v>
      </c>
      <c r="Q1957" s="13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11">
        <f t="shared" si="151"/>
        <v>483.34</v>
      </c>
      <c r="Q1958" s="13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11">
        <f t="shared" si="151"/>
        <v>76.14</v>
      </c>
      <c r="Q1959" s="13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11">
        <f t="shared" si="151"/>
        <v>74.11</v>
      </c>
      <c r="Q1960" s="13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11">
        <f t="shared" si="151"/>
        <v>36.97</v>
      </c>
      <c r="Q1961" s="13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11">
        <f t="shared" si="151"/>
        <v>2500.9699999999998</v>
      </c>
      <c r="Q1962" s="13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11">
        <f t="shared" si="151"/>
        <v>67.69</v>
      </c>
      <c r="Q1963" s="13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11">
        <f t="shared" si="151"/>
        <v>63.05</v>
      </c>
      <c r="Q1964" s="13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11">
        <f t="shared" si="151"/>
        <v>117.6</v>
      </c>
      <c r="Q1965" s="13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11">
        <f t="shared" si="151"/>
        <v>180.75</v>
      </c>
      <c r="Q1966" s="13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11">
        <f t="shared" si="151"/>
        <v>127.32</v>
      </c>
      <c r="Q1967" s="13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11">
        <f t="shared" si="151"/>
        <v>136.63999999999999</v>
      </c>
      <c r="Q1968" s="13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11">
        <f t="shared" si="151"/>
        <v>182.78</v>
      </c>
      <c r="Q1969" s="13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11">
        <f t="shared" si="151"/>
        <v>279.38</v>
      </c>
      <c r="Q1970" s="13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11">
        <f t="shared" si="151"/>
        <v>61.38</v>
      </c>
      <c r="Q1971" s="13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11">
        <f t="shared" si="151"/>
        <v>80.73</v>
      </c>
      <c r="Q1972" s="13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11">
        <f t="shared" si="151"/>
        <v>272.36</v>
      </c>
      <c r="Q1973" s="13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11">
        <f t="shared" si="151"/>
        <v>70.849999999999994</v>
      </c>
      <c r="Q1974" s="13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11">
        <f t="shared" si="151"/>
        <v>247.94</v>
      </c>
      <c r="Q1975" s="13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11">
        <f t="shared" si="151"/>
        <v>186.81</v>
      </c>
      <c r="Q1976" s="13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11">
        <f t="shared" si="151"/>
        <v>131.99</v>
      </c>
      <c r="Q1977" s="13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11">
        <f t="shared" si="151"/>
        <v>29.31</v>
      </c>
      <c r="Q1978" s="13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11">
        <f t="shared" si="151"/>
        <v>245.02</v>
      </c>
      <c r="Q1979" s="13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11">
        <f t="shared" si="151"/>
        <v>1323.25</v>
      </c>
      <c r="Q1980" s="13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11">
        <f t="shared" si="151"/>
        <v>282.66000000000003</v>
      </c>
      <c r="Q1981" s="13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11">
        <f t="shared" si="151"/>
        <v>91.21</v>
      </c>
      <c r="Q1982" s="13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11">
        <f t="shared" si="151"/>
        <v>31.75</v>
      </c>
      <c r="Q1983" s="13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11">
        <f t="shared" si="151"/>
        <v>0</v>
      </c>
      <c r="Q1984" s="13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11">
        <f t="shared" si="151"/>
        <v>88.69</v>
      </c>
      <c r="Q1985" s="13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 s="11">
        <f t="shared" si="151"/>
        <v>453.14</v>
      </c>
      <c r="Q1986" s="13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 s="11">
        <f t="shared" ref="P1987:P2050" si="156">IFERROR(ROUND(E1987/L1987,2),0)</f>
        <v>12.75</v>
      </c>
      <c r="Q1987" s="13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11">
        <f t="shared" si="156"/>
        <v>1</v>
      </c>
      <c r="Q1988" s="13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11">
        <f t="shared" si="156"/>
        <v>83.43</v>
      </c>
      <c r="Q1989" s="13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11">
        <f t="shared" si="156"/>
        <v>25</v>
      </c>
      <c r="Q1990" s="13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11">
        <f t="shared" si="156"/>
        <v>50</v>
      </c>
      <c r="Q1991" s="13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11">
        <f t="shared" si="156"/>
        <v>101.8</v>
      </c>
      <c r="Q1992" s="13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11">
        <f t="shared" si="156"/>
        <v>46.67</v>
      </c>
      <c r="Q1993" s="13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11">
        <f t="shared" si="156"/>
        <v>1</v>
      </c>
      <c r="Q1994" s="13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11">
        <f t="shared" si="156"/>
        <v>0</v>
      </c>
      <c r="Q1995" s="13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11">
        <f t="shared" si="156"/>
        <v>0</v>
      </c>
      <c r="Q1996" s="13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11">
        <f t="shared" si="156"/>
        <v>26</v>
      </c>
      <c r="Q1997" s="13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11">
        <f t="shared" si="156"/>
        <v>0</v>
      </c>
      <c r="Q1998" s="13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11">
        <f t="shared" si="156"/>
        <v>0</v>
      </c>
      <c r="Q1999" s="13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11">
        <f t="shared" si="156"/>
        <v>218.33</v>
      </c>
      <c r="Q2000" s="13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11">
        <f t="shared" si="156"/>
        <v>33.71</v>
      </c>
      <c r="Q2001" s="13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11">
        <f t="shared" si="156"/>
        <v>25</v>
      </c>
      <c r="Q2002" s="13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11">
        <f t="shared" si="156"/>
        <v>128.38999999999999</v>
      </c>
      <c r="Q2003" s="13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11">
        <f t="shared" si="156"/>
        <v>78.83</v>
      </c>
      <c r="Q2004" s="13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11">
        <f t="shared" si="156"/>
        <v>91.76</v>
      </c>
      <c r="Q2005" s="13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11">
        <f t="shared" si="156"/>
        <v>331.1</v>
      </c>
      <c r="Q2006" s="13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11">
        <f t="shared" si="156"/>
        <v>194.26</v>
      </c>
      <c r="Q2007" s="13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11">
        <f t="shared" si="156"/>
        <v>408.98</v>
      </c>
      <c r="Q2008" s="13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11">
        <f t="shared" si="156"/>
        <v>84.46</v>
      </c>
      <c r="Q2009" s="13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11">
        <f t="shared" si="156"/>
        <v>44.85</v>
      </c>
      <c r="Q2010" s="13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11">
        <f t="shared" si="156"/>
        <v>383.36</v>
      </c>
      <c r="Q2011" s="13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11">
        <f t="shared" si="156"/>
        <v>55.28</v>
      </c>
      <c r="Q2012" s="13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11">
        <f t="shared" si="156"/>
        <v>422.02</v>
      </c>
      <c r="Q2013" s="13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11">
        <f t="shared" si="156"/>
        <v>64.180000000000007</v>
      </c>
      <c r="Q2014" s="13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11">
        <f t="shared" si="156"/>
        <v>173.58</v>
      </c>
      <c r="Q2015" s="13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11">
        <f t="shared" si="156"/>
        <v>88.6</v>
      </c>
      <c r="Q2016" s="13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11">
        <f t="shared" si="156"/>
        <v>50.22</v>
      </c>
      <c r="Q2017" s="13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11">
        <f t="shared" si="156"/>
        <v>192.39</v>
      </c>
      <c r="Q2018" s="13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11">
        <f t="shared" si="156"/>
        <v>73.42</v>
      </c>
      <c r="Q2019" s="13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11">
        <f t="shared" si="156"/>
        <v>147.68</v>
      </c>
      <c r="Q2020" s="13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11">
        <f t="shared" si="156"/>
        <v>108.97</v>
      </c>
      <c r="Q2021" s="13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11">
        <f t="shared" si="156"/>
        <v>23.65</v>
      </c>
      <c r="Q2022" s="13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11">
        <f t="shared" si="156"/>
        <v>147.94999999999999</v>
      </c>
      <c r="Q2023" s="13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11">
        <f t="shared" si="156"/>
        <v>385.04</v>
      </c>
      <c r="Q2024" s="13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11">
        <f t="shared" si="156"/>
        <v>457.39</v>
      </c>
      <c r="Q2025" s="13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11">
        <f t="shared" si="156"/>
        <v>222.99</v>
      </c>
      <c r="Q2026" s="13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11">
        <f t="shared" si="156"/>
        <v>220.74</v>
      </c>
      <c r="Q2027" s="13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11">
        <f t="shared" si="156"/>
        <v>73.5</v>
      </c>
      <c r="Q2028" s="13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11">
        <f t="shared" si="156"/>
        <v>223.1</v>
      </c>
      <c r="Q2029" s="13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11">
        <f t="shared" si="156"/>
        <v>47.91</v>
      </c>
      <c r="Q2030" s="13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11">
        <f t="shared" si="156"/>
        <v>96.06</v>
      </c>
      <c r="Q2031" s="13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11">
        <f t="shared" si="156"/>
        <v>118.61</v>
      </c>
      <c r="Q2032" s="13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11">
        <f t="shared" si="156"/>
        <v>118.45</v>
      </c>
      <c r="Q2033" s="13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11">
        <f t="shared" si="156"/>
        <v>143.21</v>
      </c>
      <c r="Q2034" s="13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11">
        <f t="shared" si="156"/>
        <v>282.72000000000003</v>
      </c>
      <c r="Q2035" s="13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11">
        <f t="shared" si="156"/>
        <v>593.94000000000005</v>
      </c>
      <c r="Q2036" s="13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11">
        <f t="shared" si="156"/>
        <v>262.16000000000003</v>
      </c>
      <c r="Q2037" s="13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11">
        <f t="shared" si="156"/>
        <v>46.58</v>
      </c>
      <c r="Q2038" s="13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11">
        <f t="shared" si="156"/>
        <v>70.040000000000006</v>
      </c>
      <c r="Q2039" s="13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11">
        <f t="shared" si="156"/>
        <v>164.91</v>
      </c>
      <c r="Q2040" s="13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11">
        <f t="shared" si="156"/>
        <v>449.26</v>
      </c>
      <c r="Q2041" s="13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11">
        <f t="shared" si="156"/>
        <v>27.47</v>
      </c>
      <c r="Q2042" s="13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11">
        <f t="shared" si="156"/>
        <v>143.97999999999999</v>
      </c>
      <c r="Q2043" s="13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11">
        <f t="shared" si="156"/>
        <v>88.24</v>
      </c>
      <c r="Q2044" s="13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11">
        <f t="shared" si="156"/>
        <v>36.33</v>
      </c>
      <c r="Q2045" s="13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11">
        <f t="shared" si="156"/>
        <v>90.18</v>
      </c>
      <c r="Q2046" s="13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11">
        <f t="shared" si="156"/>
        <v>152.62</v>
      </c>
      <c r="Q2047" s="13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11">
        <f t="shared" si="156"/>
        <v>55.81</v>
      </c>
      <c r="Q2048" s="13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11">
        <f t="shared" si="156"/>
        <v>227.85</v>
      </c>
      <c r="Q2049" s="13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 s="11">
        <f t="shared" si="156"/>
        <v>91.83</v>
      </c>
      <c r="Q2050" s="13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 s="11">
        <f t="shared" ref="P2051:P2114" si="161">IFERROR(ROUND(E2051/L2051,2),0)</f>
        <v>80.989999999999995</v>
      </c>
      <c r="Q2051" s="13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11">
        <f t="shared" si="161"/>
        <v>278.39</v>
      </c>
      <c r="Q2052" s="13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11">
        <f t="shared" si="161"/>
        <v>43.1</v>
      </c>
      <c r="Q2053" s="13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11">
        <f t="shared" si="161"/>
        <v>326.29000000000002</v>
      </c>
      <c r="Q2054" s="13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11">
        <f t="shared" si="161"/>
        <v>41.74</v>
      </c>
      <c r="Q2055" s="13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11">
        <f t="shared" si="161"/>
        <v>64.02</v>
      </c>
      <c r="Q2056" s="13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11">
        <f t="shared" si="161"/>
        <v>99.46</v>
      </c>
      <c r="Q2057" s="13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11">
        <f t="shared" si="161"/>
        <v>138.49</v>
      </c>
      <c r="Q2058" s="13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11">
        <f t="shared" si="161"/>
        <v>45.55</v>
      </c>
      <c r="Q2059" s="13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11">
        <f t="shared" si="161"/>
        <v>10.51</v>
      </c>
      <c r="Q2060" s="13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11">
        <f t="shared" si="161"/>
        <v>114.77</v>
      </c>
      <c r="Q2061" s="13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11">
        <f t="shared" si="161"/>
        <v>36</v>
      </c>
      <c r="Q2062" s="13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11">
        <f t="shared" si="161"/>
        <v>154.16999999999999</v>
      </c>
      <c r="Q2063" s="13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11">
        <f t="shared" si="161"/>
        <v>566.39</v>
      </c>
      <c r="Q2064" s="13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11">
        <f t="shared" si="161"/>
        <v>120.86</v>
      </c>
      <c r="Q2065" s="13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11">
        <f t="shared" si="161"/>
        <v>86.16</v>
      </c>
      <c r="Q2066" s="13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11">
        <f t="shared" si="161"/>
        <v>51.21</v>
      </c>
      <c r="Q2067" s="13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11">
        <f t="shared" si="161"/>
        <v>67.260000000000005</v>
      </c>
      <c r="Q2068" s="13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11">
        <f t="shared" si="161"/>
        <v>62.8</v>
      </c>
      <c r="Q2069" s="13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11">
        <f t="shared" si="161"/>
        <v>346.13</v>
      </c>
      <c r="Q2070" s="13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11">
        <f t="shared" si="161"/>
        <v>244.12</v>
      </c>
      <c r="Q2071" s="13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11">
        <f t="shared" si="161"/>
        <v>259.25</v>
      </c>
      <c r="Q2072" s="13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11">
        <f t="shared" si="161"/>
        <v>201.96</v>
      </c>
      <c r="Q2073" s="13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11">
        <f t="shared" si="161"/>
        <v>226.21</v>
      </c>
      <c r="Q2074" s="13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11">
        <f t="shared" si="161"/>
        <v>324.69</v>
      </c>
      <c r="Q2075" s="13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11">
        <f t="shared" si="161"/>
        <v>205</v>
      </c>
      <c r="Q2076" s="13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11">
        <f t="shared" si="161"/>
        <v>20.47</v>
      </c>
      <c r="Q2077" s="13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11">
        <f t="shared" si="161"/>
        <v>116.35</v>
      </c>
      <c r="Q2078" s="13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11">
        <f t="shared" si="161"/>
        <v>307.2</v>
      </c>
      <c r="Q2079" s="13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11">
        <f t="shared" si="161"/>
        <v>546.69000000000005</v>
      </c>
      <c r="Q2080" s="13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11">
        <f t="shared" si="161"/>
        <v>47.47</v>
      </c>
      <c r="Q2081" s="13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11">
        <f t="shared" si="161"/>
        <v>101.56</v>
      </c>
      <c r="Q2082" s="13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11">
        <f t="shared" si="161"/>
        <v>72.91</v>
      </c>
      <c r="Q2083" s="13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11">
        <f t="shared" si="161"/>
        <v>43.71</v>
      </c>
      <c r="Q2084" s="13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11">
        <f t="shared" si="161"/>
        <v>34</v>
      </c>
      <c r="Q2085" s="13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11">
        <f t="shared" si="161"/>
        <v>70.650000000000006</v>
      </c>
      <c r="Q2086" s="13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11">
        <f t="shared" si="161"/>
        <v>89.3</v>
      </c>
      <c r="Q2087" s="13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11">
        <f t="shared" si="161"/>
        <v>115.09</v>
      </c>
      <c r="Q2088" s="13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11">
        <f t="shared" si="161"/>
        <v>62.12</v>
      </c>
      <c r="Q2089" s="13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11">
        <f t="shared" si="161"/>
        <v>46.2</v>
      </c>
      <c r="Q2090" s="13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11">
        <f t="shared" si="161"/>
        <v>48.55</v>
      </c>
      <c r="Q2091" s="13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11">
        <f t="shared" si="161"/>
        <v>57.52</v>
      </c>
      <c r="Q2092" s="13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11">
        <f t="shared" si="161"/>
        <v>88.15</v>
      </c>
      <c r="Q2093" s="13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11">
        <f t="shared" si="161"/>
        <v>110.49</v>
      </c>
      <c r="Q2094" s="13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11">
        <f t="shared" si="161"/>
        <v>66.83</v>
      </c>
      <c r="Q2095" s="13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11">
        <f t="shared" si="161"/>
        <v>58.6</v>
      </c>
      <c r="Q2096" s="13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11">
        <f t="shared" si="161"/>
        <v>113.64</v>
      </c>
      <c r="Q2097" s="13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11">
        <f t="shared" si="161"/>
        <v>43.57</v>
      </c>
      <c r="Q2098" s="13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11">
        <f t="shared" si="161"/>
        <v>78.95</v>
      </c>
      <c r="Q2099" s="13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11">
        <f t="shared" si="161"/>
        <v>188.13</v>
      </c>
      <c r="Q2100" s="13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11">
        <f t="shared" si="161"/>
        <v>63.03</v>
      </c>
      <c r="Q2101" s="13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11">
        <f t="shared" si="161"/>
        <v>30.37</v>
      </c>
      <c r="Q2102" s="13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11">
        <f t="shared" si="161"/>
        <v>51.48</v>
      </c>
      <c r="Q2103" s="13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11">
        <f t="shared" si="161"/>
        <v>35.79</v>
      </c>
      <c r="Q2104" s="13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11">
        <f t="shared" si="161"/>
        <v>98.82</v>
      </c>
      <c r="Q2105" s="13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11">
        <f t="shared" si="161"/>
        <v>28</v>
      </c>
      <c r="Q2106" s="13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11">
        <f t="shared" si="161"/>
        <v>51.31</v>
      </c>
      <c r="Q2107" s="13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11">
        <f t="shared" si="161"/>
        <v>53.52</v>
      </c>
      <c r="Q2108" s="13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11">
        <f t="shared" si="161"/>
        <v>37.15</v>
      </c>
      <c r="Q2109" s="13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11">
        <f t="shared" si="161"/>
        <v>89.9</v>
      </c>
      <c r="Q2110" s="13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11">
        <f t="shared" si="161"/>
        <v>106.53</v>
      </c>
      <c r="Q2111" s="13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11">
        <f t="shared" si="161"/>
        <v>52.82</v>
      </c>
      <c r="Q2112" s="13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11">
        <f t="shared" si="161"/>
        <v>54.62</v>
      </c>
      <c r="Q2113" s="13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 s="11">
        <f t="shared" si="161"/>
        <v>27.27</v>
      </c>
      <c r="Q2114" s="13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 s="11">
        <f t="shared" ref="P2115:P2178" si="166">IFERROR(ROUND(E2115/L2115,2),0)</f>
        <v>68.599999999999994</v>
      </c>
      <c r="Q2115" s="13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11">
        <f t="shared" si="166"/>
        <v>35.61</v>
      </c>
      <c r="Q2116" s="13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11">
        <f t="shared" si="166"/>
        <v>94.03</v>
      </c>
      <c r="Q2117" s="13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11">
        <f t="shared" si="166"/>
        <v>526.46</v>
      </c>
      <c r="Q2118" s="13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11">
        <f t="shared" si="166"/>
        <v>50.66</v>
      </c>
      <c r="Q2119" s="13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11">
        <f t="shared" si="166"/>
        <v>79.180000000000007</v>
      </c>
      <c r="Q2120" s="13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11">
        <f t="shared" si="166"/>
        <v>91.59</v>
      </c>
      <c r="Q2121" s="13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11">
        <f t="shared" si="166"/>
        <v>116.96</v>
      </c>
      <c r="Q2122" s="13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11">
        <f t="shared" si="166"/>
        <v>28.4</v>
      </c>
      <c r="Q2123" s="13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11">
        <f t="shared" si="166"/>
        <v>103.33</v>
      </c>
      <c r="Q2124" s="13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11">
        <f t="shared" si="166"/>
        <v>10</v>
      </c>
      <c r="Q2125" s="13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11">
        <f t="shared" si="166"/>
        <v>23</v>
      </c>
      <c r="Q2126" s="13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11">
        <f t="shared" si="166"/>
        <v>31.56</v>
      </c>
      <c r="Q2127" s="13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11">
        <f t="shared" si="166"/>
        <v>5</v>
      </c>
      <c r="Q2128" s="13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11">
        <f t="shared" si="166"/>
        <v>34.22</v>
      </c>
      <c r="Q2129" s="13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11">
        <f t="shared" si="166"/>
        <v>25</v>
      </c>
      <c r="Q2130" s="13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11">
        <f t="shared" si="166"/>
        <v>19.670000000000002</v>
      </c>
      <c r="Q2131" s="13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11">
        <f t="shared" si="166"/>
        <v>21.25</v>
      </c>
      <c r="Q2132" s="13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11">
        <f t="shared" si="166"/>
        <v>8.33</v>
      </c>
      <c r="Q2133" s="13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11">
        <f t="shared" si="166"/>
        <v>21.34</v>
      </c>
      <c r="Q2134" s="13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11">
        <f t="shared" si="166"/>
        <v>5.33</v>
      </c>
      <c r="Q2135" s="13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11">
        <f t="shared" si="166"/>
        <v>34.67</v>
      </c>
      <c r="Q2136" s="13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11">
        <f t="shared" si="166"/>
        <v>21.73</v>
      </c>
      <c r="Q2137" s="13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11">
        <f t="shared" si="166"/>
        <v>11.92</v>
      </c>
      <c r="Q2138" s="13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11">
        <f t="shared" si="166"/>
        <v>26.6</v>
      </c>
      <c r="Q2139" s="13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11">
        <f t="shared" si="166"/>
        <v>10.67</v>
      </c>
      <c r="Q2140" s="13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11">
        <f t="shared" si="166"/>
        <v>29.04</v>
      </c>
      <c r="Q2141" s="13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11">
        <f t="shared" si="166"/>
        <v>50.91</v>
      </c>
      <c r="Q2142" s="13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11">
        <f t="shared" si="166"/>
        <v>0</v>
      </c>
      <c r="Q2143" s="13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11">
        <f t="shared" si="166"/>
        <v>50.08</v>
      </c>
      <c r="Q2144" s="13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11">
        <f t="shared" si="166"/>
        <v>45</v>
      </c>
      <c r="Q2145" s="13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11">
        <f t="shared" si="166"/>
        <v>25.29</v>
      </c>
      <c r="Q2146" s="13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11">
        <f t="shared" si="166"/>
        <v>51.29</v>
      </c>
      <c r="Q2147" s="13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11">
        <f t="shared" si="166"/>
        <v>1</v>
      </c>
      <c r="Q2148" s="13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11">
        <f t="shared" si="166"/>
        <v>49.38</v>
      </c>
      <c r="Q2149" s="13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11">
        <f t="shared" si="166"/>
        <v>1</v>
      </c>
      <c r="Q2150" s="13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11">
        <f t="shared" si="166"/>
        <v>0</v>
      </c>
      <c r="Q2151" s="13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11">
        <f t="shared" si="166"/>
        <v>101.25</v>
      </c>
      <c r="Q2152" s="13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11">
        <f t="shared" si="166"/>
        <v>19.670000000000002</v>
      </c>
      <c r="Q2153" s="13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11">
        <f t="shared" si="166"/>
        <v>12.5</v>
      </c>
      <c r="Q2154" s="13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11">
        <f t="shared" si="166"/>
        <v>8.5</v>
      </c>
      <c r="Q2155" s="13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11">
        <f t="shared" si="166"/>
        <v>1</v>
      </c>
      <c r="Q2156" s="13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11">
        <f t="shared" si="166"/>
        <v>23</v>
      </c>
      <c r="Q2157" s="13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11">
        <f t="shared" si="166"/>
        <v>17.989999999999998</v>
      </c>
      <c r="Q2158" s="13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11">
        <f t="shared" si="166"/>
        <v>370.95</v>
      </c>
      <c r="Q2159" s="13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11">
        <f t="shared" si="166"/>
        <v>63.57</v>
      </c>
      <c r="Q2160" s="13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11">
        <f t="shared" si="166"/>
        <v>13</v>
      </c>
      <c r="Q2161" s="13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11">
        <f t="shared" si="166"/>
        <v>5.31</v>
      </c>
      <c r="Q2162" s="13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11">
        <f t="shared" si="166"/>
        <v>35.619999999999997</v>
      </c>
      <c r="Q2163" s="13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11">
        <f t="shared" si="166"/>
        <v>87.1</v>
      </c>
      <c r="Q2164" s="13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11">
        <f t="shared" si="166"/>
        <v>75.11</v>
      </c>
      <c r="Q2165" s="13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11">
        <f t="shared" si="166"/>
        <v>68.010000000000005</v>
      </c>
      <c r="Q2166" s="13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11">
        <f t="shared" si="166"/>
        <v>29.62</v>
      </c>
      <c r="Q2167" s="13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11">
        <f t="shared" si="166"/>
        <v>91.63</v>
      </c>
      <c r="Q2168" s="13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11">
        <f t="shared" si="166"/>
        <v>22.5</v>
      </c>
      <c r="Q2169" s="13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11">
        <f t="shared" si="166"/>
        <v>64.37</v>
      </c>
      <c r="Q2170" s="13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11">
        <f t="shared" si="166"/>
        <v>21.86</v>
      </c>
      <c r="Q2171" s="13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11">
        <f t="shared" si="166"/>
        <v>33.32</v>
      </c>
      <c r="Q2172" s="13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11">
        <f t="shared" si="166"/>
        <v>90.28</v>
      </c>
      <c r="Q2173" s="13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11">
        <f t="shared" si="166"/>
        <v>76.92</v>
      </c>
      <c r="Q2174" s="13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11">
        <f t="shared" si="166"/>
        <v>59.23</v>
      </c>
      <c r="Q2175" s="13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11">
        <f t="shared" si="166"/>
        <v>65.38</v>
      </c>
      <c r="Q2176" s="13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11">
        <f t="shared" si="166"/>
        <v>67.31</v>
      </c>
      <c r="Q2177" s="13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 s="11">
        <f t="shared" si="166"/>
        <v>88.75</v>
      </c>
      <c r="Q2178" s="13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 s="11">
        <f t="shared" ref="P2179:P2242" si="171">IFERROR(ROUND(E2179/L2179,2),0)</f>
        <v>65.87</v>
      </c>
      <c r="Q2179" s="13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11">
        <f t="shared" si="171"/>
        <v>40.35</v>
      </c>
      <c r="Q2180" s="13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11">
        <f t="shared" si="171"/>
        <v>76.86</v>
      </c>
      <c r="Q2181" s="13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11">
        <f t="shared" si="171"/>
        <v>68.709999999999994</v>
      </c>
      <c r="Q2182" s="13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11">
        <f t="shared" si="171"/>
        <v>57.77</v>
      </c>
      <c r="Q2183" s="13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11">
        <f t="shared" si="171"/>
        <v>44.17</v>
      </c>
      <c r="Q2184" s="13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11">
        <f t="shared" si="171"/>
        <v>31.57</v>
      </c>
      <c r="Q2185" s="13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11">
        <f t="shared" si="171"/>
        <v>107.05</v>
      </c>
      <c r="Q2186" s="13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11">
        <f t="shared" si="171"/>
        <v>149.03</v>
      </c>
      <c r="Q2187" s="13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11">
        <f t="shared" si="171"/>
        <v>55.96</v>
      </c>
      <c r="Q2188" s="13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11">
        <f t="shared" si="171"/>
        <v>56.97</v>
      </c>
      <c r="Q2189" s="13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11">
        <f t="shared" si="171"/>
        <v>44.06</v>
      </c>
      <c r="Q2190" s="13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11">
        <f t="shared" si="171"/>
        <v>68.63</v>
      </c>
      <c r="Q2191" s="13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11">
        <f t="shared" si="171"/>
        <v>65.319999999999993</v>
      </c>
      <c r="Q2192" s="13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11">
        <f t="shared" si="171"/>
        <v>35.92</v>
      </c>
      <c r="Q2193" s="13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11">
        <f t="shared" si="171"/>
        <v>40.07</v>
      </c>
      <c r="Q2194" s="13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11">
        <f t="shared" si="171"/>
        <v>75.650000000000006</v>
      </c>
      <c r="Q2195" s="13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11">
        <f t="shared" si="171"/>
        <v>61.2</v>
      </c>
      <c r="Q2196" s="13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11">
        <f t="shared" si="171"/>
        <v>48.13</v>
      </c>
      <c r="Q2197" s="13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11">
        <f t="shared" si="171"/>
        <v>68.11</v>
      </c>
      <c r="Q2198" s="13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11">
        <f t="shared" si="171"/>
        <v>65.89</v>
      </c>
      <c r="Q2199" s="13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11">
        <f t="shared" si="171"/>
        <v>81.650000000000006</v>
      </c>
      <c r="Q2200" s="13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11">
        <f t="shared" si="171"/>
        <v>52.7</v>
      </c>
      <c r="Q2201" s="13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11">
        <f t="shared" si="171"/>
        <v>41.23</v>
      </c>
      <c r="Q2202" s="13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11">
        <f t="shared" si="171"/>
        <v>15.04</v>
      </c>
      <c r="Q2203" s="13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11">
        <f t="shared" si="171"/>
        <v>39.07</v>
      </c>
      <c r="Q2204" s="13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11">
        <f t="shared" si="171"/>
        <v>43.82</v>
      </c>
      <c r="Q2205" s="13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11">
        <f t="shared" si="171"/>
        <v>27.3</v>
      </c>
      <c r="Q2206" s="13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11">
        <f t="shared" si="171"/>
        <v>42.22</v>
      </c>
      <c r="Q2207" s="13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11">
        <f t="shared" si="171"/>
        <v>33.24</v>
      </c>
      <c r="Q2208" s="13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11">
        <f t="shared" si="171"/>
        <v>285.70999999999998</v>
      </c>
      <c r="Q2209" s="13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11">
        <f t="shared" si="171"/>
        <v>42.33</v>
      </c>
      <c r="Q2210" s="13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11">
        <f t="shared" si="171"/>
        <v>50.27</v>
      </c>
      <c r="Q2211" s="13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11">
        <f t="shared" si="171"/>
        <v>61.9</v>
      </c>
      <c r="Q2212" s="13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11">
        <f t="shared" si="171"/>
        <v>40.75</v>
      </c>
      <c r="Q2213" s="13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11">
        <f t="shared" si="171"/>
        <v>55.8</v>
      </c>
      <c r="Q2214" s="13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11">
        <f t="shared" si="171"/>
        <v>10</v>
      </c>
      <c r="Q2215" s="13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11">
        <f t="shared" si="171"/>
        <v>73.13</v>
      </c>
      <c r="Q2216" s="13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11">
        <f t="shared" si="171"/>
        <v>26.06</v>
      </c>
      <c r="Q2217" s="13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11">
        <f t="shared" si="171"/>
        <v>22.64</v>
      </c>
      <c r="Q2218" s="13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11">
        <f t="shared" si="171"/>
        <v>47.22</v>
      </c>
      <c r="Q2219" s="13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11">
        <f t="shared" si="171"/>
        <v>32.32</v>
      </c>
      <c r="Q2220" s="13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11">
        <f t="shared" si="171"/>
        <v>53.42</v>
      </c>
      <c r="Q2221" s="13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11">
        <f t="shared" si="171"/>
        <v>51.3</v>
      </c>
      <c r="Q2222" s="13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11">
        <f t="shared" si="171"/>
        <v>37.200000000000003</v>
      </c>
      <c r="Q2223" s="13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11">
        <f t="shared" si="171"/>
        <v>27.1</v>
      </c>
      <c r="Q2224" s="13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11">
        <f t="shared" si="171"/>
        <v>206.31</v>
      </c>
      <c r="Q2225" s="13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11">
        <f t="shared" si="171"/>
        <v>82.15</v>
      </c>
      <c r="Q2226" s="13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11">
        <f t="shared" si="171"/>
        <v>164.8</v>
      </c>
      <c r="Q2227" s="13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11">
        <f t="shared" si="171"/>
        <v>60.82</v>
      </c>
      <c r="Q2228" s="13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11">
        <f t="shared" si="171"/>
        <v>67.97</v>
      </c>
      <c r="Q2229" s="13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11">
        <f t="shared" si="171"/>
        <v>81.56</v>
      </c>
      <c r="Q2230" s="13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11">
        <f t="shared" si="171"/>
        <v>25.43</v>
      </c>
      <c r="Q2231" s="13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11">
        <f t="shared" si="171"/>
        <v>21.5</v>
      </c>
      <c r="Q2232" s="13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11">
        <f t="shared" si="171"/>
        <v>27.23</v>
      </c>
      <c r="Q2233" s="13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11">
        <f t="shared" si="171"/>
        <v>25.09</v>
      </c>
      <c r="Q2234" s="13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11">
        <f t="shared" si="171"/>
        <v>21.23</v>
      </c>
      <c r="Q2235" s="13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11">
        <f t="shared" si="171"/>
        <v>41.61</v>
      </c>
      <c r="Q2236" s="13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11">
        <f t="shared" si="171"/>
        <v>135.59</v>
      </c>
      <c r="Q2237" s="13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11">
        <f t="shared" si="171"/>
        <v>22.12</v>
      </c>
      <c r="Q2238" s="13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11">
        <f t="shared" si="171"/>
        <v>64.63</v>
      </c>
      <c r="Q2239" s="13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11">
        <f t="shared" si="171"/>
        <v>69.569999999999993</v>
      </c>
      <c r="Q2240" s="13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11">
        <f t="shared" si="171"/>
        <v>75.13</v>
      </c>
      <c r="Q2241" s="13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 s="11">
        <f t="shared" si="171"/>
        <v>140.97999999999999</v>
      </c>
      <c r="Q2242" s="13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 s="11">
        <f t="shared" ref="P2243:P2306" si="176">IFERROR(ROUND(E2243/L2243,2),0)</f>
        <v>49.47</v>
      </c>
      <c r="Q2243" s="13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11">
        <f t="shared" si="176"/>
        <v>53.87</v>
      </c>
      <c r="Q2244" s="13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11">
        <f t="shared" si="176"/>
        <v>4.57</v>
      </c>
      <c r="Q2245" s="13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11">
        <f t="shared" si="176"/>
        <v>65</v>
      </c>
      <c r="Q2246" s="13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11">
        <f t="shared" si="176"/>
        <v>53.48</v>
      </c>
      <c r="Q2247" s="13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11">
        <f t="shared" si="176"/>
        <v>43.91</v>
      </c>
      <c r="Q2248" s="13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11">
        <f t="shared" si="176"/>
        <v>50.85</v>
      </c>
      <c r="Q2249" s="13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11">
        <f t="shared" si="176"/>
        <v>58.63</v>
      </c>
      <c r="Q2250" s="13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11">
        <f t="shared" si="176"/>
        <v>32.82</v>
      </c>
      <c r="Q2251" s="13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11">
        <f t="shared" si="176"/>
        <v>426.93</v>
      </c>
      <c r="Q2252" s="13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11">
        <f t="shared" si="176"/>
        <v>23.81</v>
      </c>
      <c r="Q2253" s="13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11">
        <f t="shared" si="176"/>
        <v>98.41</v>
      </c>
      <c r="Q2254" s="13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11">
        <f t="shared" si="176"/>
        <v>107.32</v>
      </c>
      <c r="Q2255" s="13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11">
        <f t="shared" si="176"/>
        <v>11.67</v>
      </c>
      <c r="Q2256" s="13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11">
        <f t="shared" si="176"/>
        <v>41.78</v>
      </c>
      <c r="Q2257" s="13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11">
        <f t="shared" si="176"/>
        <v>21.38</v>
      </c>
      <c r="Q2258" s="13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11">
        <f t="shared" si="176"/>
        <v>94.1</v>
      </c>
      <c r="Q2259" s="13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11">
        <f t="shared" si="176"/>
        <v>15.72</v>
      </c>
      <c r="Q2260" s="13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11">
        <f t="shared" si="176"/>
        <v>90.64</v>
      </c>
      <c r="Q2261" s="13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11">
        <f t="shared" si="176"/>
        <v>97.3</v>
      </c>
      <c r="Q2262" s="13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11">
        <f t="shared" si="176"/>
        <v>37.119999999999997</v>
      </c>
      <c r="Q2263" s="13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11">
        <f t="shared" si="176"/>
        <v>28.1</v>
      </c>
      <c r="Q2264" s="13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11">
        <f t="shared" si="176"/>
        <v>144.43</v>
      </c>
      <c r="Q2265" s="13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11">
        <f t="shared" si="176"/>
        <v>24.27</v>
      </c>
      <c r="Q2266" s="13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11">
        <f t="shared" si="176"/>
        <v>35.119999999999997</v>
      </c>
      <c r="Q2267" s="13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11">
        <f t="shared" si="176"/>
        <v>24.76</v>
      </c>
      <c r="Q2268" s="13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11">
        <f t="shared" si="176"/>
        <v>188.38</v>
      </c>
      <c r="Q2269" s="13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11">
        <f t="shared" si="176"/>
        <v>148.08000000000001</v>
      </c>
      <c r="Q2270" s="13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11">
        <f t="shared" si="176"/>
        <v>49.93</v>
      </c>
      <c r="Q2271" s="13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11">
        <f t="shared" si="176"/>
        <v>107.82</v>
      </c>
      <c r="Q2272" s="13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11">
        <f t="shared" si="176"/>
        <v>42.63</v>
      </c>
      <c r="Q2273" s="13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11">
        <f t="shared" si="176"/>
        <v>14.37</v>
      </c>
      <c r="Q2274" s="13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11">
        <f t="shared" si="176"/>
        <v>37.479999999999997</v>
      </c>
      <c r="Q2275" s="13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11">
        <f t="shared" si="176"/>
        <v>30.2</v>
      </c>
      <c r="Q2276" s="13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11">
        <f t="shared" si="176"/>
        <v>33.549999999999997</v>
      </c>
      <c r="Q2277" s="13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11">
        <f t="shared" si="176"/>
        <v>64.75</v>
      </c>
      <c r="Q2278" s="13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11">
        <f t="shared" si="176"/>
        <v>57.93</v>
      </c>
      <c r="Q2279" s="13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11">
        <f t="shared" si="176"/>
        <v>53.08</v>
      </c>
      <c r="Q2280" s="13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11">
        <f t="shared" si="176"/>
        <v>48.06</v>
      </c>
      <c r="Q2281" s="13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11">
        <f t="shared" si="176"/>
        <v>82.4</v>
      </c>
      <c r="Q2282" s="13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11">
        <f t="shared" si="176"/>
        <v>50.45</v>
      </c>
      <c r="Q2283" s="13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11">
        <f t="shared" si="176"/>
        <v>115.83</v>
      </c>
      <c r="Q2284" s="13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11">
        <f t="shared" si="176"/>
        <v>63.03</v>
      </c>
      <c r="Q2285" s="13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11">
        <f t="shared" si="176"/>
        <v>108.02</v>
      </c>
      <c r="Q2286" s="13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11">
        <f t="shared" si="176"/>
        <v>46.09</v>
      </c>
      <c r="Q2287" s="13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11">
        <f t="shared" si="176"/>
        <v>107.21</v>
      </c>
      <c r="Q2288" s="13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11">
        <f t="shared" si="176"/>
        <v>50.93</v>
      </c>
      <c r="Q2289" s="13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11">
        <f t="shared" si="176"/>
        <v>40.04</v>
      </c>
      <c r="Q2290" s="13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11">
        <f t="shared" si="176"/>
        <v>64.44</v>
      </c>
      <c r="Q2291" s="13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11">
        <f t="shared" si="176"/>
        <v>53.83</v>
      </c>
      <c r="Q2292" s="13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11">
        <f t="shared" si="176"/>
        <v>100.47</v>
      </c>
      <c r="Q2293" s="13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11">
        <f t="shared" si="176"/>
        <v>46.63</v>
      </c>
      <c r="Q2294" s="13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11">
        <f t="shared" si="176"/>
        <v>34.07</v>
      </c>
      <c r="Q2295" s="13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11">
        <f t="shared" si="176"/>
        <v>65.209999999999994</v>
      </c>
      <c r="Q2296" s="13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11">
        <f t="shared" si="176"/>
        <v>44.21</v>
      </c>
      <c r="Q2297" s="13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11">
        <f t="shared" si="176"/>
        <v>71.97</v>
      </c>
      <c r="Q2298" s="13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11">
        <f t="shared" si="176"/>
        <v>52.95</v>
      </c>
      <c r="Q2299" s="13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11">
        <f t="shared" si="176"/>
        <v>109.45</v>
      </c>
      <c r="Q2300" s="13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11">
        <f t="shared" si="176"/>
        <v>75.040000000000006</v>
      </c>
      <c r="Q2301" s="13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11">
        <f t="shared" si="176"/>
        <v>115.71</v>
      </c>
      <c r="Q2302" s="13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11">
        <f t="shared" si="176"/>
        <v>31.66</v>
      </c>
      <c r="Q2303" s="13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11">
        <f t="shared" si="176"/>
        <v>46.18</v>
      </c>
      <c r="Q2304" s="13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11">
        <f t="shared" si="176"/>
        <v>68.48</v>
      </c>
      <c r="Q2305" s="13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 s="11">
        <f t="shared" si="176"/>
        <v>53.47</v>
      </c>
      <c r="Q2306" s="13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 s="11">
        <f t="shared" ref="P2307:P2370" si="181">IFERROR(ROUND(E2307/L2307,2),0)</f>
        <v>109.11</v>
      </c>
      <c r="Q2307" s="13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11">
        <f t="shared" si="181"/>
        <v>51.19</v>
      </c>
      <c r="Q2308" s="13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11">
        <f t="shared" si="181"/>
        <v>27.94</v>
      </c>
      <c r="Q2309" s="13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11">
        <f t="shared" si="181"/>
        <v>82.5</v>
      </c>
      <c r="Q2310" s="13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11">
        <f t="shared" si="181"/>
        <v>59.82</v>
      </c>
      <c r="Q2311" s="13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11">
        <f t="shared" si="181"/>
        <v>64.819999999999993</v>
      </c>
      <c r="Q2312" s="13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11">
        <f t="shared" si="181"/>
        <v>90.1</v>
      </c>
      <c r="Q2313" s="13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11">
        <f t="shared" si="181"/>
        <v>40.96</v>
      </c>
      <c r="Q2314" s="13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11">
        <f t="shared" si="181"/>
        <v>56</v>
      </c>
      <c r="Q2315" s="13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11">
        <f t="shared" si="181"/>
        <v>37.67</v>
      </c>
      <c r="Q2316" s="13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11">
        <f t="shared" si="181"/>
        <v>40.08</v>
      </c>
      <c r="Q2317" s="13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11">
        <f t="shared" si="181"/>
        <v>78.03</v>
      </c>
      <c r="Q2318" s="13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11">
        <f t="shared" si="181"/>
        <v>18.91</v>
      </c>
      <c r="Q2319" s="13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11">
        <f t="shared" si="181"/>
        <v>37.130000000000003</v>
      </c>
      <c r="Q2320" s="13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11">
        <f t="shared" si="181"/>
        <v>41.96</v>
      </c>
      <c r="Q2321" s="13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11">
        <f t="shared" si="181"/>
        <v>61.04</v>
      </c>
      <c r="Q2322" s="13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11">
        <f t="shared" si="181"/>
        <v>64.53</v>
      </c>
      <c r="Q2323" s="13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11">
        <f t="shared" si="181"/>
        <v>21.25</v>
      </c>
      <c r="Q2324" s="13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11">
        <f t="shared" si="181"/>
        <v>30</v>
      </c>
      <c r="Q2325" s="13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11">
        <f t="shared" si="181"/>
        <v>25.49</v>
      </c>
      <c r="Q2326" s="13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11">
        <f t="shared" si="181"/>
        <v>11.43</v>
      </c>
      <c r="Q2327" s="13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11">
        <f t="shared" si="181"/>
        <v>108</v>
      </c>
      <c r="Q2328" s="13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11">
        <f t="shared" si="181"/>
        <v>54.88</v>
      </c>
      <c r="Q2329" s="13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11">
        <f t="shared" si="181"/>
        <v>47.38</v>
      </c>
      <c r="Q2330" s="13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11">
        <f t="shared" si="181"/>
        <v>211.84</v>
      </c>
      <c r="Q2331" s="13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11">
        <f t="shared" si="181"/>
        <v>219.93</v>
      </c>
      <c r="Q2332" s="13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11">
        <f t="shared" si="181"/>
        <v>40.799999999999997</v>
      </c>
      <c r="Q2333" s="13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11">
        <f t="shared" si="181"/>
        <v>75.5</v>
      </c>
      <c r="Q2334" s="13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11">
        <f t="shared" si="181"/>
        <v>13.54</v>
      </c>
      <c r="Q2335" s="13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11">
        <f t="shared" si="181"/>
        <v>60.87</v>
      </c>
      <c r="Q2336" s="13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11">
        <f t="shared" si="181"/>
        <v>115.69</v>
      </c>
      <c r="Q2337" s="13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11">
        <f t="shared" si="181"/>
        <v>48.1</v>
      </c>
      <c r="Q2338" s="13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11">
        <f t="shared" si="181"/>
        <v>74.180000000000007</v>
      </c>
      <c r="Q2339" s="13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11">
        <f t="shared" si="181"/>
        <v>123.35</v>
      </c>
      <c r="Q2340" s="13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11">
        <f t="shared" si="181"/>
        <v>66.62</v>
      </c>
      <c r="Q2341" s="13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11">
        <f t="shared" si="181"/>
        <v>104.99</v>
      </c>
      <c r="Q2342" s="13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11">
        <f t="shared" si="181"/>
        <v>0</v>
      </c>
      <c r="Q2343" s="13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11">
        <f t="shared" si="181"/>
        <v>0</v>
      </c>
      <c r="Q2344" s="13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11">
        <f t="shared" si="181"/>
        <v>300</v>
      </c>
      <c r="Q2345" s="13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11">
        <f t="shared" si="181"/>
        <v>1</v>
      </c>
      <c r="Q2346" s="13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11">
        <f t="shared" si="181"/>
        <v>0</v>
      </c>
      <c r="Q2347" s="13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11">
        <f t="shared" si="181"/>
        <v>13</v>
      </c>
      <c r="Q2348" s="13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11">
        <f t="shared" si="181"/>
        <v>15</v>
      </c>
      <c r="Q2349" s="13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11">
        <f t="shared" si="181"/>
        <v>54</v>
      </c>
      <c r="Q2350" s="13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11">
        <f t="shared" si="181"/>
        <v>0</v>
      </c>
      <c r="Q2351" s="13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11">
        <f t="shared" si="181"/>
        <v>0</v>
      </c>
      <c r="Q2352" s="13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11">
        <f t="shared" si="181"/>
        <v>15.43</v>
      </c>
      <c r="Q2353" s="13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11">
        <f t="shared" si="181"/>
        <v>0</v>
      </c>
      <c r="Q2354" s="13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11">
        <f t="shared" si="181"/>
        <v>0</v>
      </c>
      <c r="Q2355" s="13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11">
        <f t="shared" si="181"/>
        <v>25</v>
      </c>
      <c r="Q2356" s="13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11">
        <f t="shared" si="181"/>
        <v>27.5</v>
      </c>
      <c r="Q2357" s="13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11">
        <f t="shared" si="181"/>
        <v>0</v>
      </c>
      <c r="Q2358" s="13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11">
        <f t="shared" si="181"/>
        <v>0</v>
      </c>
      <c r="Q2359" s="13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11">
        <f t="shared" si="181"/>
        <v>0</v>
      </c>
      <c r="Q2360" s="13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11">
        <f t="shared" si="181"/>
        <v>367</v>
      </c>
      <c r="Q2361" s="13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11">
        <f t="shared" si="181"/>
        <v>2</v>
      </c>
      <c r="Q2362" s="13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11">
        <f t="shared" si="181"/>
        <v>0</v>
      </c>
      <c r="Q2363" s="13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11">
        <f t="shared" si="181"/>
        <v>60</v>
      </c>
      <c r="Q2364" s="13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11">
        <f t="shared" si="181"/>
        <v>0</v>
      </c>
      <c r="Q2365" s="13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11">
        <f t="shared" si="181"/>
        <v>0</v>
      </c>
      <c r="Q2366" s="13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11">
        <f t="shared" si="181"/>
        <v>0</v>
      </c>
      <c r="Q2367" s="13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11">
        <f t="shared" si="181"/>
        <v>97.41</v>
      </c>
      <c r="Q2368" s="13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11">
        <f t="shared" si="181"/>
        <v>47.86</v>
      </c>
      <c r="Q2369" s="13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 s="11">
        <f t="shared" si="181"/>
        <v>50</v>
      </c>
      <c r="Q2370" s="13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s="11">
        <f t="shared" ref="P2371:P2434" si="186">IFERROR(ROUND(E2371/L2371,2),0)</f>
        <v>0</v>
      </c>
      <c r="Q2371" s="13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11">
        <f t="shared" si="186"/>
        <v>20.5</v>
      </c>
      <c r="Q2372" s="13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11">
        <f t="shared" si="186"/>
        <v>0</v>
      </c>
      <c r="Q2373" s="13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11">
        <f t="shared" si="186"/>
        <v>30</v>
      </c>
      <c r="Q2374" s="13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11">
        <f t="shared" si="186"/>
        <v>50</v>
      </c>
      <c r="Q2375" s="13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11">
        <f t="shared" si="186"/>
        <v>10</v>
      </c>
      <c r="Q2376" s="13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11">
        <f t="shared" si="186"/>
        <v>0</v>
      </c>
      <c r="Q2377" s="13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11">
        <f t="shared" si="186"/>
        <v>81.58</v>
      </c>
      <c r="Q2378" s="13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11">
        <f t="shared" si="186"/>
        <v>0</v>
      </c>
      <c r="Q2379" s="13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11">
        <f t="shared" si="186"/>
        <v>0</v>
      </c>
      <c r="Q2380" s="13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11">
        <f t="shared" si="186"/>
        <v>0</v>
      </c>
      <c r="Q2381" s="13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11">
        <f t="shared" si="186"/>
        <v>18.329999999999998</v>
      </c>
      <c r="Q2382" s="13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11">
        <f t="shared" si="186"/>
        <v>224.43</v>
      </c>
      <c r="Q2383" s="13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11">
        <f t="shared" si="186"/>
        <v>37.5</v>
      </c>
      <c r="Q2384" s="13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11">
        <f t="shared" si="186"/>
        <v>145</v>
      </c>
      <c r="Q2385" s="13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11">
        <f t="shared" si="186"/>
        <v>1</v>
      </c>
      <c r="Q2386" s="13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11">
        <f t="shared" si="186"/>
        <v>112.57</v>
      </c>
      <c r="Q2387" s="13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11">
        <f t="shared" si="186"/>
        <v>0</v>
      </c>
      <c r="Q2388" s="13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11">
        <f t="shared" si="186"/>
        <v>342</v>
      </c>
      <c r="Q2389" s="13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11">
        <f t="shared" si="186"/>
        <v>57.88</v>
      </c>
      <c r="Q2390" s="13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11">
        <f t="shared" si="186"/>
        <v>30</v>
      </c>
      <c r="Q2391" s="13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11">
        <f t="shared" si="186"/>
        <v>0</v>
      </c>
      <c r="Q2392" s="13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11">
        <f t="shared" si="186"/>
        <v>25</v>
      </c>
      <c r="Q2393" s="13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11">
        <f t="shared" si="186"/>
        <v>0</v>
      </c>
      <c r="Q2394" s="13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11">
        <f t="shared" si="186"/>
        <v>50</v>
      </c>
      <c r="Q2395" s="13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11">
        <f t="shared" si="186"/>
        <v>1.5</v>
      </c>
      <c r="Q2396" s="13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11">
        <f t="shared" si="186"/>
        <v>0</v>
      </c>
      <c r="Q2397" s="13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11">
        <f t="shared" si="186"/>
        <v>10</v>
      </c>
      <c r="Q2398" s="13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11">
        <f t="shared" si="186"/>
        <v>0</v>
      </c>
      <c r="Q2399" s="13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11">
        <f t="shared" si="186"/>
        <v>0</v>
      </c>
      <c r="Q2400" s="13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11">
        <f t="shared" si="186"/>
        <v>0</v>
      </c>
      <c r="Q2401" s="13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11">
        <f t="shared" si="186"/>
        <v>0</v>
      </c>
      <c r="Q2402" s="13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11">
        <f t="shared" si="186"/>
        <v>22.33</v>
      </c>
      <c r="Q2403" s="13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11">
        <f t="shared" si="186"/>
        <v>52</v>
      </c>
      <c r="Q2404" s="13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11">
        <f t="shared" si="186"/>
        <v>16.829999999999998</v>
      </c>
      <c r="Q2405" s="13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11">
        <f t="shared" si="186"/>
        <v>0</v>
      </c>
      <c r="Q2406" s="13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11">
        <f t="shared" si="186"/>
        <v>56.3</v>
      </c>
      <c r="Q2407" s="13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11">
        <f t="shared" si="186"/>
        <v>84.06</v>
      </c>
      <c r="Q2408" s="13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11">
        <f t="shared" si="186"/>
        <v>168.39</v>
      </c>
      <c r="Q2409" s="13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11">
        <f t="shared" si="186"/>
        <v>15</v>
      </c>
      <c r="Q2410" s="13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11">
        <f t="shared" si="186"/>
        <v>76.67</v>
      </c>
      <c r="Q2411" s="13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11">
        <f t="shared" si="186"/>
        <v>0</v>
      </c>
      <c r="Q2412" s="13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11">
        <f t="shared" si="186"/>
        <v>50.33</v>
      </c>
      <c r="Q2413" s="13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11">
        <f t="shared" si="186"/>
        <v>0</v>
      </c>
      <c r="Q2414" s="13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11">
        <f t="shared" si="186"/>
        <v>8.33</v>
      </c>
      <c r="Q2415" s="13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11">
        <f t="shared" si="186"/>
        <v>35.380000000000003</v>
      </c>
      <c r="Q2416" s="13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11">
        <f t="shared" si="186"/>
        <v>55.83</v>
      </c>
      <c r="Q2417" s="13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11">
        <f t="shared" si="186"/>
        <v>5</v>
      </c>
      <c r="Q2418" s="13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11">
        <f t="shared" si="186"/>
        <v>0</v>
      </c>
      <c r="Q2419" s="13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11">
        <f t="shared" si="186"/>
        <v>1</v>
      </c>
      <c r="Q2420" s="13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11">
        <f t="shared" si="186"/>
        <v>0</v>
      </c>
      <c r="Q2421" s="13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11">
        <f t="shared" si="186"/>
        <v>69.47</v>
      </c>
      <c r="Q2422" s="13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11">
        <f t="shared" si="186"/>
        <v>1</v>
      </c>
      <c r="Q2423" s="13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11">
        <f t="shared" si="186"/>
        <v>1</v>
      </c>
      <c r="Q2424" s="13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11">
        <f t="shared" si="186"/>
        <v>8</v>
      </c>
      <c r="Q2425" s="13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11">
        <f t="shared" si="186"/>
        <v>34.44</v>
      </c>
      <c r="Q2426" s="13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11">
        <f t="shared" si="186"/>
        <v>1</v>
      </c>
      <c r="Q2427" s="13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11">
        <f t="shared" si="186"/>
        <v>0</v>
      </c>
      <c r="Q2428" s="13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11">
        <f t="shared" si="186"/>
        <v>1</v>
      </c>
      <c r="Q2429" s="13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11">
        <f t="shared" si="186"/>
        <v>1</v>
      </c>
      <c r="Q2430" s="13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11">
        <f t="shared" si="186"/>
        <v>501.25</v>
      </c>
      <c r="Q2431" s="13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11">
        <f t="shared" si="186"/>
        <v>10.5</v>
      </c>
      <c r="Q2432" s="13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11">
        <f t="shared" si="186"/>
        <v>1</v>
      </c>
      <c r="Q2433" s="13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 s="11">
        <f t="shared" si="186"/>
        <v>1</v>
      </c>
      <c r="Q2434" s="13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s="11">
        <f t="shared" ref="P2435:P2498" si="191">IFERROR(ROUND(E2435/L2435,2),0)</f>
        <v>0</v>
      </c>
      <c r="Q2435" s="13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11">
        <f t="shared" si="191"/>
        <v>13</v>
      </c>
      <c r="Q2436" s="13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11">
        <f t="shared" si="191"/>
        <v>306</v>
      </c>
      <c r="Q2437" s="13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11">
        <f t="shared" si="191"/>
        <v>22.5</v>
      </c>
      <c r="Q2438" s="13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11">
        <f t="shared" si="191"/>
        <v>0</v>
      </c>
      <c r="Q2439" s="13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11">
        <f t="shared" si="191"/>
        <v>50</v>
      </c>
      <c r="Q2440" s="13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11">
        <f t="shared" si="191"/>
        <v>0</v>
      </c>
      <c r="Q2441" s="13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11">
        <f t="shared" si="191"/>
        <v>5</v>
      </c>
      <c r="Q2442" s="13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11">
        <f t="shared" si="191"/>
        <v>74.23</v>
      </c>
      <c r="Q2443" s="13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11">
        <f t="shared" si="191"/>
        <v>81.25</v>
      </c>
      <c r="Q2444" s="13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11">
        <f t="shared" si="191"/>
        <v>130.22999999999999</v>
      </c>
      <c r="Q2445" s="13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11">
        <f t="shared" si="191"/>
        <v>53.41</v>
      </c>
      <c r="Q2446" s="13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11">
        <f t="shared" si="191"/>
        <v>75.13</v>
      </c>
      <c r="Q2447" s="13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11">
        <f t="shared" si="191"/>
        <v>75.67</v>
      </c>
      <c r="Q2448" s="13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11">
        <f t="shared" si="191"/>
        <v>31.69</v>
      </c>
      <c r="Q2449" s="13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11">
        <f t="shared" si="191"/>
        <v>47.78</v>
      </c>
      <c r="Q2450" s="13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11">
        <f t="shared" si="191"/>
        <v>90</v>
      </c>
      <c r="Q2451" s="13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11">
        <f t="shared" si="191"/>
        <v>149.31</v>
      </c>
      <c r="Q2452" s="13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11">
        <f t="shared" si="191"/>
        <v>62.07</v>
      </c>
      <c r="Q2453" s="13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11">
        <f t="shared" si="191"/>
        <v>53.4</v>
      </c>
      <c r="Q2454" s="13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11">
        <f t="shared" si="191"/>
        <v>69.27</v>
      </c>
      <c r="Q2455" s="13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11">
        <f t="shared" si="191"/>
        <v>271.51</v>
      </c>
      <c r="Q2456" s="13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11">
        <f t="shared" si="191"/>
        <v>34.130000000000003</v>
      </c>
      <c r="Q2457" s="13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11">
        <f t="shared" si="191"/>
        <v>40.49</v>
      </c>
      <c r="Q2458" s="13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11">
        <f t="shared" si="191"/>
        <v>189.76</v>
      </c>
      <c r="Q2459" s="13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11">
        <f t="shared" si="191"/>
        <v>68.86</v>
      </c>
      <c r="Q2460" s="13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11">
        <f t="shared" si="191"/>
        <v>108.78</v>
      </c>
      <c r="Q2461" s="13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11">
        <f t="shared" si="191"/>
        <v>125.99</v>
      </c>
      <c r="Q2462" s="13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11">
        <f t="shared" si="191"/>
        <v>90.52</v>
      </c>
      <c r="Q2463" s="13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11">
        <f t="shared" si="191"/>
        <v>28.88</v>
      </c>
      <c r="Q2464" s="13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11">
        <f t="shared" si="191"/>
        <v>31</v>
      </c>
      <c r="Q2465" s="13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11">
        <f t="shared" si="191"/>
        <v>51.67</v>
      </c>
      <c r="Q2466" s="13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11">
        <f t="shared" si="191"/>
        <v>26.27</v>
      </c>
      <c r="Q2467" s="13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11">
        <f t="shared" si="191"/>
        <v>48.08</v>
      </c>
      <c r="Q2468" s="13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11">
        <f t="shared" si="191"/>
        <v>27.56</v>
      </c>
      <c r="Q2469" s="13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11">
        <f t="shared" si="191"/>
        <v>36.97</v>
      </c>
      <c r="Q2470" s="13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11">
        <f t="shared" si="191"/>
        <v>29.02</v>
      </c>
      <c r="Q2471" s="13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11">
        <f t="shared" si="191"/>
        <v>28.66</v>
      </c>
      <c r="Q2472" s="13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11">
        <f t="shared" si="191"/>
        <v>37.65</v>
      </c>
      <c r="Q2473" s="13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11">
        <f t="shared" si="191"/>
        <v>97.9</v>
      </c>
      <c r="Q2474" s="13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11">
        <f t="shared" si="191"/>
        <v>42.55</v>
      </c>
      <c r="Q2475" s="13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11">
        <f t="shared" si="191"/>
        <v>131.58000000000001</v>
      </c>
      <c r="Q2476" s="13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11">
        <f t="shared" si="191"/>
        <v>32.32</v>
      </c>
      <c r="Q2477" s="13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11">
        <f t="shared" si="191"/>
        <v>61.1</v>
      </c>
      <c r="Q2478" s="13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11">
        <f t="shared" si="191"/>
        <v>31.34</v>
      </c>
      <c r="Q2479" s="13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11">
        <f t="shared" si="191"/>
        <v>129.11000000000001</v>
      </c>
      <c r="Q2480" s="13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11">
        <f t="shared" si="191"/>
        <v>25.02</v>
      </c>
      <c r="Q2481" s="13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11">
        <f t="shared" si="191"/>
        <v>250</v>
      </c>
      <c r="Q2482" s="13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11">
        <f t="shared" si="191"/>
        <v>47.54</v>
      </c>
      <c r="Q2483" s="13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11">
        <f t="shared" si="191"/>
        <v>40.04</v>
      </c>
      <c r="Q2484" s="13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11">
        <f t="shared" si="191"/>
        <v>65.84</v>
      </c>
      <c r="Q2485" s="13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11">
        <f t="shared" si="191"/>
        <v>46.4</v>
      </c>
      <c r="Q2486" s="13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11">
        <f t="shared" si="191"/>
        <v>50.37</v>
      </c>
      <c r="Q2487" s="13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11">
        <f t="shared" si="191"/>
        <v>26.57</v>
      </c>
      <c r="Q2488" s="13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11">
        <f t="shared" si="191"/>
        <v>39.49</v>
      </c>
      <c r="Q2489" s="13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11">
        <f t="shared" si="191"/>
        <v>49.25</v>
      </c>
      <c r="Q2490" s="13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11">
        <f t="shared" si="191"/>
        <v>62.38</v>
      </c>
      <c r="Q2491" s="13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11">
        <f t="shared" si="191"/>
        <v>37.94</v>
      </c>
      <c r="Q2492" s="13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11">
        <f t="shared" si="191"/>
        <v>51.6</v>
      </c>
      <c r="Q2493" s="13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1">
        <f t="shared" si="191"/>
        <v>27.78</v>
      </c>
      <c r="Q2494" s="13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11">
        <f t="shared" si="191"/>
        <v>99.38</v>
      </c>
      <c r="Q2495" s="13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11">
        <f t="shared" si="191"/>
        <v>38.85</v>
      </c>
      <c r="Q2496" s="13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11">
        <f t="shared" si="191"/>
        <v>45.55</v>
      </c>
      <c r="Q2497" s="13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 s="11">
        <f t="shared" si="191"/>
        <v>600</v>
      </c>
      <c r="Q2498" s="13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 s="11">
        <f t="shared" ref="P2499:P2562" si="196">IFERROR(ROUND(E2499/L2499,2),0)</f>
        <v>80.55</v>
      </c>
      <c r="Q2499" s="13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11">
        <f t="shared" si="196"/>
        <v>52.8</v>
      </c>
      <c r="Q2500" s="13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11">
        <f t="shared" si="196"/>
        <v>47.68</v>
      </c>
      <c r="Q2501" s="13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11">
        <f t="shared" si="196"/>
        <v>23.45</v>
      </c>
      <c r="Q2502" s="13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11">
        <f t="shared" si="196"/>
        <v>40.14</v>
      </c>
      <c r="Q2503" s="13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11">
        <f t="shared" si="196"/>
        <v>17.2</v>
      </c>
      <c r="Q2504" s="13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11">
        <f t="shared" si="196"/>
        <v>0</v>
      </c>
      <c r="Q2505" s="13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11">
        <f t="shared" si="196"/>
        <v>0</v>
      </c>
      <c r="Q2506" s="13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11">
        <f t="shared" si="196"/>
        <v>0</v>
      </c>
      <c r="Q2507" s="13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11">
        <f t="shared" si="196"/>
        <v>15</v>
      </c>
      <c r="Q2508" s="13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11">
        <f t="shared" si="196"/>
        <v>0</v>
      </c>
      <c r="Q2509" s="13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11">
        <f t="shared" si="196"/>
        <v>0</v>
      </c>
      <c r="Q2510" s="13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11">
        <f t="shared" si="196"/>
        <v>35.71</v>
      </c>
      <c r="Q2511" s="13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11">
        <f t="shared" si="196"/>
        <v>37.5</v>
      </c>
      <c r="Q2512" s="13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11">
        <f t="shared" si="196"/>
        <v>0</v>
      </c>
      <c r="Q2513" s="13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11">
        <f t="shared" si="196"/>
        <v>0</v>
      </c>
      <c r="Q2514" s="13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11">
        <f t="shared" si="196"/>
        <v>0</v>
      </c>
      <c r="Q2515" s="13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11">
        <f t="shared" si="196"/>
        <v>52.5</v>
      </c>
      <c r="Q2516" s="13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11">
        <f t="shared" si="196"/>
        <v>77.5</v>
      </c>
      <c r="Q2517" s="13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11">
        <f t="shared" si="196"/>
        <v>0</v>
      </c>
      <c r="Q2518" s="13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11">
        <f t="shared" si="196"/>
        <v>53.55</v>
      </c>
      <c r="Q2519" s="13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11">
        <f t="shared" si="196"/>
        <v>0</v>
      </c>
      <c r="Q2520" s="13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11">
        <f t="shared" si="196"/>
        <v>16.25</v>
      </c>
      <c r="Q2521" s="13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11">
        <f t="shared" si="196"/>
        <v>0</v>
      </c>
      <c r="Q2522" s="13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11">
        <f t="shared" si="196"/>
        <v>103.68</v>
      </c>
      <c r="Q2523" s="13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11">
        <f t="shared" si="196"/>
        <v>185.19</v>
      </c>
      <c r="Q2524" s="13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11">
        <f t="shared" si="196"/>
        <v>54.15</v>
      </c>
      <c r="Q2525" s="13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11">
        <f t="shared" si="196"/>
        <v>177.21</v>
      </c>
      <c r="Q2526" s="13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11">
        <f t="shared" si="196"/>
        <v>100.33</v>
      </c>
      <c r="Q2527" s="13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11">
        <f t="shared" si="196"/>
        <v>136.91</v>
      </c>
      <c r="Q2528" s="13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11">
        <f t="shared" si="196"/>
        <v>57.54</v>
      </c>
      <c r="Q2529" s="13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11">
        <f t="shared" si="196"/>
        <v>52.96</v>
      </c>
      <c r="Q2530" s="13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11">
        <f t="shared" si="196"/>
        <v>82.33</v>
      </c>
      <c r="Q2531" s="13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11">
        <f t="shared" si="196"/>
        <v>135.41999999999999</v>
      </c>
      <c r="Q2532" s="13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11">
        <f t="shared" si="196"/>
        <v>74.069999999999993</v>
      </c>
      <c r="Q2533" s="13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11">
        <f t="shared" si="196"/>
        <v>84.08</v>
      </c>
      <c r="Q2534" s="13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11">
        <f t="shared" si="196"/>
        <v>61.03</v>
      </c>
      <c r="Q2535" s="13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11">
        <f t="shared" si="196"/>
        <v>150</v>
      </c>
      <c r="Q2536" s="13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11">
        <f t="shared" si="196"/>
        <v>266.08999999999997</v>
      </c>
      <c r="Q2537" s="13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11">
        <f t="shared" si="196"/>
        <v>7.25</v>
      </c>
      <c r="Q2538" s="13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11">
        <f t="shared" si="196"/>
        <v>100</v>
      </c>
      <c r="Q2539" s="13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11">
        <f t="shared" si="196"/>
        <v>109.96</v>
      </c>
      <c r="Q2540" s="13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11">
        <f t="shared" si="196"/>
        <v>169.92</v>
      </c>
      <c r="Q2541" s="13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11">
        <f t="shared" si="196"/>
        <v>95.74</v>
      </c>
      <c r="Q2542" s="13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11">
        <f t="shared" si="196"/>
        <v>59.46</v>
      </c>
      <c r="Q2543" s="13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11">
        <f t="shared" si="196"/>
        <v>55.77</v>
      </c>
      <c r="Q2544" s="13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11">
        <f t="shared" si="196"/>
        <v>30.08</v>
      </c>
      <c r="Q2545" s="13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11">
        <f t="shared" si="196"/>
        <v>88.44</v>
      </c>
      <c r="Q2546" s="13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11">
        <f t="shared" si="196"/>
        <v>64.03</v>
      </c>
      <c r="Q2547" s="13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11">
        <f t="shared" si="196"/>
        <v>60.15</v>
      </c>
      <c r="Q2548" s="13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11">
        <f t="shared" si="196"/>
        <v>49.19</v>
      </c>
      <c r="Q2549" s="13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11">
        <f t="shared" si="196"/>
        <v>165.16</v>
      </c>
      <c r="Q2550" s="13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11">
        <f t="shared" si="196"/>
        <v>43.62</v>
      </c>
      <c r="Q2551" s="13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11">
        <f t="shared" si="196"/>
        <v>43.7</v>
      </c>
      <c r="Q2552" s="13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11">
        <f t="shared" si="196"/>
        <v>67.42</v>
      </c>
      <c r="Q2553" s="13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11">
        <f t="shared" si="196"/>
        <v>177.5</v>
      </c>
      <c r="Q2554" s="13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11">
        <f t="shared" si="196"/>
        <v>38.880000000000003</v>
      </c>
      <c r="Q2555" s="13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11">
        <f t="shared" si="196"/>
        <v>54.99</v>
      </c>
      <c r="Q2556" s="13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11">
        <f t="shared" si="196"/>
        <v>61.34</v>
      </c>
      <c r="Q2557" s="13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11">
        <f t="shared" si="196"/>
        <v>23.12</v>
      </c>
      <c r="Q2558" s="13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11">
        <f t="shared" si="196"/>
        <v>29.61</v>
      </c>
      <c r="Q2559" s="13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11">
        <f t="shared" si="196"/>
        <v>75.61</v>
      </c>
      <c r="Q2560" s="13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11">
        <f t="shared" si="196"/>
        <v>35.6</v>
      </c>
      <c r="Q2561" s="13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 s="11">
        <f t="shared" si="196"/>
        <v>143</v>
      </c>
      <c r="Q2562" s="13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s="11">
        <f t="shared" ref="P2563:P2626" si="201">IFERROR(ROUND(E2563/L2563,2),0)</f>
        <v>0</v>
      </c>
      <c r="Q2563" s="13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11">
        <f t="shared" si="201"/>
        <v>25</v>
      </c>
      <c r="Q2564" s="13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11">
        <f t="shared" si="201"/>
        <v>0</v>
      </c>
      <c r="Q2565" s="13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11">
        <f t="shared" si="201"/>
        <v>0</v>
      </c>
      <c r="Q2566" s="13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11">
        <f t="shared" si="201"/>
        <v>100</v>
      </c>
      <c r="Q2567" s="13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11">
        <f t="shared" si="201"/>
        <v>0</v>
      </c>
      <c r="Q2568" s="13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11">
        <f t="shared" si="201"/>
        <v>60</v>
      </c>
      <c r="Q2569" s="13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11">
        <f t="shared" si="201"/>
        <v>50</v>
      </c>
      <c r="Q2570" s="13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11">
        <f t="shared" si="201"/>
        <v>72.5</v>
      </c>
      <c r="Q2571" s="13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11">
        <f t="shared" si="201"/>
        <v>29.5</v>
      </c>
      <c r="Q2572" s="13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11">
        <f t="shared" si="201"/>
        <v>62.5</v>
      </c>
      <c r="Q2573" s="13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11">
        <f t="shared" si="201"/>
        <v>0</v>
      </c>
      <c r="Q2574" s="13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11">
        <f t="shared" si="201"/>
        <v>0</v>
      </c>
      <c r="Q2575" s="13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11">
        <f t="shared" si="201"/>
        <v>0</v>
      </c>
      <c r="Q2576" s="13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11">
        <f t="shared" si="201"/>
        <v>0</v>
      </c>
      <c r="Q2577" s="13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11">
        <f t="shared" si="201"/>
        <v>0</v>
      </c>
      <c r="Q2578" s="13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11">
        <f t="shared" si="201"/>
        <v>0</v>
      </c>
      <c r="Q2579" s="13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11">
        <f t="shared" si="201"/>
        <v>0</v>
      </c>
      <c r="Q2580" s="13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11">
        <f t="shared" si="201"/>
        <v>23.08</v>
      </c>
      <c r="Q2581" s="13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11">
        <f t="shared" si="201"/>
        <v>25.5</v>
      </c>
      <c r="Q2582" s="13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11">
        <f t="shared" si="201"/>
        <v>48.18</v>
      </c>
      <c r="Q2583" s="13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11">
        <f t="shared" si="201"/>
        <v>1</v>
      </c>
      <c r="Q2584" s="13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11">
        <f t="shared" si="201"/>
        <v>1</v>
      </c>
      <c r="Q2585" s="13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11">
        <f t="shared" si="201"/>
        <v>0</v>
      </c>
      <c r="Q2586" s="13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11">
        <f t="shared" si="201"/>
        <v>50</v>
      </c>
      <c r="Q2587" s="13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11">
        <f t="shared" si="201"/>
        <v>5</v>
      </c>
      <c r="Q2588" s="13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11">
        <f t="shared" si="201"/>
        <v>202.83</v>
      </c>
      <c r="Q2589" s="13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11">
        <f t="shared" si="201"/>
        <v>29.13</v>
      </c>
      <c r="Q2590" s="13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11">
        <f t="shared" si="201"/>
        <v>5</v>
      </c>
      <c r="Q2591" s="13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11">
        <f t="shared" si="201"/>
        <v>0</v>
      </c>
      <c r="Q2592" s="13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11">
        <f t="shared" si="201"/>
        <v>13</v>
      </c>
      <c r="Q2593" s="13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11">
        <f t="shared" si="201"/>
        <v>50</v>
      </c>
      <c r="Q2594" s="13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11">
        <f t="shared" si="201"/>
        <v>0</v>
      </c>
      <c r="Q2595" s="13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11">
        <f t="shared" si="201"/>
        <v>1</v>
      </c>
      <c r="Q2596" s="13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11">
        <f t="shared" si="201"/>
        <v>96.05</v>
      </c>
      <c r="Q2597" s="13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11">
        <f t="shared" si="201"/>
        <v>305.77999999999997</v>
      </c>
      <c r="Q2598" s="13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11">
        <f t="shared" si="201"/>
        <v>12.14</v>
      </c>
      <c r="Q2599" s="13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11">
        <f t="shared" si="201"/>
        <v>83.57</v>
      </c>
      <c r="Q2600" s="13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11">
        <f t="shared" si="201"/>
        <v>18</v>
      </c>
      <c r="Q2601" s="13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11">
        <f t="shared" si="201"/>
        <v>115.53</v>
      </c>
      <c r="Q2602" s="13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11">
        <f t="shared" si="201"/>
        <v>21.9</v>
      </c>
      <c r="Q2603" s="13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11">
        <f t="shared" si="201"/>
        <v>80.02</v>
      </c>
      <c r="Q2604" s="13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11">
        <f t="shared" si="201"/>
        <v>35.520000000000003</v>
      </c>
      <c r="Q2605" s="13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11">
        <f t="shared" si="201"/>
        <v>64.930000000000007</v>
      </c>
      <c r="Q2606" s="13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11">
        <f t="shared" si="201"/>
        <v>60.97</v>
      </c>
      <c r="Q2607" s="13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11">
        <f t="shared" si="201"/>
        <v>31.44</v>
      </c>
      <c r="Q2608" s="13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11">
        <f t="shared" si="201"/>
        <v>81.95</v>
      </c>
      <c r="Q2609" s="13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11">
        <f t="shared" si="201"/>
        <v>58.93</v>
      </c>
      <c r="Q2610" s="13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11">
        <f t="shared" si="201"/>
        <v>157.29</v>
      </c>
      <c r="Q2611" s="13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11">
        <f t="shared" si="201"/>
        <v>55.76</v>
      </c>
      <c r="Q2612" s="13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11">
        <f t="shared" si="201"/>
        <v>83.8</v>
      </c>
      <c r="Q2613" s="13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11">
        <f t="shared" si="201"/>
        <v>58.42</v>
      </c>
      <c r="Q2614" s="13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11">
        <f t="shared" si="201"/>
        <v>270.57</v>
      </c>
      <c r="Q2615" s="13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11">
        <f t="shared" si="201"/>
        <v>107.1</v>
      </c>
      <c r="Q2616" s="13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11">
        <f t="shared" si="201"/>
        <v>47.18</v>
      </c>
      <c r="Q2617" s="13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11">
        <f t="shared" si="201"/>
        <v>120.31</v>
      </c>
      <c r="Q2618" s="13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11">
        <f t="shared" si="201"/>
        <v>27.6</v>
      </c>
      <c r="Q2619" s="13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11">
        <f t="shared" si="201"/>
        <v>205.3</v>
      </c>
      <c r="Q2620" s="13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11">
        <f t="shared" si="201"/>
        <v>35.549999999999997</v>
      </c>
      <c r="Q2621" s="13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11">
        <f t="shared" si="201"/>
        <v>74.64</v>
      </c>
      <c r="Q2622" s="13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11">
        <f t="shared" si="201"/>
        <v>47.06</v>
      </c>
      <c r="Q2623" s="13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11">
        <f t="shared" si="201"/>
        <v>26.59</v>
      </c>
      <c r="Q2624" s="13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11">
        <f t="shared" si="201"/>
        <v>36.770000000000003</v>
      </c>
      <c r="Q2625" s="13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 s="11">
        <f t="shared" si="201"/>
        <v>31.82</v>
      </c>
      <c r="Q2626" s="13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 s="11">
        <f t="shared" ref="P2627:P2690" si="206">IFERROR(ROUND(E2627/L2627,2),0)</f>
        <v>27.58</v>
      </c>
      <c r="Q2627" s="13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11">
        <f t="shared" si="206"/>
        <v>56</v>
      </c>
      <c r="Q2628" s="13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11">
        <f t="shared" si="206"/>
        <v>21.56</v>
      </c>
      <c r="Q2629" s="13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11">
        <f t="shared" si="206"/>
        <v>44.1</v>
      </c>
      <c r="Q2630" s="13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11">
        <f t="shared" si="206"/>
        <v>63.87</v>
      </c>
      <c r="Q2631" s="13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11">
        <f t="shared" si="206"/>
        <v>38.99</v>
      </c>
      <c r="Q2632" s="13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11">
        <f t="shared" si="206"/>
        <v>80.19</v>
      </c>
      <c r="Q2633" s="13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11">
        <f t="shared" si="206"/>
        <v>34.9</v>
      </c>
      <c r="Q2634" s="13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11">
        <f t="shared" si="206"/>
        <v>89.1</v>
      </c>
      <c r="Q2635" s="13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11">
        <f t="shared" si="206"/>
        <v>39.44</v>
      </c>
      <c r="Q2636" s="13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11">
        <f t="shared" si="206"/>
        <v>136.9</v>
      </c>
      <c r="Q2637" s="13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11">
        <f t="shared" si="206"/>
        <v>37.46</v>
      </c>
      <c r="Q2638" s="13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11">
        <f t="shared" si="206"/>
        <v>31.96</v>
      </c>
      <c r="Q2639" s="13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11">
        <f t="shared" si="206"/>
        <v>25.21</v>
      </c>
      <c r="Q2640" s="13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11">
        <f t="shared" si="206"/>
        <v>10.039999999999999</v>
      </c>
      <c r="Q2641" s="13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11">
        <f t="shared" si="206"/>
        <v>45.94</v>
      </c>
      <c r="Q2642" s="13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11">
        <f t="shared" si="206"/>
        <v>15</v>
      </c>
      <c r="Q2643" s="13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11">
        <f t="shared" si="206"/>
        <v>0</v>
      </c>
      <c r="Q2644" s="13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11">
        <f t="shared" si="206"/>
        <v>223.58</v>
      </c>
      <c r="Q2645" s="13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11">
        <f t="shared" si="206"/>
        <v>39.479999999999997</v>
      </c>
      <c r="Q2646" s="13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11">
        <f t="shared" si="206"/>
        <v>91.3</v>
      </c>
      <c r="Q2647" s="13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11">
        <f t="shared" si="206"/>
        <v>78.67</v>
      </c>
      <c r="Q2648" s="13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11">
        <f t="shared" si="206"/>
        <v>12</v>
      </c>
      <c r="Q2649" s="13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11">
        <f t="shared" si="206"/>
        <v>17.670000000000002</v>
      </c>
      <c r="Q2650" s="13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11">
        <f t="shared" si="206"/>
        <v>41.33</v>
      </c>
      <c r="Q2651" s="13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11">
        <f t="shared" si="206"/>
        <v>71.599999999999994</v>
      </c>
      <c r="Q2652" s="13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11">
        <f t="shared" si="206"/>
        <v>307.82</v>
      </c>
      <c r="Q2653" s="13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11">
        <f t="shared" si="206"/>
        <v>80.45</v>
      </c>
      <c r="Q2654" s="13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11">
        <f t="shared" si="206"/>
        <v>83.94</v>
      </c>
      <c r="Q2655" s="13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11">
        <f t="shared" si="206"/>
        <v>8.5</v>
      </c>
      <c r="Q2656" s="13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11">
        <f t="shared" si="206"/>
        <v>73.37</v>
      </c>
      <c r="Q2657" s="13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11">
        <f t="shared" si="206"/>
        <v>112.86</v>
      </c>
      <c r="Q2658" s="13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11">
        <f t="shared" si="206"/>
        <v>95.28</v>
      </c>
      <c r="Q2659" s="13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11">
        <f t="shared" si="206"/>
        <v>22.75</v>
      </c>
      <c r="Q2660" s="13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11">
        <f t="shared" si="206"/>
        <v>133.30000000000001</v>
      </c>
      <c r="Q2661" s="13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11">
        <f t="shared" si="206"/>
        <v>3.8</v>
      </c>
      <c r="Q2662" s="13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11">
        <f t="shared" si="206"/>
        <v>85.75</v>
      </c>
      <c r="Q2663" s="13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11">
        <f t="shared" si="206"/>
        <v>267</v>
      </c>
      <c r="Q2664" s="13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11">
        <f t="shared" si="206"/>
        <v>373.56</v>
      </c>
      <c r="Q2665" s="13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11">
        <f t="shared" si="206"/>
        <v>174.04</v>
      </c>
      <c r="Q2666" s="13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11">
        <f t="shared" si="206"/>
        <v>93.7</v>
      </c>
      <c r="Q2667" s="13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11">
        <f t="shared" si="206"/>
        <v>77.33</v>
      </c>
      <c r="Q2668" s="13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11">
        <f t="shared" si="206"/>
        <v>92.22</v>
      </c>
      <c r="Q2669" s="13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11">
        <f t="shared" si="206"/>
        <v>60.96</v>
      </c>
      <c r="Q2670" s="13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11">
        <f t="shared" si="206"/>
        <v>91</v>
      </c>
      <c r="Q2671" s="13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11">
        <f t="shared" si="206"/>
        <v>41.58</v>
      </c>
      <c r="Q2672" s="13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11">
        <f t="shared" si="206"/>
        <v>33.76</v>
      </c>
      <c r="Q2673" s="13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11">
        <f t="shared" si="206"/>
        <v>70.62</v>
      </c>
      <c r="Q2674" s="13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11">
        <f t="shared" si="206"/>
        <v>167.15</v>
      </c>
      <c r="Q2675" s="13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11">
        <f t="shared" si="206"/>
        <v>128.62</v>
      </c>
      <c r="Q2676" s="13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11">
        <f t="shared" si="206"/>
        <v>65.41</v>
      </c>
      <c r="Q2677" s="13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11">
        <f t="shared" si="206"/>
        <v>117.56</v>
      </c>
      <c r="Q2678" s="13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11">
        <f t="shared" si="206"/>
        <v>126.48</v>
      </c>
      <c r="Q2679" s="13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11">
        <f t="shared" si="206"/>
        <v>550</v>
      </c>
      <c r="Q2680" s="13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11">
        <f t="shared" si="206"/>
        <v>44</v>
      </c>
      <c r="Q2681" s="13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11">
        <f t="shared" si="206"/>
        <v>69</v>
      </c>
      <c r="Q2682" s="13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11">
        <f t="shared" si="206"/>
        <v>27.5</v>
      </c>
      <c r="Q2683" s="13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11">
        <f t="shared" si="206"/>
        <v>84.9</v>
      </c>
      <c r="Q2684" s="13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11">
        <f t="shared" si="206"/>
        <v>12</v>
      </c>
      <c r="Q2685" s="13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11">
        <f t="shared" si="206"/>
        <v>200</v>
      </c>
      <c r="Q2686" s="13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11">
        <f t="shared" si="206"/>
        <v>10</v>
      </c>
      <c r="Q2687" s="13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11">
        <f t="shared" si="206"/>
        <v>0</v>
      </c>
      <c r="Q2688" s="13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11">
        <f t="shared" si="206"/>
        <v>0</v>
      </c>
      <c r="Q2689" s="13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 s="11">
        <f t="shared" si="206"/>
        <v>5.29</v>
      </c>
      <c r="Q2690" s="13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 s="11">
        <f t="shared" ref="P2691:P2754" si="211">IFERROR(ROUND(E2691/L2691,2),0)</f>
        <v>1</v>
      </c>
      <c r="Q2691" s="13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11">
        <f t="shared" si="211"/>
        <v>72.760000000000005</v>
      </c>
      <c r="Q2692" s="13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11">
        <f t="shared" si="211"/>
        <v>17.5</v>
      </c>
      <c r="Q2693" s="13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11">
        <f t="shared" si="211"/>
        <v>25</v>
      </c>
      <c r="Q2694" s="13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11">
        <f t="shared" si="211"/>
        <v>13.33</v>
      </c>
      <c r="Q2695" s="13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11">
        <f t="shared" si="211"/>
        <v>1</v>
      </c>
      <c r="Q2696" s="13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11">
        <f t="shared" si="211"/>
        <v>23.67</v>
      </c>
      <c r="Q2697" s="13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11">
        <f t="shared" si="211"/>
        <v>89.21</v>
      </c>
      <c r="Q2698" s="13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11">
        <f t="shared" si="211"/>
        <v>116.56</v>
      </c>
      <c r="Q2699" s="13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11">
        <f t="shared" si="211"/>
        <v>13.01</v>
      </c>
      <c r="Q2700" s="13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11">
        <f t="shared" si="211"/>
        <v>0</v>
      </c>
      <c r="Q2701" s="13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11">
        <f t="shared" si="211"/>
        <v>17.5</v>
      </c>
      <c r="Q2702" s="13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11">
        <f t="shared" si="211"/>
        <v>34.130000000000003</v>
      </c>
      <c r="Q2703" s="13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11">
        <f t="shared" si="211"/>
        <v>132.35</v>
      </c>
      <c r="Q2704" s="13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11">
        <f t="shared" si="211"/>
        <v>922.22</v>
      </c>
      <c r="Q2705" s="13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11">
        <f t="shared" si="211"/>
        <v>163.57</v>
      </c>
      <c r="Q2706" s="13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11">
        <f t="shared" si="211"/>
        <v>217.38</v>
      </c>
      <c r="Q2707" s="13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11">
        <f t="shared" si="211"/>
        <v>149.44</v>
      </c>
      <c r="Q2708" s="13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11">
        <f t="shared" si="211"/>
        <v>71.239999999999995</v>
      </c>
      <c r="Q2709" s="13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11">
        <f t="shared" si="211"/>
        <v>44.46</v>
      </c>
      <c r="Q2710" s="13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11">
        <f t="shared" si="211"/>
        <v>164.94</v>
      </c>
      <c r="Q2711" s="13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11">
        <f t="shared" si="211"/>
        <v>84.87</v>
      </c>
      <c r="Q2712" s="13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11">
        <f t="shared" si="211"/>
        <v>53.95</v>
      </c>
      <c r="Q2713" s="13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11">
        <f t="shared" si="211"/>
        <v>50.53</v>
      </c>
      <c r="Q2714" s="13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11">
        <f t="shared" si="211"/>
        <v>108</v>
      </c>
      <c r="Q2715" s="13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11">
        <f t="shared" si="211"/>
        <v>95.37</v>
      </c>
      <c r="Q2716" s="13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11">
        <f t="shared" si="211"/>
        <v>57.63</v>
      </c>
      <c r="Q2717" s="13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11">
        <f t="shared" si="211"/>
        <v>64.16</v>
      </c>
      <c r="Q2718" s="13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11">
        <f t="shared" si="211"/>
        <v>92.39</v>
      </c>
      <c r="Q2719" s="13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11">
        <f t="shared" si="211"/>
        <v>125.98</v>
      </c>
      <c r="Q2720" s="13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11">
        <f t="shared" si="211"/>
        <v>94.64</v>
      </c>
      <c r="Q2721" s="13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11">
        <f t="shared" si="211"/>
        <v>170.7</v>
      </c>
      <c r="Q2722" s="13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11">
        <f t="shared" si="211"/>
        <v>40.76</v>
      </c>
      <c r="Q2723" s="13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11">
        <f t="shared" si="211"/>
        <v>68.25</v>
      </c>
      <c r="Q2724" s="13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11">
        <f t="shared" si="211"/>
        <v>95.49</v>
      </c>
      <c r="Q2725" s="13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11">
        <f t="shared" si="211"/>
        <v>7.19</v>
      </c>
      <c r="Q2726" s="13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11">
        <f t="shared" si="211"/>
        <v>511.65</v>
      </c>
      <c r="Q2727" s="13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11">
        <f t="shared" si="211"/>
        <v>261.75</v>
      </c>
      <c r="Q2728" s="13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11">
        <f t="shared" si="211"/>
        <v>69.760000000000005</v>
      </c>
      <c r="Q2729" s="13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11">
        <f t="shared" si="211"/>
        <v>77.23</v>
      </c>
      <c r="Q2730" s="13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11">
        <f t="shared" si="211"/>
        <v>340.57</v>
      </c>
      <c r="Q2731" s="13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11">
        <f t="shared" si="211"/>
        <v>67.42</v>
      </c>
      <c r="Q2732" s="13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11">
        <f t="shared" si="211"/>
        <v>845.7</v>
      </c>
      <c r="Q2733" s="13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11">
        <f t="shared" si="211"/>
        <v>97.19</v>
      </c>
      <c r="Q2734" s="13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11">
        <f t="shared" si="211"/>
        <v>451.84</v>
      </c>
      <c r="Q2735" s="13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11">
        <f t="shared" si="211"/>
        <v>138.66999999999999</v>
      </c>
      <c r="Q2736" s="13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11">
        <f t="shared" si="211"/>
        <v>21.64</v>
      </c>
      <c r="Q2737" s="13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11">
        <f t="shared" si="211"/>
        <v>169.52</v>
      </c>
      <c r="Q2738" s="13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11">
        <f t="shared" si="211"/>
        <v>161.88</v>
      </c>
      <c r="Q2739" s="13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11">
        <f t="shared" si="211"/>
        <v>493.13</v>
      </c>
      <c r="Q2740" s="13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11">
        <f t="shared" si="211"/>
        <v>22.12</v>
      </c>
      <c r="Q2741" s="13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11">
        <f t="shared" si="211"/>
        <v>18.239999999999998</v>
      </c>
      <c r="Q2742" s="13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11">
        <f t="shared" si="211"/>
        <v>8.75</v>
      </c>
      <c r="Q2743" s="13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11">
        <f t="shared" si="211"/>
        <v>40.61</v>
      </c>
      <c r="Q2744" s="13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11">
        <f t="shared" si="211"/>
        <v>0</v>
      </c>
      <c r="Q2745" s="13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11">
        <f t="shared" si="211"/>
        <v>37.950000000000003</v>
      </c>
      <c r="Q2746" s="13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11">
        <f t="shared" si="211"/>
        <v>35.729999999999997</v>
      </c>
      <c r="Q2747" s="13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11">
        <f t="shared" si="211"/>
        <v>42.16</v>
      </c>
      <c r="Q2748" s="13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11">
        <f t="shared" si="211"/>
        <v>35</v>
      </c>
      <c r="Q2749" s="13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11">
        <f t="shared" si="211"/>
        <v>13.25</v>
      </c>
      <c r="Q2750" s="13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11">
        <f t="shared" si="211"/>
        <v>55</v>
      </c>
      <c r="Q2751" s="13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11">
        <f t="shared" si="211"/>
        <v>0</v>
      </c>
      <c r="Q2752" s="13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11">
        <f t="shared" si="211"/>
        <v>0</v>
      </c>
      <c r="Q2753" s="13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 s="11">
        <f t="shared" si="211"/>
        <v>39.29</v>
      </c>
      <c r="Q2754" s="13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 s="11">
        <f t="shared" ref="P2755:P2818" si="216">IFERROR(ROUND(E2755/L2755,2),0)</f>
        <v>47.5</v>
      </c>
      <c r="Q2755" s="13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11">
        <f t="shared" si="216"/>
        <v>0</v>
      </c>
      <c r="Q2756" s="13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11">
        <f t="shared" si="216"/>
        <v>17.329999999999998</v>
      </c>
      <c r="Q2757" s="13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11">
        <f t="shared" si="216"/>
        <v>31.76</v>
      </c>
      <c r="Q2758" s="13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11">
        <f t="shared" si="216"/>
        <v>5</v>
      </c>
      <c r="Q2759" s="13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11">
        <f t="shared" si="216"/>
        <v>39</v>
      </c>
      <c r="Q2760" s="13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11">
        <f t="shared" si="216"/>
        <v>52.5</v>
      </c>
      <c r="Q2761" s="13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11">
        <f t="shared" si="216"/>
        <v>0</v>
      </c>
      <c r="Q2762" s="13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11">
        <f t="shared" si="216"/>
        <v>9</v>
      </c>
      <c r="Q2763" s="13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11">
        <f t="shared" si="216"/>
        <v>25</v>
      </c>
      <c r="Q2764" s="13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11">
        <f t="shared" si="216"/>
        <v>30</v>
      </c>
      <c r="Q2765" s="13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11">
        <f t="shared" si="216"/>
        <v>11.25</v>
      </c>
      <c r="Q2766" s="13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11">
        <f t="shared" si="216"/>
        <v>0</v>
      </c>
      <c r="Q2767" s="13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11">
        <f t="shared" si="216"/>
        <v>25</v>
      </c>
      <c r="Q2768" s="13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11">
        <f t="shared" si="216"/>
        <v>11.33</v>
      </c>
      <c r="Q2769" s="13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11">
        <f t="shared" si="216"/>
        <v>29.47</v>
      </c>
      <c r="Q2770" s="13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11">
        <f t="shared" si="216"/>
        <v>1</v>
      </c>
      <c r="Q2771" s="13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11">
        <f t="shared" si="216"/>
        <v>63.1</v>
      </c>
      <c r="Q2772" s="13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11">
        <f t="shared" si="216"/>
        <v>0</v>
      </c>
      <c r="Q2773" s="13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11">
        <f t="shared" si="216"/>
        <v>0</v>
      </c>
      <c r="Q2774" s="13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11">
        <f t="shared" si="216"/>
        <v>1</v>
      </c>
      <c r="Q2775" s="13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11">
        <f t="shared" si="216"/>
        <v>43.85</v>
      </c>
      <c r="Q2776" s="13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11">
        <f t="shared" si="216"/>
        <v>75</v>
      </c>
      <c r="Q2777" s="13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11">
        <f t="shared" si="216"/>
        <v>45.97</v>
      </c>
      <c r="Q2778" s="13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11">
        <f t="shared" si="216"/>
        <v>10</v>
      </c>
      <c r="Q2779" s="13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11">
        <f t="shared" si="216"/>
        <v>93.67</v>
      </c>
      <c r="Q2780" s="13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11">
        <f t="shared" si="216"/>
        <v>53</v>
      </c>
      <c r="Q2781" s="13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11">
        <f t="shared" si="216"/>
        <v>0</v>
      </c>
      <c r="Q2782" s="13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11">
        <f t="shared" si="216"/>
        <v>47</v>
      </c>
      <c r="Q2783" s="13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11">
        <f t="shared" si="216"/>
        <v>66.67</v>
      </c>
      <c r="Q2784" s="13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11">
        <f t="shared" si="216"/>
        <v>18.77</v>
      </c>
      <c r="Q2785" s="13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11">
        <f t="shared" si="216"/>
        <v>66.11</v>
      </c>
      <c r="Q2786" s="13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11">
        <f t="shared" si="216"/>
        <v>36.86</v>
      </c>
      <c r="Q2787" s="13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11">
        <f t="shared" si="216"/>
        <v>39.81</v>
      </c>
      <c r="Q2788" s="13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11">
        <f t="shared" si="216"/>
        <v>31.5</v>
      </c>
      <c r="Q2789" s="13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11">
        <f t="shared" si="216"/>
        <v>102.5</v>
      </c>
      <c r="Q2790" s="13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11">
        <f t="shared" si="216"/>
        <v>126.46</v>
      </c>
      <c r="Q2791" s="13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11">
        <f t="shared" si="216"/>
        <v>47.88</v>
      </c>
      <c r="Q2792" s="13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11">
        <f t="shared" si="216"/>
        <v>73.209999999999994</v>
      </c>
      <c r="Q2793" s="13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11">
        <f t="shared" si="216"/>
        <v>89.67</v>
      </c>
      <c r="Q2794" s="13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11">
        <f t="shared" si="216"/>
        <v>151.46</v>
      </c>
      <c r="Q2795" s="13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11">
        <f t="shared" si="216"/>
        <v>25</v>
      </c>
      <c r="Q2796" s="13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11">
        <f t="shared" si="216"/>
        <v>36.5</v>
      </c>
      <c r="Q2797" s="13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11">
        <f t="shared" si="216"/>
        <v>44</v>
      </c>
      <c r="Q2798" s="13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11">
        <f t="shared" si="216"/>
        <v>87.36</v>
      </c>
      <c r="Q2799" s="13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11">
        <f t="shared" si="216"/>
        <v>36.47</v>
      </c>
      <c r="Q2800" s="13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11">
        <f t="shared" si="216"/>
        <v>44.86</v>
      </c>
      <c r="Q2801" s="13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11">
        <f t="shared" si="216"/>
        <v>42.9</v>
      </c>
      <c r="Q2802" s="13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11">
        <f t="shared" si="216"/>
        <v>51.23</v>
      </c>
      <c r="Q2803" s="13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11">
        <f t="shared" si="216"/>
        <v>33.94</v>
      </c>
      <c r="Q2804" s="13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11">
        <f t="shared" si="216"/>
        <v>90.74</v>
      </c>
      <c r="Q2805" s="13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11">
        <f t="shared" si="216"/>
        <v>50</v>
      </c>
      <c r="Q2806" s="13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11">
        <f t="shared" si="216"/>
        <v>24.44</v>
      </c>
      <c r="Q2807" s="13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11">
        <f t="shared" si="216"/>
        <v>44.25</v>
      </c>
      <c r="Q2808" s="13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11">
        <f t="shared" si="216"/>
        <v>67.739999999999995</v>
      </c>
      <c r="Q2809" s="13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11">
        <f t="shared" si="216"/>
        <v>65.38</v>
      </c>
      <c r="Q2810" s="13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11">
        <f t="shared" si="216"/>
        <v>121.9</v>
      </c>
      <c r="Q2811" s="13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11">
        <f t="shared" si="216"/>
        <v>47.46</v>
      </c>
      <c r="Q2812" s="13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11">
        <f t="shared" si="216"/>
        <v>92.84</v>
      </c>
      <c r="Q2813" s="13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11">
        <f t="shared" si="216"/>
        <v>68.25</v>
      </c>
      <c r="Q2814" s="13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11">
        <f t="shared" si="216"/>
        <v>37.21</v>
      </c>
      <c r="Q2815" s="13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11">
        <f t="shared" si="216"/>
        <v>25.25</v>
      </c>
      <c r="Q2816" s="13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11">
        <f t="shared" si="216"/>
        <v>43.21</v>
      </c>
      <c r="Q2817" s="13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 s="11">
        <f t="shared" si="216"/>
        <v>25.13</v>
      </c>
      <c r="Q2818" s="13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 s="11">
        <f t="shared" ref="P2819:P2882" si="221">IFERROR(ROUND(E2819/L2819,2),0)</f>
        <v>23.64</v>
      </c>
      <c r="Q2819" s="13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11">
        <f t="shared" si="221"/>
        <v>103.95</v>
      </c>
      <c r="Q2820" s="13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11">
        <f t="shared" si="221"/>
        <v>50.38</v>
      </c>
      <c r="Q2821" s="13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11">
        <f t="shared" si="221"/>
        <v>13.6</v>
      </c>
      <c r="Q2822" s="13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11">
        <f t="shared" si="221"/>
        <v>28.57</v>
      </c>
      <c r="Q2823" s="13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11">
        <f t="shared" si="221"/>
        <v>63.83</v>
      </c>
      <c r="Q2824" s="13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11">
        <f t="shared" si="221"/>
        <v>8.86</v>
      </c>
      <c r="Q2825" s="13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11">
        <f t="shared" si="221"/>
        <v>50.67</v>
      </c>
      <c r="Q2826" s="13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11">
        <f t="shared" si="221"/>
        <v>60.78</v>
      </c>
      <c r="Q2827" s="13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11">
        <f t="shared" si="221"/>
        <v>113.42</v>
      </c>
      <c r="Q2828" s="13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11">
        <f t="shared" si="221"/>
        <v>104.57</v>
      </c>
      <c r="Q2829" s="13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11">
        <f t="shared" si="221"/>
        <v>98.31</v>
      </c>
      <c r="Q2830" s="13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11">
        <f t="shared" si="221"/>
        <v>35.04</v>
      </c>
      <c r="Q2831" s="13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11">
        <f t="shared" si="221"/>
        <v>272.73</v>
      </c>
      <c r="Q2832" s="13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11">
        <f t="shared" si="221"/>
        <v>63.85</v>
      </c>
      <c r="Q2833" s="13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11">
        <f t="shared" si="221"/>
        <v>30.19</v>
      </c>
      <c r="Q2834" s="13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11">
        <f t="shared" si="221"/>
        <v>83.51</v>
      </c>
      <c r="Q2835" s="13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11">
        <f t="shared" si="221"/>
        <v>64.760000000000005</v>
      </c>
      <c r="Q2836" s="13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11">
        <f t="shared" si="221"/>
        <v>20.12</v>
      </c>
      <c r="Q2837" s="13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11">
        <f t="shared" si="221"/>
        <v>44.09</v>
      </c>
      <c r="Q2838" s="13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11">
        <f t="shared" si="221"/>
        <v>40.479999999999997</v>
      </c>
      <c r="Q2839" s="13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11">
        <f t="shared" si="221"/>
        <v>44.54</v>
      </c>
      <c r="Q2840" s="13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11">
        <f t="shared" si="221"/>
        <v>125.81</v>
      </c>
      <c r="Q2841" s="13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11">
        <f t="shared" si="221"/>
        <v>19.7</v>
      </c>
      <c r="Q2842" s="13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11">
        <f t="shared" si="221"/>
        <v>10</v>
      </c>
      <c r="Q2843" s="13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11">
        <f t="shared" si="221"/>
        <v>0</v>
      </c>
      <c r="Q2844" s="13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11">
        <f t="shared" si="221"/>
        <v>0</v>
      </c>
      <c r="Q2845" s="13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11">
        <f t="shared" si="221"/>
        <v>30</v>
      </c>
      <c r="Q2846" s="13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11">
        <f t="shared" si="221"/>
        <v>60.67</v>
      </c>
      <c r="Q2847" s="13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11">
        <f t="shared" si="221"/>
        <v>0</v>
      </c>
      <c r="Q2848" s="13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11">
        <f t="shared" si="221"/>
        <v>0</v>
      </c>
      <c r="Q2849" s="13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11">
        <f t="shared" si="221"/>
        <v>23.33</v>
      </c>
      <c r="Q2850" s="13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11">
        <f t="shared" si="221"/>
        <v>5</v>
      </c>
      <c r="Q2851" s="13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11">
        <f t="shared" si="221"/>
        <v>23.92</v>
      </c>
      <c r="Q2852" s="13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11">
        <f t="shared" si="221"/>
        <v>0</v>
      </c>
      <c r="Q2853" s="13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11">
        <f t="shared" si="221"/>
        <v>15.83</v>
      </c>
      <c r="Q2854" s="13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11">
        <f t="shared" si="221"/>
        <v>0</v>
      </c>
      <c r="Q2855" s="13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11">
        <f t="shared" si="221"/>
        <v>29.79</v>
      </c>
      <c r="Q2856" s="13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11">
        <f t="shared" si="221"/>
        <v>60</v>
      </c>
      <c r="Q2857" s="13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11">
        <f t="shared" si="221"/>
        <v>24.33</v>
      </c>
      <c r="Q2858" s="13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11">
        <f t="shared" si="221"/>
        <v>500</v>
      </c>
      <c r="Q2859" s="13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11">
        <f t="shared" si="221"/>
        <v>0</v>
      </c>
      <c r="Q2860" s="13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11">
        <f t="shared" si="221"/>
        <v>35</v>
      </c>
      <c r="Q2861" s="13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11">
        <f t="shared" si="221"/>
        <v>29.56</v>
      </c>
      <c r="Q2862" s="13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11">
        <f t="shared" si="221"/>
        <v>26.67</v>
      </c>
      <c r="Q2863" s="13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11">
        <f t="shared" si="221"/>
        <v>18.329999999999998</v>
      </c>
      <c r="Q2864" s="13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11">
        <f t="shared" si="221"/>
        <v>20</v>
      </c>
      <c r="Q2865" s="13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11">
        <f t="shared" si="221"/>
        <v>13.33</v>
      </c>
      <c r="Q2866" s="13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11">
        <f t="shared" si="221"/>
        <v>0</v>
      </c>
      <c r="Q2867" s="13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11">
        <f t="shared" si="221"/>
        <v>22.5</v>
      </c>
      <c r="Q2868" s="13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11">
        <f t="shared" si="221"/>
        <v>50.4</v>
      </c>
      <c r="Q2869" s="13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11">
        <f t="shared" si="221"/>
        <v>105.03</v>
      </c>
      <c r="Q2870" s="13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11">
        <f t="shared" si="221"/>
        <v>35.4</v>
      </c>
      <c r="Q2871" s="13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11">
        <f t="shared" si="221"/>
        <v>83.33</v>
      </c>
      <c r="Q2872" s="13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11">
        <f t="shared" si="221"/>
        <v>35.92</v>
      </c>
      <c r="Q2873" s="13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11">
        <f t="shared" si="221"/>
        <v>0</v>
      </c>
      <c r="Q2874" s="13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11">
        <f t="shared" si="221"/>
        <v>119.13</v>
      </c>
      <c r="Q2875" s="13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11">
        <f t="shared" si="221"/>
        <v>90.33</v>
      </c>
      <c r="Q2876" s="13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11">
        <f t="shared" si="221"/>
        <v>2.33</v>
      </c>
      <c r="Q2877" s="13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11">
        <f t="shared" si="221"/>
        <v>0</v>
      </c>
      <c r="Q2878" s="13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11">
        <f t="shared" si="221"/>
        <v>108.33</v>
      </c>
      <c r="Q2879" s="13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11">
        <f t="shared" si="221"/>
        <v>15.75</v>
      </c>
      <c r="Q2880" s="13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11">
        <f t="shared" si="221"/>
        <v>29</v>
      </c>
      <c r="Q2881" s="13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 s="11">
        <f t="shared" si="221"/>
        <v>96.55</v>
      </c>
      <c r="Q2882" s="13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s="11">
        <f t="shared" ref="P2883:P2946" si="226">IFERROR(ROUND(E2883/L2883,2),0)</f>
        <v>0</v>
      </c>
      <c r="Q2883" s="13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32" si="229">YEAR(S2883)</f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11">
        <f t="shared" si="226"/>
        <v>63</v>
      </c>
      <c r="Q2884" s="13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11">
        <f t="shared" si="226"/>
        <v>381.6</v>
      </c>
      <c r="Q2885" s="13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11">
        <f t="shared" si="226"/>
        <v>46.25</v>
      </c>
      <c r="Q2886" s="13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11">
        <f t="shared" si="226"/>
        <v>26</v>
      </c>
      <c r="Q2887" s="13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11">
        <f t="shared" si="226"/>
        <v>10</v>
      </c>
      <c r="Q2888" s="13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11">
        <f t="shared" si="226"/>
        <v>5</v>
      </c>
      <c r="Q2889" s="13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11">
        <f t="shared" si="226"/>
        <v>0</v>
      </c>
      <c r="Q2890" s="13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11">
        <f t="shared" si="226"/>
        <v>81.569999999999993</v>
      </c>
      <c r="Q2891" s="13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11">
        <f t="shared" si="226"/>
        <v>7</v>
      </c>
      <c r="Q2892" s="13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11">
        <f t="shared" si="226"/>
        <v>27.3</v>
      </c>
      <c r="Q2893" s="13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11">
        <f t="shared" si="226"/>
        <v>29.41</v>
      </c>
      <c r="Q2894" s="13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11">
        <f t="shared" si="226"/>
        <v>12.5</v>
      </c>
      <c r="Q2895" s="13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11">
        <f t="shared" si="226"/>
        <v>0</v>
      </c>
      <c r="Q2896" s="13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11">
        <f t="shared" si="226"/>
        <v>5.75</v>
      </c>
      <c r="Q2897" s="13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11">
        <f t="shared" si="226"/>
        <v>52.08</v>
      </c>
      <c r="Q2898" s="13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11">
        <f t="shared" si="226"/>
        <v>183.33</v>
      </c>
      <c r="Q2899" s="13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11">
        <f t="shared" si="226"/>
        <v>26.33</v>
      </c>
      <c r="Q2900" s="13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11">
        <f t="shared" si="226"/>
        <v>0</v>
      </c>
      <c r="Q2901" s="13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11">
        <f t="shared" si="226"/>
        <v>486.43</v>
      </c>
      <c r="Q2902" s="13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11">
        <f t="shared" si="226"/>
        <v>3</v>
      </c>
      <c r="Q2903" s="13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11">
        <f t="shared" si="226"/>
        <v>25</v>
      </c>
      <c r="Q2904" s="13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11">
        <f t="shared" si="226"/>
        <v>9.75</v>
      </c>
      <c r="Q2905" s="13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11">
        <f t="shared" si="226"/>
        <v>18.75</v>
      </c>
      <c r="Q2906" s="13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11">
        <f t="shared" si="226"/>
        <v>36.590000000000003</v>
      </c>
      <c r="Q2907" s="13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11">
        <f t="shared" si="226"/>
        <v>80.709999999999994</v>
      </c>
      <c r="Q2908" s="13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11">
        <f t="shared" si="226"/>
        <v>1</v>
      </c>
      <c r="Q2909" s="13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11">
        <f t="shared" si="226"/>
        <v>52.8</v>
      </c>
      <c r="Q2910" s="13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11">
        <f t="shared" si="226"/>
        <v>20</v>
      </c>
      <c r="Q2911" s="13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11">
        <f t="shared" si="226"/>
        <v>1</v>
      </c>
      <c r="Q2912" s="13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11">
        <f t="shared" si="226"/>
        <v>46.93</v>
      </c>
      <c r="Q2913" s="13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11">
        <f t="shared" si="226"/>
        <v>78.08</v>
      </c>
      <c r="Q2914" s="13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11">
        <f t="shared" si="226"/>
        <v>1</v>
      </c>
      <c r="Q2915" s="13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11">
        <f t="shared" si="226"/>
        <v>1</v>
      </c>
      <c r="Q2916" s="13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11">
        <f t="shared" si="226"/>
        <v>203.67</v>
      </c>
      <c r="Q2917" s="13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11">
        <f t="shared" si="226"/>
        <v>20.71</v>
      </c>
      <c r="Q2918" s="13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11">
        <f t="shared" si="226"/>
        <v>48.56</v>
      </c>
      <c r="Q2919" s="13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11">
        <f t="shared" si="226"/>
        <v>68.099999999999994</v>
      </c>
      <c r="Q2920" s="13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11">
        <f t="shared" si="226"/>
        <v>8.5</v>
      </c>
      <c r="Q2921" s="13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11">
        <f t="shared" si="226"/>
        <v>51.62</v>
      </c>
      <c r="Q2922" s="13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11">
        <f t="shared" si="226"/>
        <v>43</v>
      </c>
      <c r="Q2923" s="13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11">
        <f t="shared" si="226"/>
        <v>83.33</v>
      </c>
      <c r="Q2924" s="13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11">
        <f t="shared" si="226"/>
        <v>30</v>
      </c>
      <c r="Q2925" s="13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11">
        <f t="shared" si="226"/>
        <v>175.51</v>
      </c>
      <c r="Q2926" s="13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11">
        <f t="shared" si="226"/>
        <v>231.66</v>
      </c>
      <c r="Q2927" s="13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11">
        <f t="shared" si="226"/>
        <v>75</v>
      </c>
      <c r="Q2928" s="13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11">
        <f t="shared" si="226"/>
        <v>112.14</v>
      </c>
      <c r="Q2929" s="13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11">
        <f t="shared" si="226"/>
        <v>41.67</v>
      </c>
      <c r="Q2930" s="13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11">
        <f t="shared" si="226"/>
        <v>255.17</v>
      </c>
      <c r="Q2931" s="13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11">
        <f t="shared" si="226"/>
        <v>162.77000000000001</v>
      </c>
      <c r="Q2932" s="13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11">
        <f t="shared" si="226"/>
        <v>88.33</v>
      </c>
      <c r="Q2933" s="13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</row>
    <row r="2934" spans="1:21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11">
        <f t="shared" si="226"/>
        <v>85.74</v>
      </c>
      <c r="Q2934" s="13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</row>
    <row r="2935" spans="1:21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11">
        <f t="shared" si="226"/>
        <v>47.57</v>
      </c>
      <c r="Q2935" s="13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</row>
    <row r="2936" spans="1:21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11">
        <f t="shared" si="226"/>
        <v>72.97</v>
      </c>
      <c r="Q2936" s="13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</row>
    <row r="2937" spans="1:21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11">
        <f t="shared" si="226"/>
        <v>90.54</v>
      </c>
      <c r="Q2937" s="13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</row>
    <row r="2938" spans="1:21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11">
        <f t="shared" si="226"/>
        <v>37.65</v>
      </c>
      <c r="Q2938" s="13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</row>
    <row r="2939" spans="1:21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11">
        <f t="shared" si="226"/>
        <v>36.36</v>
      </c>
      <c r="Q2939" s="13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>YEAR(S2939)</f>
        <v>2014</v>
      </c>
    </row>
    <row r="2940" spans="1:21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11">
        <f t="shared" si="226"/>
        <v>126.72</v>
      </c>
      <c r="Q2940" s="13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</row>
    <row r="2941" spans="1:21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11">
        <f t="shared" si="226"/>
        <v>329.2</v>
      </c>
      <c r="Q2941" s="13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</row>
    <row r="2942" spans="1:21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11">
        <f t="shared" si="226"/>
        <v>81.239999999999995</v>
      </c>
      <c r="Q2942" s="13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</row>
    <row r="2943" spans="1:21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11">
        <f t="shared" si="226"/>
        <v>1</v>
      </c>
      <c r="Q2943" s="13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</row>
    <row r="2944" spans="1:21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11">
        <f t="shared" si="226"/>
        <v>202.23</v>
      </c>
      <c r="Q2944" s="13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</row>
    <row r="2945" spans="1:20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11">
        <f t="shared" si="226"/>
        <v>0</v>
      </c>
      <c r="Q2945" s="13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</row>
    <row r="2946" spans="1:20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 s="11">
        <f t="shared" si="226"/>
        <v>100</v>
      </c>
      <c r="Q2946" s="13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</row>
    <row r="2947" spans="1:20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s="11">
        <f t="shared" ref="P2947:P3010" si="231">IFERROR(ROUND(E2947/L2947,2),0)</f>
        <v>0</v>
      </c>
      <c r="Q2947" s="13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</row>
    <row r="2948" spans="1:20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11">
        <f t="shared" si="231"/>
        <v>1</v>
      </c>
      <c r="Q2948" s="13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</row>
    <row r="2949" spans="1:20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11">
        <f t="shared" si="231"/>
        <v>82.46</v>
      </c>
      <c r="Q2949" s="13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</row>
    <row r="2950" spans="1:20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11">
        <f t="shared" si="231"/>
        <v>2.67</v>
      </c>
      <c r="Q2950" s="13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</row>
    <row r="2951" spans="1:20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11">
        <f t="shared" si="231"/>
        <v>12.5</v>
      </c>
      <c r="Q2951" s="13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</row>
    <row r="2952" spans="1:20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11">
        <f t="shared" si="231"/>
        <v>0</v>
      </c>
      <c r="Q2952" s="13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</row>
    <row r="2953" spans="1:20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11">
        <f t="shared" si="231"/>
        <v>18.899999999999999</v>
      </c>
      <c r="Q2953" s="13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</row>
    <row r="2954" spans="1:20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11">
        <f t="shared" si="231"/>
        <v>200.63</v>
      </c>
      <c r="Q2954" s="13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</row>
    <row r="2955" spans="1:20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11">
        <f t="shared" si="231"/>
        <v>201.67</v>
      </c>
      <c r="Q2955" s="13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</row>
    <row r="2956" spans="1:20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11">
        <f t="shared" si="231"/>
        <v>0</v>
      </c>
      <c r="Q2956" s="13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</row>
    <row r="2957" spans="1:20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11">
        <f t="shared" si="231"/>
        <v>65</v>
      </c>
      <c r="Q2957" s="13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</row>
    <row r="2958" spans="1:20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11">
        <f t="shared" si="231"/>
        <v>66.099999999999994</v>
      </c>
      <c r="Q2958" s="13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</row>
    <row r="2959" spans="1:20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11">
        <f t="shared" si="231"/>
        <v>93.33</v>
      </c>
      <c r="Q2959" s="13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</row>
    <row r="2960" spans="1:20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11">
        <f t="shared" si="231"/>
        <v>0</v>
      </c>
      <c r="Q2960" s="13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</row>
    <row r="2961" spans="1:20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11">
        <f t="shared" si="231"/>
        <v>0</v>
      </c>
      <c r="Q2961" s="13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</row>
    <row r="2962" spans="1:20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11">
        <f t="shared" si="231"/>
        <v>0</v>
      </c>
      <c r="Q2962" s="13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</row>
    <row r="2963" spans="1:20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11">
        <f t="shared" si="231"/>
        <v>50.75</v>
      </c>
      <c r="Q2963" s="13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</row>
    <row r="2964" spans="1:20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11">
        <f t="shared" si="231"/>
        <v>60.9</v>
      </c>
      <c r="Q2964" s="13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</row>
    <row r="2965" spans="1:20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11">
        <f t="shared" si="231"/>
        <v>109.03</v>
      </c>
      <c r="Q2965" s="13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</row>
    <row r="2966" spans="1:20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11">
        <f t="shared" si="231"/>
        <v>25.69</v>
      </c>
      <c r="Q2966" s="13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</row>
    <row r="2967" spans="1:20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11">
        <f t="shared" si="231"/>
        <v>41.92</v>
      </c>
      <c r="Q2967" s="13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</row>
    <row r="2968" spans="1:20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11">
        <f t="shared" si="231"/>
        <v>88.77</v>
      </c>
      <c r="Q2968" s="13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</row>
    <row r="2969" spans="1:20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11">
        <f t="shared" si="231"/>
        <v>80.23</v>
      </c>
      <c r="Q2969" s="13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</row>
    <row r="2970" spans="1:20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11">
        <f t="shared" si="231"/>
        <v>78.94</v>
      </c>
      <c r="Q2970" s="13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</row>
    <row r="2971" spans="1:20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11">
        <f t="shared" si="231"/>
        <v>95.59</v>
      </c>
      <c r="Q2971" s="13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</row>
    <row r="2972" spans="1:20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11">
        <f t="shared" si="231"/>
        <v>69.89</v>
      </c>
      <c r="Q2972" s="13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</row>
    <row r="2973" spans="1:20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11">
        <f t="shared" si="231"/>
        <v>74.53</v>
      </c>
      <c r="Q2973" s="13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</row>
    <row r="2974" spans="1:20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11">
        <f t="shared" si="231"/>
        <v>123.94</v>
      </c>
      <c r="Q2974" s="13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</row>
    <row r="2975" spans="1:20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11">
        <f t="shared" si="231"/>
        <v>264.85000000000002</v>
      </c>
      <c r="Q2975" s="13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</row>
    <row r="2976" spans="1:20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11">
        <f t="shared" si="231"/>
        <v>58.62</v>
      </c>
      <c r="Q2976" s="13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</row>
    <row r="2977" spans="1:20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11">
        <f t="shared" si="231"/>
        <v>70.88</v>
      </c>
      <c r="Q2977" s="13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</row>
    <row r="2978" spans="1:20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11">
        <f t="shared" si="231"/>
        <v>8.57</v>
      </c>
      <c r="Q2978" s="13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</row>
    <row r="2979" spans="1:20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11">
        <f t="shared" si="231"/>
        <v>113.57</v>
      </c>
      <c r="Q2979" s="13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</row>
    <row r="2980" spans="1:20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11">
        <f t="shared" si="231"/>
        <v>60.69</v>
      </c>
      <c r="Q2980" s="13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</row>
    <row r="2981" spans="1:20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11">
        <f t="shared" si="231"/>
        <v>110.22</v>
      </c>
      <c r="Q2981" s="13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</row>
    <row r="2982" spans="1:20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11">
        <f t="shared" si="231"/>
        <v>136.46</v>
      </c>
      <c r="Q2982" s="13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</row>
    <row r="2983" spans="1:20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11">
        <f t="shared" si="231"/>
        <v>53.16</v>
      </c>
      <c r="Q2983" s="13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</row>
    <row r="2984" spans="1:20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11">
        <f t="shared" si="231"/>
        <v>86.49</v>
      </c>
      <c r="Q2984" s="13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</row>
    <row r="2985" spans="1:20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11">
        <f t="shared" si="231"/>
        <v>155.24</v>
      </c>
      <c r="Q2985" s="13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</row>
    <row r="2986" spans="1:20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11">
        <f t="shared" si="231"/>
        <v>115.08</v>
      </c>
      <c r="Q2986" s="13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</row>
    <row r="2987" spans="1:20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11">
        <f t="shared" si="231"/>
        <v>109.59</v>
      </c>
      <c r="Q2987" s="13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</row>
    <row r="2988" spans="1:20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11">
        <f t="shared" si="231"/>
        <v>45.21</v>
      </c>
      <c r="Q2988" s="13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</row>
    <row r="2989" spans="1:20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11">
        <f t="shared" si="231"/>
        <v>104.15</v>
      </c>
      <c r="Q2989" s="13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</row>
    <row r="2990" spans="1:20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11">
        <f t="shared" si="231"/>
        <v>35.71</v>
      </c>
      <c r="Q2990" s="13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</row>
    <row r="2991" spans="1:20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11">
        <f t="shared" si="231"/>
        <v>97</v>
      </c>
      <c r="Q2991" s="13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</row>
    <row r="2992" spans="1:20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11">
        <f t="shared" si="231"/>
        <v>370.37</v>
      </c>
      <c r="Q2992" s="13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</row>
    <row r="2993" spans="1:20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11">
        <f t="shared" si="231"/>
        <v>94.41</v>
      </c>
      <c r="Q2993" s="13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</row>
    <row r="2994" spans="1:20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11">
        <f t="shared" si="231"/>
        <v>48.98</v>
      </c>
      <c r="Q2994" s="13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</row>
    <row r="2995" spans="1:20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11">
        <f t="shared" si="231"/>
        <v>45.59</v>
      </c>
      <c r="Q2995" s="13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</row>
    <row r="2996" spans="1:20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11">
        <f t="shared" si="231"/>
        <v>23.28</v>
      </c>
      <c r="Q2996" s="13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</row>
    <row r="2997" spans="1:20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11">
        <f t="shared" si="231"/>
        <v>63.23</v>
      </c>
      <c r="Q2997" s="13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</row>
    <row r="2998" spans="1:20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11">
        <f t="shared" si="231"/>
        <v>153.52000000000001</v>
      </c>
      <c r="Q2998" s="13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</row>
    <row r="2999" spans="1:20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11">
        <f t="shared" si="231"/>
        <v>90.2</v>
      </c>
      <c r="Q2999" s="13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</row>
    <row r="3000" spans="1:20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11">
        <f t="shared" si="231"/>
        <v>118.97</v>
      </c>
      <c r="Q3000" s="13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</row>
    <row r="3001" spans="1:20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11">
        <f t="shared" si="231"/>
        <v>80.25</v>
      </c>
      <c r="Q3001" s="13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</row>
    <row r="3002" spans="1:20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11">
        <f t="shared" si="231"/>
        <v>62.5</v>
      </c>
      <c r="Q3002" s="13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</row>
    <row r="3003" spans="1:20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11">
        <f t="shared" si="231"/>
        <v>131.38</v>
      </c>
      <c r="Q3003" s="13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</row>
    <row r="3004" spans="1:20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11">
        <f t="shared" si="231"/>
        <v>73.03</v>
      </c>
      <c r="Q3004" s="13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</row>
    <row r="3005" spans="1:20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11">
        <f t="shared" si="231"/>
        <v>178.53</v>
      </c>
      <c r="Q3005" s="13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</row>
    <row r="3006" spans="1:20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11">
        <f t="shared" si="231"/>
        <v>162.91</v>
      </c>
      <c r="Q3006" s="13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</row>
    <row r="3007" spans="1:20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11">
        <f t="shared" si="231"/>
        <v>108.24</v>
      </c>
      <c r="Q3007" s="13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</row>
    <row r="3008" spans="1:20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11">
        <f t="shared" si="231"/>
        <v>88.87</v>
      </c>
      <c r="Q3008" s="13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</row>
    <row r="3009" spans="1:20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11">
        <f t="shared" si="231"/>
        <v>54</v>
      </c>
      <c r="Q3009" s="13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</row>
    <row r="3010" spans="1:20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 s="11">
        <f t="shared" si="231"/>
        <v>116.73</v>
      </c>
      <c r="Q3010" s="13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</row>
    <row r="3011" spans="1:20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4">ROUND(E3011/D3011*100,0)</f>
        <v>120</v>
      </c>
      <c r="P3011" s="11">
        <f t="shared" ref="P3011:P3074" si="235">IFERROR(ROUND(E3011/L3011,2),0)</f>
        <v>233.9</v>
      </c>
      <c r="Q3011" s="13" t="s">
        <v>8315</v>
      </c>
      <c r="R3011" t="s">
        <v>8355</v>
      </c>
      <c r="S3011" s="17">
        <f t="shared" ref="S3011:S3074" si="236">(((J3011/60)/60)/24)+DATE(1970,1,1)</f>
        <v>41939.569907407407</v>
      </c>
      <c r="T3011" s="17">
        <f t="shared" ref="T3011:T3074" si="237">(((I3011/60)/60)/24)+DATE(1970,1,1)</f>
        <v>41969.611574074079</v>
      </c>
    </row>
    <row r="3012" spans="1:20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 s="11">
        <f t="shared" si="235"/>
        <v>158</v>
      </c>
      <c r="Q3012" s="13" t="s">
        <v>8315</v>
      </c>
      <c r="R3012" t="s">
        <v>8355</v>
      </c>
      <c r="S3012" s="17">
        <f t="shared" si="236"/>
        <v>41996.832395833335</v>
      </c>
      <c r="T3012" s="17">
        <f t="shared" si="237"/>
        <v>42056.832395833335</v>
      </c>
    </row>
    <row r="3013" spans="1:20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 s="11">
        <f t="shared" si="235"/>
        <v>14.84</v>
      </c>
      <c r="Q3013" s="13" t="s">
        <v>8315</v>
      </c>
      <c r="R3013" t="s">
        <v>8355</v>
      </c>
      <c r="S3013" s="17">
        <f t="shared" si="236"/>
        <v>42334.468935185185</v>
      </c>
      <c r="T3013" s="17">
        <f t="shared" si="237"/>
        <v>42361.957638888889</v>
      </c>
    </row>
    <row r="3014" spans="1:20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 s="11">
        <f t="shared" si="235"/>
        <v>85.18</v>
      </c>
      <c r="Q3014" s="13" t="s">
        <v>8315</v>
      </c>
      <c r="R3014" t="s">
        <v>8355</v>
      </c>
      <c r="S3014" s="17">
        <f t="shared" si="236"/>
        <v>42024.702893518523</v>
      </c>
      <c r="T3014" s="17">
        <f t="shared" si="237"/>
        <v>42045.702893518523</v>
      </c>
    </row>
    <row r="3015" spans="1:20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 s="11">
        <f t="shared" si="235"/>
        <v>146.69</v>
      </c>
      <c r="Q3015" s="13" t="s">
        <v>8315</v>
      </c>
      <c r="R3015" t="s">
        <v>8355</v>
      </c>
      <c r="S3015" s="17">
        <f t="shared" si="236"/>
        <v>42146.836215277777</v>
      </c>
      <c r="T3015" s="17">
        <f t="shared" si="237"/>
        <v>42176.836215277777</v>
      </c>
    </row>
    <row r="3016" spans="1:20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 s="11">
        <f t="shared" si="235"/>
        <v>50.76</v>
      </c>
      <c r="Q3016" s="13" t="s">
        <v>8315</v>
      </c>
      <c r="R3016" t="s">
        <v>8355</v>
      </c>
      <c r="S3016" s="17">
        <f t="shared" si="236"/>
        <v>41920.123611111114</v>
      </c>
      <c r="T3016" s="17">
        <f t="shared" si="237"/>
        <v>41948.208333333336</v>
      </c>
    </row>
    <row r="3017" spans="1:20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 s="11">
        <f t="shared" si="235"/>
        <v>87.7</v>
      </c>
      <c r="Q3017" s="13" t="s">
        <v>8315</v>
      </c>
      <c r="R3017" t="s">
        <v>8355</v>
      </c>
      <c r="S3017" s="17">
        <f t="shared" si="236"/>
        <v>41785.72729166667</v>
      </c>
      <c r="T3017" s="17">
        <f t="shared" si="237"/>
        <v>41801.166666666664</v>
      </c>
    </row>
    <row r="3018" spans="1:20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 s="11">
        <f t="shared" si="235"/>
        <v>242.28</v>
      </c>
      <c r="Q3018" s="13" t="s">
        <v>8315</v>
      </c>
      <c r="R3018" t="s">
        <v>8355</v>
      </c>
      <c r="S3018" s="17">
        <f t="shared" si="236"/>
        <v>41778.548055555555</v>
      </c>
      <c r="T3018" s="17">
        <f t="shared" si="237"/>
        <v>41838.548055555555</v>
      </c>
    </row>
    <row r="3019" spans="1:20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 s="11">
        <f t="shared" si="235"/>
        <v>146.44999999999999</v>
      </c>
      <c r="Q3019" s="13" t="s">
        <v>8315</v>
      </c>
      <c r="R3019" t="s">
        <v>8355</v>
      </c>
      <c r="S3019" s="17">
        <f t="shared" si="236"/>
        <v>41841.850034722222</v>
      </c>
      <c r="T3019" s="17">
        <f t="shared" si="237"/>
        <v>41871.850034722222</v>
      </c>
    </row>
    <row r="3020" spans="1:20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 s="11">
        <f t="shared" si="235"/>
        <v>103.17</v>
      </c>
      <c r="Q3020" s="13" t="s">
        <v>8315</v>
      </c>
      <c r="R3020" t="s">
        <v>8355</v>
      </c>
      <c r="S3020" s="17">
        <f t="shared" si="236"/>
        <v>42163.29833333334</v>
      </c>
      <c r="T3020" s="17">
        <f t="shared" si="237"/>
        <v>42205.916666666672</v>
      </c>
    </row>
    <row r="3021" spans="1:20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 s="11">
        <f t="shared" si="235"/>
        <v>80.459999999999994</v>
      </c>
      <c r="Q3021" s="13" t="s">
        <v>8315</v>
      </c>
      <c r="R3021" t="s">
        <v>8355</v>
      </c>
      <c r="S3021" s="17">
        <f t="shared" si="236"/>
        <v>41758.833564814813</v>
      </c>
      <c r="T3021" s="17">
        <f t="shared" si="237"/>
        <v>41786.125</v>
      </c>
    </row>
    <row r="3022" spans="1:20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 s="11">
        <f t="shared" si="235"/>
        <v>234.67</v>
      </c>
      <c r="Q3022" s="13" t="s">
        <v>8315</v>
      </c>
      <c r="R3022" t="s">
        <v>8355</v>
      </c>
      <c r="S3022" s="17">
        <f t="shared" si="236"/>
        <v>42170.846446759257</v>
      </c>
      <c r="T3022" s="17">
        <f t="shared" si="237"/>
        <v>42230.846446759257</v>
      </c>
    </row>
    <row r="3023" spans="1:20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 s="11">
        <f t="shared" si="235"/>
        <v>50.69</v>
      </c>
      <c r="Q3023" s="13" t="s">
        <v>8315</v>
      </c>
      <c r="R3023" t="s">
        <v>8355</v>
      </c>
      <c r="S3023" s="17">
        <f t="shared" si="236"/>
        <v>42660.618854166663</v>
      </c>
      <c r="T3023" s="17">
        <f t="shared" si="237"/>
        <v>42696.249305555553</v>
      </c>
    </row>
    <row r="3024" spans="1:20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 s="11">
        <f t="shared" si="235"/>
        <v>162.71</v>
      </c>
      <c r="Q3024" s="13" t="s">
        <v>8315</v>
      </c>
      <c r="R3024" t="s">
        <v>8355</v>
      </c>
      <c r="S3024" s="17">
        <f t="shared" si="236"/>
        <v>42564.95380787037</v>
      </c>
      <c r="T3024" s="17">
        <f t="shared" si="237"/>
        <v>42609.95380787037</v>
      </c>
    </row>
    <row r="3025" spans="1:20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 s="11">
        <f t="shared" si="235"/>
        <v>120.17</v>
      </c>
      <c r="Q3025" s="13" t="s">
        <v>8315</v>
      </c>
      <c r="R3025" t="s">
        <v>8355</v>
      </c>
      <c r="S3025" s="17">
        <f t="shared" si="236"/>
        <v>42121.675763888896</v>
      </c>
      <c r="T3025" s="17">
        <f t="shared" si="237"/>
        <v>42166.675763888896</v>
      </c>
    </row>
    <row r="3026" spans="1:20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 s="11">
        <f t="shared" si="235"/>
        <v>67.7</v>
      </c>
      <c r="Q3026" s="13" t="s">
        <v>8315</v>
      </c>
      <c r="R3026" t="s">
        <v>8355</v>
      </c>
      <c r="S3026" s="17">
        <f t="shared" si="236"/>
        <v>41158.993923611109</v>
      </c>
      <c r="T3026" s="17">
        <f t="shared" si="237"/>
        <v>41188.993923611109</v>
      </c>
    </row>
    <row r="3027" spans="1:20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 s="11">
        <f t="shared" si="235"/>
        <v>52.1</v>
      </c>
      <c r="Q3027" s="13" t="s">
        <v>8315</v>
      </c>
      <c r="R3027" t="s">
        <v>8355</v>
      </c>
      <c r="S3027" s="17">
        <f t="shared" si="236"/>
        <v>41761.509409722225</v>
      </c>
      <c r="T3027" s="17">
        <f t="shared" si="237"/>
        <v>41789.666666666664</v>
      </c>
    </row>
    <row r="3028" spans="1:20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 s="11">
        <f t="shared" si="235"/>
        <v>51.6</v>
      </c>
      <c r="Q3028" s="13" t="s">
        <v>8315</v>
      </c>
      <c r="R3028" t="s">
        <v>8355</v>
      </c>
      <c r="S3028" s="17">
        <f t="shared" si="236"/>
        <v>42783.459398148145</v>
      </c>
      <c r="T3028" s="17">
        <f t="shared" si="237"/>
        <v>42797.459398148145</v>
      </c>
    </row>
    <row r="3029" spans="1:20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 s="11">
        <f t="shared" si="235"/>
        <v>164.3</v>
      </c>
      <c r="Q3029" s="13" t="s">
        <v>8315</v>
      </c>
      <c r="R3029" t="s">
        <v>8355</v>
      </c>
      <c r="S3029" s="17">
        <f t="shared" si="236"/>
        <v>42053.704293981486</v>
      </c>
      <c r="T3029" s="17">
        <f t="shared" si="237"/>
        <v>42083.662627314814</v>
      </c>
    </row>
    <row r="3030" spans="1:20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 s="11">
        <f t="shared" si="235"/>
        <v>84.86</v>
      </c>
      <c r="Q3030" s="13" t="s">
        <v>8315</v>
      </c>
      <c r="R3030" t="s">
        <v>8355</v>
      </c>
      <c r="S3030" s="17">
        <f t="shared" si="236"/>
        <v>42567.264178240745</v>
      </c>
      <c r="T3030" s="17">
        <f t="shared" si="237"/>
        <v>42597.264178240745</v>
      </c>
    </row>
    <row r="3031" spans="1:20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 s="11">
        <f t="shared" si="235"/>
        <v>94.55</v>
      </c>
      <c r="Q3031" s="13" t="s">
        <v>8315</v>
      </c>
      <c r="R3031" t="s">
        <v>8355</v>
      </c>
      <c r="S3031" s="17">
        <f t="shared" si="236"/>
        <v>41932.708877314813</v>
      </c>
      <c r="T3031" s="17">
        <f t="shared" si="237"/>
        <v>41961.190972222219</v>
      </c>
    </row>
    <row r="3032" spans="1:20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 s="11">
        <f t="shared" si="235"/>
        <v>45.54</v>
      </c>
      <c r="Q3032" s="13" t="s">
        <v>8315</v>
      </c>
      <c r="R3032" t="s">
        <v>8355</v>
      </c>
      <c r="S3032" s="17">
        <f t="shared" si="236"/>
        <v>42233.747349537036</v>
      </c>
      <c r="T3032" s="17">
        <f t="shared" si="237"/>
        <v>42263.747349537036</v>
      </c>
    </row>
    <row r="3033" spans="1:20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 s="11">
        <f t="shared" si="235"/>
        <v>51.72</v>
      </c>
      <c r="Q3033" s="13" t="s">
        <v>8315</v>
      </c>
      <c r="R3033" t="s">
        <v>8355</v>
      </c>
      <c r="S3033" s="17">
        <f t="shared" si="236"/>
        <v>42597.882488425923</v>
      </c>
      <c r="T3033" s="17">
        <f t="shared" si="237"/>
        <v>42657.882488425923</v>
      </c>
    </row>
    <row r="3034" spans="1:20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 s="11">
        <f t="shared" si="235"/>
        <v>50.88</v>
      </c>
      <c r="Q3034" s="13" t="s">
        <v>8315</v>
      </c>
      <c r="R3034" t="s">
        <v>8355</v>
      </c>
      <c r="S3034" s="17">
        <f t="shared" si="236"/>
        <v>42228.044664351852</v>
      </c>
      <c r="T3034" s="17">
        <f t="shared" si="237"/>
        <v>42258.044664351852</v>
      </c>
    </row>
    <row r="3035" spans="1:20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 s="11">
        <f t="shared" si="235"/>
        <v>191.13</v>
      </c>
      <c r="Q3035" s="13" t="s">
        <v>8315</v>
      </c>
      <c r="R3035" t="s">
        <v>8355</v>
      </c>
      <c r="S3035" s="17">
        <f t="shared" si="236"/>
        <v>42570.110243055555</v>
      </c>
      <c r="T3035" s="17">
        <f t="shared" si="237"/>
        <v>42600.110243055555</v>
      </c>
    </row>
    <row r="3036" spans="1:20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 s="11">
        <f t="shared" si="235"/>
        <v>89.31</v>
      </c>
      <c r="Q3036" s="13" t="s">
        <v>8315</v>
      </c>
      <c r="R3036" t="s">
        <v>8355</v>
      </c>
      <c r="S3036" s="17">
        <f t="shared" si="236"/>
        <v>42644.535358796296</v>
      </c>
      <c r="T3036" s="17">
        <f t="shared" si="237"/>
        <v>42675.165972222225</v>
      </c>
    </row>
    <row r="3037" spans="1:20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 s="11">
        <f t="shared" si="235"/>
        <v>88.59</v>
      </c>
      <c r="Q3037" s="13" t="s">
        <v>8315</v>
      </c>
      <c r="R3037" t="s">
        <v>8355</v>
      </c>
      <c r="S3037" s="17">
        <f t="shared" si="236"/>
        <v>41368.560289351852</v>
      </c>
      <c r="T3037" s="17">
        <f t="shared" si="237"/>
        <v>41398.560289351852</v>
      </c>
    </row>
    <row r="3038" spans="1:20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 s="11">
        <f t="shared" si="235"/>
        <v>96.3</v>
      </c>
      <c r="Q3038" s="13" t="s">
        <v>8315</v>
      </c>
      <c r="R3038" t="s">
        <v>8355</v>
      </c>
      <c r="S3038" s="17">
        <f t="shared" si="236"/>
        <v>41466.785231481481</v>
      </c>
      <c r="T3038" s="17">
        <f t="shared" si="237"/>
        <v>41502.499305555553</v>
      </c>
    </row>
    <row r="3039" spans="1:20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 s="11">
        <f t="shared" si="235"/>
        <v>33.31</v>
      </c>
      <c r="Q3039" s="13" t="s">
        <v>8315</v>
      </c>
      <c r="R3039" t="s">
        <v>8355</v>
      </c>
      <c r="S3039" s="17">
        <f t="shared" si="236"/>
        <v>40378.893206018518</v>
      </c>
      <c r="T3039" s="17">
        <f t="shared" si="237"/>
        <v>40453.207638888889</v>
      </c>
    </row>
    <row r="3040" spans="1:20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 s="11">
        <f t="shared" si="235"/>
        <v>37.22</v>
      </c>
      <c r="Q3040" s="13" t="s">
        <v>8315</v>
      </c>
      <c r="R3040" t="s">
        <v>8355</v>
      </c>
      <c r="S3040" s="17">
        <f t="shared" si="236"/>
        <v>42373.252280092594</v>
      </c>
      <c r="T3040" s="17">
        <f t="shared" si="237"/>
        <v>42433.252280092594</v>
      </c>
    </row>
    <row r="3041" spans="1:20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 s="11">
        <f t="shared" si="235"/>
        <v>92.13</v>
      </c>
      <c r="Q3041" s="13" t="s">
        <v>8315</v>
      </c>
      <c r="R3041" t="s">
        <v>8355</v>
      </c>
      <c r="S3041" s="17">
        <f t="shared" si="236"/>
        <v>41610.794421296298</v>
      </c>
      <c r="T3041" s="17">
        <f t="shared" si="237"/>
        <v>41637.332638888889</v>
      </c>
    </row>
    <row r="3042" spans="1:20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 s="11">
        <f t="shared" si="235"/>
        <v>76.790000000000006</v>
      </c>
      <c r="Q3042" s="13" t="s">
        <v>8315</v>
      </c>
      <c r="R3042" t="s">
        <v>8355</v>
      </c>
      <c r="S3042" s="17">
        <f t="shared" si="236"/>
        <v>42177.791909722218</v>
      </c>
      <c r="T3042" s="17">
        <f t="shared" si="237"/>
        <v>42181.958333333328</v>
      </c>
    </row>
    <row r="3043" spans="1:20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 s="11">
        <f t="shared" si="235"/>
        <v>96.53</v>
      </c>
      <c r="Q3043" s="13" t="s">
        <v>8315</v>
      </c>
      <c r="R3043" t="s">
        <v>8355</v>
      </c>
      <c r="S3043" s="17">
        <f t="shared" si="236"/>
        <v>42359.868611111116</v>
      </c>
      <c r="T3043" s="17">
        <f t="shared" si="237"/>
        <v>42389.868611111116</v>
      </c>
    </row>
    <row r="3044" spans="1:20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 s="11">
        <f t="shared" si="235"/>
        <v>51.89</v>
      </c>
      <c r="Q3044" s="13" t="s">
        <v>8315</v>
      </c>
      <c r="R3044" t="s">
        <v>8355</v>
      </c>
      <c r="S3044" s="17">
        <f t="shared" si="236"/>
        <v>42253.688043981485</v>
      </c>
      <c r="T3044" s="17">
        <f t="shared" si="237"/>
        <v>42283.688043981485</v>
      </c>
    </row>
    <row r="3045" spans="1:20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 s="11">
        <f t="shared" si="235"/>
        <v>128.91</v>
      </c>
      <c r="Q3045" s="13" t="s">
        <v>8315</v>
      </c>
      <c r="R3045" t="s">
        <v>8355</v>
      </c>
      <c r="S3045" s="17">
        <f t="shared" si="236"/>
        <v>42083.070590277777</v>
      </c>
      <c r="T3045" s="17">
        <f t="shared" si="237"/>
        <v>42110.118055555555</v>
      </c>
    </row>
    <row r="3046" spans="1:20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 s="11">
        <f t="shared" si="235"/>
        <v>84.11</v>
      </c>
      <c r="Q3046" s="13" t="s">
        <v>8315</v>
      </c>
      <c r="R3046" t="s">
        <v>8355</v>
      </c>
      <c r="S3046" s="17">
        <f t="shared" si="236"/>
        <v>42387.7268287037</v>
      </c>
      <c r="T3046" s="17">
        <f t="shared" si="237"/>
        <v>42402.7268287037</v>
      </c>
    </row>
    <row r="3047" spans="1:20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 s="11">
        <f t="shared" si="235"/>
        <v>82.94</v>
      </c>
      <c r="Q3047" s="13" t="s">
        <v>8315</v>
      </c>
      <c r="R3047" t="s">
        <v>8355</v>
      </c>
      <c r="S3047" s="17">
        <f t="shared" si="236"/>
        <v>41843.155729166669</v>
      </c>
      <c r="T3047" s="17">
        <f t="shared" si="237"/>
        <v>41873.155729166669</v>
      </c>
    </row>
    <row r="3048" spans="1:20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 s="11">
        <f t="shared" si="235"/>
        <v>259.95</v>
      </c>
      <c r="Q3048" s="13" t="s">
        <v>8315</v>
      </c>
      <c r="R3048" t="s">
        <v>8355</v>
      </c>
      <c r="S3048" s="17">
        <f t="shared" si="236"/>
        <v>41862.803078703706</v>
      </c>
      <c r="T3048" s="17">
        <f t="shared" si="237"/>
        <v>41892.202777777777</v>
      </c>
    </row>
    <row r="3049" spans="1:20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 s="11">
        <f t="shared" si="235"/>
        <v>37.25</v>
      </c>
      <c r="Q3049" s="13" t="s">
        <v>8315</v>
      </c>
      <c r="R3049" t="s">
        <v>8355</v>
      </c>
      <c r="S3049" s="17">
        <f t="shared" si="236"/>
        <v>42443.989050925928</v>
      </c>
      <c r="T3049" s="17">
        <f t="shared" si="237"/>
        <v>42487.552777777775</v>
      </c>
    </row>
    <row r="3050" spans="1:20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 s="11">
        <f t="shared" si="235"/>
        <v>177.02</v>
      </c>
      <c r="Q3050" s="13" t="s">
        <v>8315</v>
      </c>
      <c r="R3050" t="s">
        <v>8355</v>
      </c>
      <c r="S3050" s="17">
        <f t="shared" si="236"/>
        <v>41975.901180555549</v>
      </c>
      <c r="T3050" s="17">
        <f t="shared" si="237"/>
        <v>42004.890277777777</v>
      </c>
    </row>
    <row r="3051" spans="1:20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 s="11">
        <f t="shared" si="235"/>
        <v>74.069999999999993</v>
      </c>
      <c r="Q3051" s="13" t="s">
        <v>8315</v>
      </c>
      <c r="R3051" t="s">
        <v>8355</v>
      </c>
      <c r="S3051" s="17">
        <f t="shared" si="236"/>
        <v>42139.014525462961</v>
      </c>
      <c r="T3051" s="17">
        <f t="shared" si="237"/>
        <v>42169.014525462961</v>
      </c>
    </row>
    <row r="3052" spans="1:20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 s="11">
        <f t="shared" si="235"/>
        <v>70.67</v>
      </c>
      <c r="Q3052" s="13" t="s">
        <v>8315</v>
      </c>
      <c r="R3052" t="s">
        <v>8355</v>
      </c>
      <c r="S3052" s="17">
        <f t="shared" si="236"/>
        <v>42465.16851851852</v>
      </c>
      <c r="T3052" s="17">
        <f t="shared" si="237"/>
        <v>42495.16851851852</v>
      </c>
    </row>
    <row r="3053" spans="1:20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 s="11">
        <f t="shared" si="235"/>
        <v>23.63</v>
      </c>
      <c r="Q3053" s="13" t="s">
        <v>8315</v>
      </c>
      <c r="R3053" t="s">
        <v>8355</v>
      </c>
      <c r="S3053" s="17">
        <f t="shared" si="236"/>
        <v>42744.416030092587</v>
      </c>
      <c r="T3053" s="17">
        <f t="shared" si="237"/>
        <v>42774.416030092587</v>
      </c>
    </row>
    <row r="3054" spans="1:20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 s="11">
        <f t="shared" si="235"/>
        <v>37.5</v>
      </c>
      <c r="Q3054" s="13" t="s">
        <v>8315</v>
      </c>
      <c r="R3054" t="s">
        <v>8355</v>
      </c>
      <c r="S3054" s="17">
        <f t="shared" si="236"/>
        <v>42122.670069444444</v>
      </c>
      <c r="T3054" s="17">
        <f t="shared" si="237"/>
        <v>42152.665972222225</v>
      </c>
    </row>
    <row r="3055" spans="1:20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 s="11">
        <f t="shared" si="235"/>
        <v>13.33</v>
      </c>
      <c r="Q3055" s="13" t="s">
        <v>8315</v>
      </c>
      <c r="R3055" t="s">
        <v>8355</v>
      </c>
      <c r="S3055" s="17">
        <f t="shared" si="236"/>
        <v>41862.761724537035</v>
      </c>
      <c r="T3055" s="17">
        <f t="shared" si="237"/>
        <v>41914.165972222225</v>
      </c>
    </row>
    <row r="3056" spans="1:20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 s="11">
        <f t="shared" si="235"/>
        <v>0</v>
      </c>
      <c r="Q3056" s="13" t="s">
        <v>8315</v>
      </c>
      <c r="R3056" t="s">
        <v>8355</v>
      </c>
      <c r="S3056" s="17">
        <f t="shared" si="236"/>
        <v>42027.832800925928</v>
      </c>
      <c r="T3056" s="17">
        <f t="shared" si="237"/>
        <v>42065.044444444444</v>
      </c>
    </row>
    <row r="3057" spans="1:20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 s="11">
        <f t="shared" si="235"/>
        <v>1</v>
      </c>
      <c r="Q3057" s="13" t="s">
        <v>8315</v>
      </c>
      <c r="R3057" t="s">
        <v>8355</v>
      </c>
      <c r="S3057" s="17">
        <f t="shared" si="236"/>
        <v>41953.95821759259</v>
      </c>
      <c r="T3057" s="17">
        <f t="shared" si="237"/>
        <v>42013.95821759259</v>
      </c>
    </row>
    <row r="3058" spans="1:20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 s="11">
        <f t="shared" si="235"/>
        <v>0</v>
      </c>
      <c r="Q3058" s="13" t="s">
        <v>8315</v>
      </c>
      <c r="R3058" t="s">
        <v>8355</v>
      </c>
      <c r="S3058" s="17">
        <f t="shared" si="236"/>
        <v>41851.636388888888</v>
      </c>
      <c r="T3058" s="17">
        <f t="shared" si="237"/>
        <v>41911.636388888888</v>
      </c>
    </row>
    <row r="3059" spans="1:20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 s="11">
        <f t="shared" si="235"/>
        <v>0</v>
      </c>
      <c r="Q3059" s="13" t="s">
        <v>8315</v>
      </c>
      <c r="R3059" t="s">
        <v>8355</v>
      </c>
      <c r="S3059" s="17">
        <f t="shared" si="236"/>
        <v>42433.650590277779</v>
      </c>
      <c r="T3059" s="17">
        <f t="shared" si="237"/>
        <v>42463.608923611115</v>
      </c>
    </row>
    <row r="3060" spans="1:20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 s="11">
        <f t="shared" si="235"/>
        <v>1</v>
      </c>
      <c r="Q3060" s="13" t="s">
        <v>8315</v>
      </c>
      <c r="R3060" t="s">
        <v>8355</v>
      </c>
      <c r="S3060" s="17">
        <f t="shared" si="236"/>
        <v>42460.374305555553</v>
      </c>
      <c r="T3060" s="17">
        <f t="shared" si="237"/>
        <v>42510.374305555553</v>
      </c>
    </row>
    <row r="3061" spans="1:20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 s="11">
        <f t="shared" si="235"/>
        <v>41</v>
      </c>
      <c r="Q3061" s="13" t="s">
        <v>8315</v>
      </c>
      <c r="R3061" t="s">
        <v>8355</v>
      </c>
      <c r="S3061" s="17">
        <f t="shared" si="236"/>
        <v>41829.935717592591</v>
      </c>
      <c r="T3061" s="17">
        <f t="shared" si="237"/>
        <v>41859.935717592591</v>
      </c>
    </row>
    <row r="3062" spans="1:20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 s="11">
        <f t="shared" si="235"/>
        <v>55.83</v>
      </c>
      <c r="Q3062" s="13" t="s">
        <v>8315</v>
      </c>
      <c r="R3062" t="s">
        <v>8355</v>
      </c>
      <c r="S3062" s="17">
        <f t="shared" si="236"/>
        <v>42245.274699074071</v>
      </c>
      <c r="T3062" s="17">
        <f t="shared" si="237"/>
        <v>42275.274699074071</v>
      </c>
    </row>
    <row r="3063" spans="1:20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 s="11">
        <f t="shared" si="235"/>
        <v>0</v>
      </c>
      <c r="Q3063" s="13" t="s">
        <v>8315</v>
      </c>
      <c r="R3063" t="s">
        <v>8355</v>
      </c>
      <c r="S3063" s="17">
        <f t="shared" si="236"/>
        <v>41834.784120370372</v>
      </c>
      <c r="T3063" s="17">
        <f t="shared" si="237"/>
        <v>41864.784120370372</v>
      </c>
    </row>
    <row r="3064" spans="1:20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 s="11">
        <f t="shared" si="235"/>
        <v>99.76</v>
      </c>
      <c r="Q3064" s="13" t="s">
        <v>8315</v>
      </c>
      <c r="R3064" t="s">
        <v>8355</v>
      </c>
      <c r="S3064" s="17">
        <f t="shared" si="236"/>
        <v>42248.535787037035</v>
      </c>
      <c r="T3064" s="17">
        <f t="shared" si="237"/>
        <v>42277.75</v>
      </c>
    </row>
    <row r="3065" spans="1:20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 s="11">
        <f t="shared" si="235"/>
        <v>25.52</v>
      </c>
      <c r="Q3065" s="13" t="s">
        <v>8315</v>
      </c>
      <c r="R3065" t="s">
        <v>8355</v>
      </c>
      <c r="S3065" s="17">
        <f t="shared" si="236"/>
        <v>42630.922893518517</v>
      </c>
      <c r="T3065" s="17">
        <f t="shared" si="237"/>
        <v>42665.922893518517</v>
      </c>
    </row>
    <row r="3066" spans="1:20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 s="11">
        <f t="shared" si="235"/>
        <v>117.65</v>
      </c>
      <c r="Q3066" s="13" t="s">
        <v>8315</v>
      </c>
      <c r="R3066" t="s">
        <v>8355</v>
      </c>
      <c r="S3066" s="17">
        <f t="shared" si="236"/>
        <v>42299.130162037036</v>
      </c>
      <c r="T3066" s="17">
        <f t="shared" si="237"/>
        <v>42330.290972222225</v>
      </c>
    </row>
    <row r="3067" spans="1:20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 s="11">
        <f t="shared" si="235"/>
        <v>5</v>
      </c>
      <c r="Q3067" s="13" t="s">
        <v>8315</v>
      </c>
      <c r="R3067" t="s">
        <v>8355</v>
      </c>
      <c r="S3067" s="17">
        <f t="shared" si="236"/>
        <v>41825.055231481485</v>
      </c>
      <c r="T3067" s="17">
        <f t="shared" si="237"/>
        <v>41850.055231481485</v>
      </c>
    </row>
    <row r="3068" spans="1:20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 s="11">
        <f t="shared" si="235"/>
        <v>2796.67</v>
      </c>
      <c r="Q3068" s="13" t="s">
        <v>8315</v>
      </c>
      <c r="R3068" t="s">
        <v>8355</v>
      </c>
      <c r="S3068" s="17">
        <f t="shared" si="236"/>
        <v>42531.228437500002</v>
      </c>
      <c r="T3068" s="17">
        <f t="shared" si="237"/>
        <v>42561.228437500002</v>
      </c>
    </row>
    <row r="3069" spans="1:20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 s="11">
        <f t="shared" si="235"/>
        <v>200</v>
      </c>
      <c r="Q3069" s="13" t="s">
        <v>8315</v>
      </c>
      <c r="R3069" t="s">
        <v>8355</v>
      </c>
      <c r="S3069" s="17">
        <f t="shared" si="236"/>
        <v>42226.938414351855</v>
      </c>
      <c r="T3069" s="17">
        <f t="shared" si="237"/>
        <v>42256.938414351855</v>
      </c>
    </row>
    <row r="3070" spans="1:20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 s="11">
        <f t="shared" si="235"/>
        <v>87.5</v>
      </c>
      <c r="Q3070" s="13" t="s">
        <v>8315</v>
      </c>
      <c r="R3070" t="s">
        <v>8355</v>
      </c>
      <c r="S3070" s="17">
        <f t="shared" si="236"/>
        <v>42263.691574074073</v>
      </c>
      <c r="T3070" s="17">
        <f t="shared" si="237"/>
        <v>42293.691574074073</v>
      </c>
    </row>
    <row r="3071" spans="1:20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 s="11">
        <f t="shared" si="235"/>
        <v>20.14</v>
      </c>
      <c r="Q3071" s="13" t="s">
        <v>8315</v>
      </c>
      <c r="R3071" t="s">
        <v>8355</v>
      </c>
      <c r="S3071" s="17">
        <f t="shared" si="236"/>
        <v>41957.833726851852</v>
      </c>
      <c r="T3071" s="17">
        <f t="shared" si="237"/>
        <v>41987.833726851852</v>
      </c>
    </row>
    <row r="3072" spans="1:20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 s="11">
        <f t="shared" si="235"/>
        <v>20.88</v>
      </c>
      <c r="Q3072" s="13" t="s">
        <v>8315</v>
      </c>
      <c r="R3072" t="s">
        <v>8355</v>
      </c>
      <c r="S3072" s="17">
        <f t="shared" si="236"/>
        <v>42690.733437499999</v>
      </c>
      <c r="T3072" s="17">
        <f t="shared" si="237"/>
        <v>42711.733437499999</v>
      </c>
    </row>
    <row r="3073" spans="1:20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 s="11">
        <f t="shared" si="235"/>
        <v>61.31</v>
      </c>
      <c r="Q3073" s="13" t="s">
        <v>8315</v>
      </c>
      <c r="R3073" t="s">
        <v>8355</v>
      </c>
      <c r="S3073" s="17">
        <f t="shared" si="236"/>
        <v>42097.732418981483</v>
      </c>
      <c r="T3073" s="17">
        <f t="shared" si="237"/>
        <v>42115.249305555553</v>
      </c>
    </row>
    <row r="3074" spans="1:20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4"/>
        <v>0</v>
      </c>
      <c r="P3074" s="11">
        <f t="shared" si="235"/>
        <v>1</v>
      </c>
      <c r="Q3074" s="13" t="s">
        <v>8315</v>
      </c>
      <c r="R3074" t="s">
        <v>8355</v>
      </c>
      <c r="S3074" s="17">
        <f t="shared" si="236"/>
        <v>42658.690532407403</v>
      </c>
      <c r="T3074" s="17">
        <f t="shared" si="237"/>
        <v>42673.073611111111</v>
      </c>
    </row>
    <row r="3075" spans="1:20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38">ROUND(E3075/D3075*100,0)</f>
        <v>0</v>
      </c>
      <c r="P3075" s="11">
        <f t="shared" ref="P3075:P3138" si="239">IFERROR(ROUND(E3075/L3075,2),0)</f>
        <v>92.14</v>
      </c>
      <c r="Q3075" s="13" t="s">
        <v>8315</v>
      </c>
      <c r="R3075" t="s">
        <v>8355</v>
      </c>
      <c r="S3075" s="17">
        <f t="shared" ref="S3075:S3138" si="240">(((J3075/60)/60)/24)+DATE(1970,1,1)</f>
        <v>42111.684027777781</v>
      </c>
      <c r="T3075" s="17">
        <f t="shared" ref="T3075:T3138" si="241">(((I3075/60)/60)/24)+DATE(1970,1,1)</f>
        <v>42169.804861111115</v>
      </c>
    </row>
    <row r="3076" spans="1:20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 s="11">
        <f t="shared" si="239"/>
        <v>7.33</v>
      </c>
      <c r="Q3076" s="13" t="s">
        <v>8315</v>
      </c>
      <c r="R3076" t="s">
        <v>8355</v>
      </c>
      <c r="S3076" s="17">
        <f t="shared" si="240"/>
        <v>42409.571284722217</v>
      </c>
      <c r="T3076" s="17">
        <f t="shared" si="241"/>
        <v>42439.571284722217</v>
      </c>
    </row>
    <row r="3077" spans="1:20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 s="11">
        <f t="shared" si="239"/>
        <v>64.8</v>
      </c>
      <c r="Q3077" s="13" t="s">
        <v>8315</v>
      </c>
      <c r="R3077" t="s">
        <v>8355</v>
      </c>
      <c r="S3077" s="17">
        <f t="shared" si="240"/>
        <v>42551.102314814809</v>
      </c>
      <c r="T3077" s="17">
        <f t="shared" si="241"/>
        <v>42601.102314814809</v>
      </c>
    </row>
    <row r="3078" spans="1:20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 s="11">
        <f t="shared" si="239"/>
        <v>30.12</v>
      </c>
      <c r="Q3078" s="13" t="s">
        <v>8315</v>
      </c>
      <c r="R3078" t="s">
        <v>8355</v>
      </c>
      <c r="S3078" s="17">
        <f t="shared" si="240"/>
        <v>42226.651886574073</v>
      </c>
      <c r="T3078" s="17">
        <f t="shared" si="241"/>
        <v>42286.651886574073</v>
      </c>
    </row>
    <row r="3079" spans="1:20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 s="11">
        <f t="shared" si="239"/>
        <v>52.5</v>
      </c>
      <c r="Q3079" s="13" t="s">
        <v>8315</v>
      </c>
      <c r="R3079" t="s">
        <v>8355</v>
      </c>
      <c r="S3079" s="17">
        <f t="shared" si="240"/>
        <v>42766.956921296296</v>
      </c>
      <c r="T3079" s="17">
        <f t="shared" si="241"/>
        <v>42796.956921296296</v>
      </c>
    </row>
    <row r="3080" spans="1:20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 s="11">
        <f t="shared" si="239"/>
        <v>23.67</v>
      </c>
      <c r="Q3080" s="13" t="s">
        <v>8315</v>
      </c>
      <c r="R3080" t="s">
        <v>8355</v>
      </c>
      <c r="S3080" s="17">
        <f t="shared" si="240"/>
        <v>42031.138831018514</v>
      </c>
      <c r="T3080" s="17">
        <f t="shared" si="241"/>
        <v>42061.138831018514</v>
      </c>
    </row>
    <row r="3081" spans="1:20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 s="11">
        <f t="shared" si="239"/>
        <v>415.78</v>
      </c>
      <c r="Q3081" s="13" t="s">
        <v>8315</v>
      </c>
      <c r="R3081" t="s">
        <v>8355</v>
      </c>
      <c r="S3081" s="17">
        <f t="shared" si="240"/>
        <v>42055.713368055556</v>
      </c>
      <c r="T3081" s="17">
        <f t="shared" si="241"/>
        <v>42085.671701388885</v>
      </c>
    </row>
    <row r="3082" spans="1:20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 s="11">
        <f t="shared" si="239"/>
        <v>53.71</v>
      </c>
      <c r="Q3082" s="13" t="s">
        <v>8315</v>
      </c>
      <c r="R3082" t="s">
        <v>8355</v>
      </c>
      <c r="S3082" s="17">
        <f t="shared" si="240"/>
        <v>41940.028287037036</v>
      </c>
      <c r="T3082" s="17">
        <f t="shared" si="241"/>
        <v>42000.0699537037</v>
      </c>
    </row>
    <row r="3083" spans="1:20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 s="11">
        <f t="shared" si="239"/>
        <v>420.6</v>
      </c>
      <c r="Q3083" s="13" t="s">
        <v>8315</v>
      </c>
      <c r="R3083" t="s">
        <v>8355</v>
      </c>
      <c r="S3083" s="17">
        <f t="shared" si="240"/>
        <v>42237.181608796294</v>
      </c>
      <c r="T3083" s="17">
        <f t="shared" si="241"/>
        <v>42267.181608796294</v>
      </c>
    </row>
    <row r="3084" spans="1:20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 s="11">
        <f t="shared" si="239"/>
        <v>0</v>
      </c>
      <c r="Q3084" s="13" t="s">
        <v>8315</v>
      </c>
      <c r="R3084" t="s">
        <v>8355</v>
      </c>
      <c r="S3084" s="17">
        <f t="shared" si="240"/>
        <v>42293.922986111109</v>
      </c>
      <c r="T3084" s="17">
        <f t="shared" si="241"/>
        <v>42323.96465277778</v>
      </c>
    </row>
    <row r="3085" spans="1:20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 s="11">
        <f t="shared" si="239"/>
        <v>18.670000000000002</v>
      </c>
      <c r="Q3085" s="13" t="s">
        <v>8315</v>
      </c>
      <c r="R3085" t="s">
        <v>8355</v>
      </c>
      <c r="S3085" s="17">
        <f t="shared" si="240"/>
        <v>41853.563402777778</v>
      </c>
      <c r="T3085" s="17">
        <f t="shared" si="241"/>
        <v>41883.208333333336</v>
      </c>
    </row>
    <row r="3086" spans="1:20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 s="11">
        <f t="shared" si="239"/>
        <v>78.33</v>
      </c>
      <c r="Q3086" s="13" t="s">
        <v>8315</v>
      </c>
      <c r="R3086" t="s">
        <v>8355</v>
      </c>
      <c r="S3086" s="17">
        <f t="shared" si="240"/>
        <v>42100.723738425921</v>
      </c>
      <c r="T3086" s="17">
        <f t="shared" si="241"/>
        <v>42129.783333333333</v>
      </c>
    </row>
    <row r="3087" spans="1:20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 s="11">
        <f t="shared" si="239"/>
        <v>67.78</v>
      </c>
      <c r="Q3087" s="13" t="s">
        <v>8315</v>
      </c>
      <c r="R3087" t="s">
        <v>8355</v>
      </c>
      <c r="S3087" s="17">
        <f t="shared" si="240"/>
        <v>42246.883784722217</v>
      </c>
      <c r="T3087" s="17">
        <f t="shared" si="241"/>
        <v>42276.883784722217</v>
      </c>
    </row>
    <row r="3088" spans="1:20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 s="11">
        <f t="shared" si="239"/>
        <v>16.670000000000002</v>
      </c>
      <c r="Q3088" s="13" t="s">
        <v>8315</v>
      </c>
      <c r="R3088" t="s">
        <v>8355</v>
      </c>
      <c r="S3088" s="17">
        <f t="shared" si="240"/>
        <v>42173.67082175926</v>
      </c>
      <c r="T3088" s="17">
        <f t="shared" si="241"/>
        <v>42233.67082175926</v>
      </c>
    </row>
    <row r="3089" spans="1:20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 s="11">
        <f t="shared" si="239"/>
        <v>62.5</v>
      </c>
      <c r="Q3089" s="13" t="s">
        <v>8315</v>
      </c>
      <c r="R3089" t="s">
        <v>8355</v>
      </c>
      <c r="S3089" s="17">
        <f t="shared" si="240"/>
        <v>42665.150347222225</v>
      </c>
      <c r="T3089" s="17">
        <f t="shared" si="241"/>
        <v>42725.192013888889</v>
      </c>
    </row>
    <row r="3090" spans="1:20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 s="11">
        <f t="shared" si="239"/>
        <v>42</v>
      </c>
      <c r="Q3090" s="13" t="s">
        <v>8315</v>
      </c>
      <c r="R3090" t="s">
        <v>8355</v>
      </c>
      <c r="S3090" s="17">
        <f t="shared" si="240"/>
        <v>41981.57230324074</v>
      </c>
      <c r="T3090" s="17">
        <f t="shared" si="241"/>
        <v>42012.570138888885</v>
      </c>
    </row>
    <row r="3091" spans="1:20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 s="11">
        <f t="shared" si="239"/>
        <v>130.09</v>
      </c>
      <c r="Q3091" s="13" t="s">
        <v>8315</v>
      </c>
      <c r="R3091" t="s">
        <v>8355</v>
      </c>
      <c r="S3091" s="17">
        <f t="shared" si="240"/>
        <v>42528.542627314819</v>
      </c>
      <c r="T3091" s="17">
        <f t="shared" si="241"/>
        <v>42560.082638888889</v>
      </c>
    </row>
    <row r="3092" spans="1:20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 s="11">
        <f t="shared" si="239"/>
        <v>1270.22</v>
      </c>
      <c r="Q3092" s="13" t="s">
        <v>8315</v>
      </c>
      <c r="R3092" t="s">
        <v>8355</v>
      </c>
      <c r="S3092" s="17">
        <f t="shared" si="240"/>
        <v>42065.818807870368</v>
      </c>
      <c r="T3092" s="17">
        <f t="shared" si="241"/>
        <v>42125.777141203704</v>
      </c>
    </row>
    <row r="3093" spans="1:20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 s="11">
        <f t="shared" si="239"/>
        <v>88.44</v>
      </c>
      <c r="Q3093" s="13" t="s">
        <v>8315</v>
      </c>
      <c r="R3093" t="s">
        <v>8355</v>
      </c>
      <c r="S3093" s="17">
        <f t="shared" si="240"/>
        <v>42566.948414351849</v>
      </c>
      <c r="T3093" s="17">
        <f t="shared" si="241"/>
        <v>42596.948414351849</v>
      </c>
    </row>
    <row r="3094" spans="1:20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 s="11">
        <f t="shared" si="239"/>
        <v>56.34</v>
      </c>
      <c r="Q3094" s="13" t="s">
        <v>8315</v>
      </c>
      <c r="R3094" t="s">
        <v>8355</v>
      </c>
      <c r="S3094" s="17">
        <f t="shared" si="240"/>
        <v>42255.619351851856</v>
      </c>
      <c r="T3094" s="17">
        <f t="shared" si="241"/>
        <v>42292.916666666672</v>
      </c>
    </row>
    <row r="3095" spans="1:20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 s="11">
        <f t="shared" si="239"/>
        <v>53.53</v>
      </c>
      <c r="Q3095" s="13" t="s">
        <v>8315</v>
      </c>
      <c r="R3095" t="s">
        <v>8355</v>
      </c>
      <c r="S3095" s="17">
        <f t="shared" si="240"/>
        <v>41760.909039351849</v>
      </c>
      <c r="T3095" s="17">
        <f t="shared" si="241"/>
        <v>41791.165972222225</v>
      </c>
    </row>
    <row r="3096" spans="1:20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 s="11">
        <f t="shared" si="239"/>
        <v>25</v>
      </c>
      <c r="Q3096" s="13" t="s">
        <v>8315</v>
      </c>
      <c r="R3096" t="s">
        <v>8355</v>
      </c>
      <c r="S3096" s="17">
        <f t="shared" si="240"/>
        <v>42207.795787037037</v>
      </c>
      <c r="T3096" s="17">
        <f t="shared" si="241"/>
        <v>42267.795787037037</v>
      </c>
    </row>
    <row r="3097" spans="1:20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 s="11">
        <f t="shared" si="239"/>
        <v>50</v>
      </c>
      <c r="Q3097" s="13" t="s">
        <v>8315</v>
      </c>
      <c r="R3097" t="s">
        <v>8355</v>
      </c>
      <c r="S3097" s="17">
        <f t="shared" si="240"/>
        <v>42523.025231481486</v>
      </c>
      <c r="T3097" s="17">
        <f t="shared" si="241"/>
        <v>42583.025231481486</v>
      </c>
    </row>
    <row r="3098" spans="1:20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 s="11">
        <f t="shared" si="239"/>
        <v>56.79</v>
      </c>
      <c r="Q3098" s="13" t="s">
        <v>8315</v>
      </c>
      <c r="R3098" t="s">
        <v>8355</v>
      </c>
      <c r="S3098" s="17">
        <f t="shared" si="240"/>
        <v>42114.825532407413</v>
      </c>
      <c r="T3098" s="17">
        <f t="shared" si="241"/>
        <v>42144.825532407413</v>
      </c>
    </row>
    <row r="3099" spans="1:20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 s="11">
        <f t="shared" si="239"/>
        <v>40.83</v>
      </c>
      <c r="Q3099" s="13" t="s">
        <v>8315</v>
      </c>
      <c r="R3099" t="s">
        <v>8355</v>
      </c>
      <c r="S3099" s="17">
        <f t="shared" si="240"/>
        <v>42629.503483796296</v>
      </c>
      <c r="T3099" s="17">
        <f t="shared" si="241"/>
        <v>42650.583333333328</v>
      </c>
    </row>
    <row r="3100" spans="1:20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 s="11">
        <f t="shared" si="239"/>
        <v>65.11</v>
      </c>
      <c r="Q3100" s="13" t="s">
        <v>8315</v>
      </c>
      <c r="R3100" t="s">
        <v>8355</v>
      </c>
      <c r="S3100" s="17">
        <f t="shared" si="240"/>
        <v>42359.792233796295</v>
      </c>
      <c r="T3100" s="17">
        <f t="shared" si="241"/>
        <v>42408.01180555555</v>
      </c>
    </row>
    <row r="3101" spans="1:20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 s="11">
        <f t="shared" si="239"/>
        <v>55.6</v>
      </c>
      <c r="Q3101" s="13" t="s">
        <v>8315</v>
      </c>
      <c r="R3101" t="s">
        <v>8355</v>
      </c>
      <c r="S3101" s="17">
        <f t="shared" si="240"/>
        <v>42382.189710648148</v>
      </c>
      <c r="T3101" s="17">
        <f t="shared" si="241"/>
        <v>42412.189710648148</v>
      </c>
    </row>
    <row r="3102" spans="1:20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 s="11">
        <f t="shared" si="239"/>
        <v>140.54</v>
      </c>
      <c r="Q3102" s="13" t="s">
        <v>8315</v>
      </c>
      <c r="R3102" t="s">
        <v>8355</v>
      </c>
      <c r="S3102" s="17">
        <f t="shared" si="240"/>
        <v>41902.622395833336</v>
      </c>
      <c r="T3102" s="17">
        <f t="shared" si="241"/>
        <v>41932.622395833336</v>
      </c>
    </row>
    <row r="3103" spans="1:20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 s="11">
        <f t="shared" si="239"/>
        <v>25</v>
      </c>
      <c r="Q3103" s="13" t="s">
        <v>8315</v>
      </c>
      <c r="R3103" t="s">
        <v>8355</v>
      </c>
      <c r="S3103" s="17">
        <f t="shared" si="240"/>
        <v>42171.383530092593</v>
      </c>
      <c r="T3103" s="17">
        <f t="shared" si="241"/>
        <v>42201.330555555556</v>
      </c>
    </row>
    <row r="3104" spans="1:20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 s="11">
        <f t="shared" si="239"/>
        <v>69.53</v>
      </c>
      <c r="Q3104" s="13" t="s">
        <v>8315</v>
      </c>
      <c r="R3104" t="s">
        <v>8355</v>
      </c>
      <c r="S3104" s="17">
        <f t="shared" si="240"/>
        <v>42555.340486111112</v>
      </c>
      <c r="T3104" s="17">
        <f t="shared" si="241"/>
        <v>42605.340486111112</v>
      </c>
    </row>
    <row r="3105" spans="1:20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 s="11">
        <f t="shared" si="239"/>
        <v>5.5</v>
      </c>
      <c r="Q3105" s="13" t="s">
        <v>8315</v>
      </c>
      <c r="R3105" t="s">
        <v>8355</v>
      </c>
      <c r="S3105" s="17">
        <f t="shared" si="240"/>
        <v>42107.156319444446</v>
      </c>
      <c r="T3105" s="17">
        <f t="shared" si="241"/>
        <v>42167.156319444446</v>
      </c>
    </row>
    <row r="3106" spans="1:20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 s="11">
        <f t="shared" si="239"/>
        <v>237</v>
      </c>
      <c r="Q3106" s="13" t="s">
        <v>8315</v>
      </c>
      <c r="R3106" t="s">
        <v>8355</v>
      </c>
      <c r="S3106" s="17">
        <f t="shared" si="240"/>
        <v>42006.908692129626</v>
      </c>
      <c r="T3106" s="17">
        <f t="shared" si="241"/>
        <v>42038.083333333328</v>
      </c>
    </row>
    <row r="3107" spans="1:20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 s="11">
        <f t="shared" si="239"/>
        <v>79.87</v>
      </c>
      <c r="Q3107" s="13" t="s">
        <v>8315</v>
      </c>
      <c r="R3107" t="s">
        <v>8355</v>
      </c>
      <c r="S3107" s="17">
        <f t="shared" si="240"/>
        <v>41876.718935185185</v>
      </c>
      <c r="T3107" s="17">
        <f t="shared" si="241"/>
        <v>41931.208333333336</v>
      </c>
    </row>
    <row r="3108" spans="1:20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 s="11">
        <f t="shared" si="239"/>
        <v>10.25</v>
      </c>
      <c r="Q3108" s="13" t="s">
        <v>8315</v>
      </c>
      <c r="R3108" t="s">
        <v>8355</v>
      </c>
      <c r="S3108" s="17">
        <f t="shared" si="240"/>
        <v>42241.429120370376</v>
      </c>
      <c r="T3108" s="17">
        <f t="shared" si="241"/>
        <v>42263.916666666672</v>
      </c>
    </row>
    <row r="3109" spans="1:20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 s="11">
        <f t="shared" si="239"/>
        <v>272.58999999999997</v>
      </c>
      <c r="Q3109" s="13" t="s">
        <v>8315</v>
      </c>
      <c r="R3109" t="s">
        <v>8355</v>
      </c>
      <c r="S3109" s="17">
        <f t="shared" si="240"/>
        <v>42128.814247685179</v>
      </c>
      <c r="T3109" s="17">
        <f t="shared" si="241"/>
        <v>42135.814247685179</v>
      </c>
    </row>
    <row r="3110" spans="1:20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 s="11">
        <f t="shared" si="239"/>
        <v>13</v>
      </c>
      <c r="Q3110" s="13" t="s">
        <v>8315</v>
      </c>
      <c r="R3110" t="s">
        <v>8355</v>
      </c>
      <c r="S3110" s="17">
        <f t="shared" si="240"/>
        <v>42062.680486111116</v>
      </c>
      <c r="T3110" s="17">
        <f t="shared" si="241"/>
        <v>42122.638819444444</v>
      </c>
    </row>
    <row r="3111" spans="1:20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 s="11">
        <f t="shared" si="239"/>
        <v>58.18</v>
      </c>
      <c r="Q3111" s="13" t="s">
        <v>8315</v>
      </c>
      <c r="R3111" t="s">
        <v>8355</v>
      </c>
      <c r="S3111" s="17">
        <f t="shared" si="240"/>
        <v>41844.125115740739</v>
      </c>
      <c r="T3111" s="17">
        <f t="shared" si="241"/>
        <v>41879.125115740739</v>
      </c>
    </row>
    <row r="3112" spans="1:20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 s="11">
        <f t="shared" si="239"/>
        <v>10</v>
      </c>
      <c r="Q3112" s="13" t="s">
        <v>8315</v>
      </c>
      <c r="R3112" t="s">
        <v>8355</v>
      </c>
      <c r="S3112" s="17">
        <f t="shared" si="240"/>
        <v>42745.031469907408</v>
      </c>
      <c r="T3112" s="17">
        <f t="shared" si="241"/>
        <v>42785.031469907408</v>
      </c>
    </row>
    <row r="3113" spans="1:20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 s="11">
        <f t="shared" si="239"/>
        <v>70.11</v>
      </c>
      <c r="Q3113" s="13" t="s">
        <v>8315</v>
      </c>
      <c r="R3113" t="s">
        <v>8355</v>
      </c>
      <c r="S3113" s="17">
        <f t="shared" si="240"/>
        <v>41885.595138888886</v>
      </c>
      <c r="T3113" s="17">
        <f t="shared" si="241"/>
        <v>41916.595138888886</v>
      </c>
    </row>
    <row r="3114" spans="1:20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 s="11">
        <f t="shared" si="239"/>
        <v>57.89</v>
      </c>
      <c r="Q3114" s="13" t="s">
        <v>8315</v>
      </c>
      <c r="R3114" t="s">
        <v>8355</v>
      </c>
      <c r="S3114" s="17">
        <f t="shared" si="240"/>
        <v>42615.121921296297</v>
      </c>
      <c r="T3114" s="17">
        <f t="shared" si="241"/>
        <v>42675.121921296297</v>
      </c>
    </row>
    <row r="3115" spans="1:20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 s="11">
        <f t="shared" si="239"/>
        <v>125.27</v>
      </c>
      <c r="Q3115" s="13" t="s">
        <v>8315</v>
      </c>
      <c r="R3115" t="s">
        <v>8355</v>
      </c>
      <c r="S3115" s="17">
        <f t="shared" si="240"/>
        <v>42081.731273148151</v>
      </c>
      <c r="T3115" s="17">
        <f t="shared" si="241"/>
        <v>42111.731273148151</v>
      </c>
    </row>
    <row r="3116" spans="1:20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 s="11">
        <f t="shared" si="239"/>
        <v>0</v>
      </c>
      <c r="Q3116" s="13" t="s">
        <v>8315</v>
      </c>
      <c r="R3116" t="s">
        <v>8355</v>
      </c>
      <c r="S3116" s="17">
        <f t="shared" si="240"/>
        <v>41843.632523148146</v>
      </c>
      <c r="T3116" s="17">
        <f t="shared" si="241"/>
        <v>41903.632523148146</v>
      </c>
    </row>
    <row r="3117" spans="1:20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 s="11">
        <f t="shared" si="239"/>
        <v>300</v>
      </c>
      <c r="Q3117" s="13" t="s">
        <v>8315</v>
      </c>
      <c r="R3117" t="s">
        <v>8355</v>
      </c>
      <c r="S3117" s="17">
        <f t="shared" si="240"/>
        <v>42496.447071759263</v>
      </c>
      <c r="T3117" s="17">
        <f t="shared" si="241"/>
        <v>42526.447071759263</v>
      </c>
    </row>
    <row r="3118" spans="1:20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 s="11">
        <f t="shared" si="239"/>
        <v>43</v>
      </c>
      <c r="Q3118" s="13" t="s">
        <v>8315</v>
      </c>
      <c r="R3118" t="s">
        <v>8355</v>
      </c>
      <c r="S3118" s="17">
        <f t="shared" si="240"/>
        <v>42081.515335648146</v>
      </c>
      <c r="T3118" s="17">
        <f t="shared" si="241"/>
        <v>42095.515335648146</v>
      </c>
    </row>
    <row r="3119" spans="1:20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 s="11">
        <f t="shared" si="239"/>
        <v>1</v>
      </c>
      <c r="Q3119" s="13" t="s">
        <v>8315</v>
      </c>
      <c r="R3119" t="s">
        <v>8355</v>
      </c>
      <c r="S3119" s="17">
        <f t="shared" si="240"/>
        <v>42509.374537037031</v>
      </c>
      <c r="T3119" s="17">
        <f t="shared" si="241"/>
        <v>42517.55</v>
      </c>
    </row>
    <row r="3120" spans="1:20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 s="11">
        <f t="shared" si="239"/>
        <v>775</v>
      </c>
      <c r="Q3120" s="13" t="s">
        <v>8315</v>
      </c>
      <c r="R3120" t="s">
        <v>8355</v>
      </c>
      <c r="S3120" s="17">
        <f t="shared" si="240"/>
        <v>42534.649571759262</v>
      </c>
      <c r="T3120" s="17">
        <f t="shared" si="241"/>
        <v>42553.649571759262</v>
      </c>
    </row>
    <row r="3121" spans="1:20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 s="11">
        <f t="shared" si="239"/>
        <v>5</v>
      </c>
      <c r="Q3121" s="13" t="s">
        <v>8315</v>
      </c>
      <c r="R3121" t="s">
        <v>8355</v>
      </c>
      <c r="S3121" s="17">
        <f t="shared" si="240"/>
        <v>42060.04550925926</v>
      </c>
      <c r="T3121" s="17">
        <f t="shared" si="241"/>
        <v>42090.003842592589</v>
      </c>
    </row>
    <row r="3122" spans="1:20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 s="11">
        <f t="shared" si="239"/>
        <v>12.8</v>
      </c>
      <c r="Q3122" s="13" t="s">
        <v>8315</v>
      </c>
      <c r="R3122" t="s">
        <v>8355</v>
      </c>
      <c r="S3122" s="17">
        <f t="shared" si="240"/>
        <v>42435.942083333335</v>
      </c>
      <c r="T3122" s="17">
        <f t="shared" si="241"/>
        <v>42495.900416666671</v>
      </c>
    </row>
    <row r="3123" spans="1:20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 s="11">
        <f t="shared" si="239"/>
        <v>10</v>
      </c>
      <c r="Q3123" s="13" t="s">
        <v>8315</v>
      </c>
      <c r="R3123" t="s">
        <v>8355</v>
      </c>
      <c r="S3123" s="17">
        <f t="shared" si="240"/>
        <v>41848.679803240739</v>
      </c>
      <c r="T3123" s="17">
        <f t="shared" si="241"/>
        <v>41908.679803240739</v>
      </c>
    </row>
    <row r="3124" spans="1:20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 s="11">
        <f t="shared" si="239"/>
        <v>58</v>
      </c>
      <c r="Q3124" s="13" t="s">
        <v>8315</v>
      </c>
      <c r="R3124" t="s">
        <v>8355</v>
      </c>
      <c r="S3124" s="17">
        <f t="shared" si="240"/>
        <v>42678.932083333333</v>
      </c>
      <c r="T3124" s="17">
        <f t="shared" si="241"/>
        <v>42683.973750000005</v>
      </c>
    </row>
    <row r="3125" spans="1:20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 s="11">
        <f t="shared" si="239"/>
        <v>244.8</v>
      </c>
      <c r="Q3125" s="13" t="s">
        <v>8315</v>
      </c>
      <c r="R3125" t="s">
        <v>8355</v>
      </c>
      <c r="S3125" s="17">
        <f t="shared" si="240"/>
        <v>42530.993032407408</v>
      </c>
      <c r="T3125" s="17">
        <f t="shared" si="241"/>
        <v>42560.993032407408</v>
      </c>
    </row>
    <row r="3126" spans="1:20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 s="11">
        <f t="shared" si="239"/>
        <v>6.5</v>
      </c>
      <c r="Q3126" s="13" t="s">
        <v>8315</v>
      </c>
      <c r="R3126" t="s">
        <v>8355</v>
      </c>
      <c r="S3126" s="17">
        <f t="shared" si="240"/>
        <v>41977.780104166668</v>
      </c>
      <c r="T3126" s="17">
        <f t="shared" si="241"/>
        <v>42037.780104166668</v>
      </c>
    </row>
    <row r="3127" spans="1:20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 s="11">
        <f t="shared" si="239"/>
        <v>0</v>
      </c>
      <c r="Q3127" s="13" t="s">
        <v>8315</v>
      </c>
      <c r="R3127" t="s">
        <v>8355</v>
      </c>
      <c r="S3127" s="17">
        <f t="shared" si="240"/>
        <v>42346.20685185185</v>
      </c>
      <c r="T3127" s="17">
        <f t="shared" si="241"/>
        <v>42376.20685185185</v>
      </c>
    </row>
    <row r="3128" spans="1:20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 s="11">
        <f t="shared" si="239"/>
        <v>61.18</v>
      </c>
      <c r="Q3128" s="13" t="s">
        <v>8315</v>
      </c>
      <c r="R3128" t="s">
        <v>8355</v>
      </c>
      <c r="S3128" s="17">
        <f t="shared" si="240"/>
        <v>42427.01807870371</v>
      </c>
      <c r="T3128" s="17">
        <f t="shared" si="241"/>
        <v>42456.976412037038</v>
      </c>
    </row>
    <row r="3129" spans="1:20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 s="11">
        <f t="shared" si="239"/>
        <v>0</v>
      </c>
      <c r="Q3129" s="13" t="s">
        <v>8315</v>
      </c>
      <c r="R3129" t="s">
        <v>8355</v>
      </c>
      <c r="S3129" s="17">
        <f t="shared" si="240"/>
        <v>42034.856817129628</v>
      </c>
      <c r="T3129" s="17">
        <f t="shared" si="241"/>
        <v>42064.856817129628</v>
      </c>
    </row>
    <row r="3130" spans="1:20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 s="11">
        <f t="shared" si="239"/>
        <v>139.24</v>
      </c>
      <c r="Q3130" s="13" t="s">
        <v>8315</v>
      </c>
      <c r="R3130" t="s">
        <v>8316</v>
      </c>
      <c r="S3130" s="17">
        <f t="shared" si="240"/>
        <v>42780.825706018513</v>
      </c>
      <c r="T3130" s="17">
        <f t="shared" si="241"/>
        <v>42810.784039351856</v>
      </c>
    </row>
    <row r="3131" spans="1:20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 s="11">
        <f t="shared" si="239"/>
        <v>10</v>
      </c>
      <c r="Q3131" s="13" t="s">
        <v>8315</v>
      </c>
      <c r="R3131" t="s">
        <v>8316</v>
      </c>
      <c r="S3131" s="17">
        <f t="shared" si="240"/>
        <v>42803.842812499999</v>
      </c>
      <c r="T3131" s="17">
        <f t="shared" si="241"/>
        <v>42843.801145833335</v>
      </c>
    </row>
    <row r="3132" spans="1:20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 s="11">
        <f t="shared" si="239"/>
        <v>93.75</v>
      </c>
      <c r="Q3132" s="13" t="s">
        <v>8315</v>
      </c>
      <c r="R3132" t="s">
        <v>8316</v>
      </c>
      <c r="S3132" s="17">
        <f t="shared" si="240"/>
        <v>42808.640231481477</v>
      </c>
      <c r="T3132" s="17">
        <f t="shared" si="241"/>
        <v>42839.207638888889</v>
      </c>
    </row>
    <row r="3133" spans="1:20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 s="11">
        <f t="shared" si="239"/>
        <v>53.75</v>
      </c>
      <c r="Q3133" s="13" t="s">
        <v>8315</v>
      </c>
      <c r="R3133" t="s">
        <v>8316</v>
      </c>
      <c r="S3133" s="17">
        <f t="shared" si="240"/>
        <v>42803.579224537039</v>
      </c>
      <c r="T3133" s="17">
        <f t="shared" si="241"/>
        <v>42833.537557870368</v>
      </c>
    </row>
    <row r="3134" spans="1:20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 s="11">
        <f t="shared" si="239"/>
        <v>10</v>
      </c>
      <c r="Q3134" s="13" t="s">
        <v>8315</v>
      </c>
      <c r="R3134" t="s">
        <v>8316</v>
      </c>
      <c r="S3134" s="17">
        <f t="shared" si="240"/>
        <v>42786.350231481483</v>
      </c>
      <c r="T3134" s="17">
        <f t="shared" si="241"/>
        <v>42846.308564814812</v>
      </c>
    </row>
    <row r="3135" spans="1:20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 s="11">
        <f t="shared" si="239"/>
        <v>33.75</v>
      </c>
      <c r="Q3135" s="13" t="s">
        <v>8315</v>
      </c>
      <c r="R3135" t="s">
        <v>8316</v>
      </c>
      <c r="S3135" s="17">
        <f t="shared" si="240"/>
        <v>42788.565208333333</v>
      </c>
      <c r="T3135" s="17">
        <f t="shared" si="241"/>
        <v>42818.523541666669</v>
      </c>
    </row>
    <row r="3136" spans="1:20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 s="11">
        <f t="shared" si="239"/>
        <v>18.75</v>
      </c>
      <c r="Q3136" s="13" t="s">
        <v>8315</v>
      </c>
      <c r="R3136" t="s">
        <v>8316</v>
      </c>
      <c r="S3136" s="17">
        <f t="shared" si="240"/>
        <v>42800.720127314817</v>
      </c>
      <c r="T3136" s="17">
        <f t="shared" si="241"/>
        <v>42821.678460648152</v>
      </c>
    </row>
    <row r="3137" spans="1:20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 s="11">
        <f t="shared" si="239"/>
        <v>23.14</v>
      </c>
      <c r="Q3137" s="13" t="s">
        <v>8315</v>
      </c>
      <c r="R3137" t="s">
        <v>8316</v>
      </c>
      <c r="S3137" s="17">
        <f t="shared" si="240"/>
        <v>42807.151863425926</v>
      </c>
      <c r="T3137" s="17">
        <f t="shared" si="241"/>
        <v>42829.151863425926</v>
      </c>
    </row>
    <row r="3138" spans="1:20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38"/>
        <v>128</v>
      </c>
      <c r="P3138" s="11">
        <f t="shared" si="239"/>
        <v>29.05</v>
      </c>
      <c r="Q3138" s="13" t="s">
        <v>8315</v>
      </c>
      <c r="R3138" t="s">
        <v>8316</v>
      </c>
      <c r="S3138" s="17">
        <f t="shared" si="240"/>
        <v>42789.462430555555</v>
      </c>
      <c r="T3138" s="17">
        <f t="shared" si="241"/>
        <v>42825.957638888889</v>
      </c>
    </row>
    <row r="3139" spans="1:20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2">ROUND(E3139/D3139*100,0)</f>
        <v>3</v>
      </c>
      <c r="P3139" s="11">
        <f t="shared" ref="P3139:P3202" si="243">IFERROR(ROUND(E3139/L3139,2),0)</f>
        <v>50</v>
      </c>
      <c r="Q3139" s="13" t="s">
        <v>8315</v>
      </c>
      <c r="R3139" t="s">
        <v>8316</v>
      </c>
      <c r="S3139" s="17">
        <f t="shared" ref="S3139:S3202" si="244">(((J3139/60)/60)/24)+DATE(1970,1,1)</f>
        <v>42807.885057870371</v>
      </c>
      <c r="T3139" s="17">
        <f t="shared" ref="T3139:T3202" si="245">(((I3139/60)/60)/24)+DATE(1970,1,1)</f>
        <v>42858.8</v>
      </c>
    </row>
    <row r="3140" spans="1:20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 s="11">
        <f t="shared" si="243"/>
        <v>0</v>
      </c>
      <c r="Q3140" s="13" t="s">
        <v>8315</v>
      </c>
      <c r="R3140" t="s">
        <v>8316</v>
      </c>
      <c r="S3140" s="17">
        <f t="shared" si="244"/>
        <v>42809.645914351851</v>
      </c>
      <c r="T3140" s="17">
        <f t="shared" si="245"/>
        <v>42828.645914351851</v>
      </c>
    </row>
    <row r="3141" spans="1:20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 s="11">
        <f t="shared" si="243"/>
        <v>450</v>
      </c>
      <c r="Q3141" s="13" t="s">
        <v>8315</v>
      </c>
      <c r="R3141" t="s">
        <v>8316</v>
      </c>
      <c r="S3141" s="17">
        <f t="shared" si="244"/>
        <v>42785.270370370374</v>
      </c>
      <c r="T3141" s="17">
        <f t="shared" si="245"/>
        <v>42819.189583333333</v>
      </c>
    </row>
    <row r="3142" spans="1:20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 s="11">
        <f t="shared" si="243"/>
        <v>24</v>
      </c>
      <c r="Q3142" s="13" t="s">
        <v>8315</v>
      </c>
      <c r="R3142" t="s">
        <v>8316</v>
      </c>
      <c r="S3142" s="17">
        <f t="shared" si="244"/>
        <v>42802.718784722223</v>
      </c>
      <c r="T3142" s="17">
        <f t="shared" si="245"/>
        <v>42832.677118055552</v>
      </c>
    </row>
    <row r="3143" spans="1:20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 s="11">
        <f t="shared" si="243"/>
        <v>32.25</v>
      </c>
      <c r="Q3143" s="13" t="s">
        <v>8315</v>
      </c>
      <c r="R3143" t="s">
        <v>8316</v>
      </c>
      <c r="S3143" s="17">
        <f t="shared" si="244"/>
        <v>42800.753333333334</v>
      </c>
      <c r="T3143" s="17">
        <f t="shared" si="245"/>
        <v>42841.833333333328</v>
      </c>
    </row>
    <row r="3144" spans="1:20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 s="11">
        <f t="shared" si="243"/>
        <v>15</v>
      </c>
      <c r="Q3144" s="13" t="s">
        <v>8315</v>
      </c>
      <c r="R3144" t="s">
        <v>8316</v>
      </c>
      <c r="S3144" s="17">
        <f t="shared" si="244"/>
        <v>42783.513182870374</v>
      </c>
      <c r="T3144" s="17">
        <f t="shared" si="245"/>
        <v>42813.471516203703</v>
      </c>
    </row>
    <row r="3145" spans="1:20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 s="11">
        <f t="shared" si="243"/>
        <v>0</v>
      </c>
      <c r="Q3145" s="13" t="s">
        <v>8315</v>
      </c>
      <c r="R3145" t="s">
        <v>8316</v>
      </c>
      <c r="S3145" s="17">
        <f t="shared" si="244"/>
        <v>42808.358287037037</v>
      </c>
      <c r="T3145" s="17">
        <f t="shared" si="245"/>
        <v>42834.358287037037</v>
      </c>
    </row>
    <row r="3146" spans="1:20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 s="11">
        <f t="shared" si="243"/>
        <v>251.33</v>
      </c>
      <c r="Q3146" s="13" t="s">
        <v>8315</v>
      </c>
      <c r="R3146" t="s">
        <v>8316</v>
      </c>
      <c r="S3146" s="17">
        <f t="shared" si="244"/>
        <v>42796.538275462968</v>
      </c>
      <c r="T3146" s="17">
        <f t="shared" si="245"/>
        <v>42813.25</v>
      </c>
    </row>
    <row r="3147" spans="1:20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 s="11">
        <f t="shared" si="243"/>
        <v>0</v>
      </c>
      <c r="Q3147" s="13" t="s">
        <v>8315</v>
      </c>
      <c r="R3147" t="s">
        <v>8316</v>
      </c>
      <c r="S3147" s="17">
        <f t="shared" si="244"/>
        <v>42762.040902777779</v>
      </c>
      <c r="T3147" s="17">
        <f t="shared" si="245"/>
        <v>42821.999236111107</v>
      </c>
    </row>
    <row r="3148" spans="1:20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 s="11">
        <f t="shared" si="243"/>
        <v>437.5</v>
      </c>
      <c r="Q3148" s="13" t="s">
        <v>8315</v>
      </c>
      <c r="R3148" t="s">
        <v>8316</v>
      </c>
      <c r="S3148" s="17">
        <f t="shared" si="244"/>
        <v>42796.682476851856</v>
      </c>
      <c r="T3148" s="17">
        <f t="shared" si="245"/>
        <v>42841.640810185185</v>
      </c>
    </row>
    <row r="3149" spans="1:20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 s="11">
        <f t="shared" si="243"/>
        <v>110.35</v>
      </c>
      <c r="Q3149" s="13" t="s">
        <v>8315</v>
      </c>
      <c r="R3149" t="s">
        <v>8316</v>
      </c>
      <c r="S3149" s="17">
        <f t="shared" si="244"/>
        <v>41909.969386574077</v>
      </c>
      <c r="T3149" s="17">
        <f t="shared" si="245"/>
        <v>41950.011053240742</v>
      </c>
    </row>
    <row r="3150" spans="1:20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 s="11">
        <f t="shared" si="243"/>
        <v>41.42</v>
      </c>
      <c r="Q3150" s="13" t="s">
        <v>8315</v>
      </c>
      <c r="R3150" t="s">
        <v>8316</v>
      </c>
      <c r="S3150" s="17">
        <f t="shared" si="244"/>
        <v>41891.665324074071</v>
      </c>
      <c r="T3150" s="17">
        <f t="shared" si="245"/>
        <v>41913.166666666664</v>
      </c>
    </row>
    <row r="3151" spans="1:20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 s="11">
        <f t="shared" si="243"/>
        <v>52</v>
      </c>
      <c r="Q3151" s="13" t="s">
        <v>8315</v>
      </c>
      <c r="R3151" t="s">
        <v>8316</v>
      </c>
      <c r="S3151" s="17">
        <f t="shared" si="244"/>
        <v>41226.017361111109</v>
      </c>
      <c r="T3151" s="17">
        <f t="shared" si="245"/>
        <v>41250.083333333336</v>
      </c>
    </row>
    <row r="3152" spans="1:20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 s="11">
        <f t="shared" si="243"/>
        <v>33.99</v>
      </c>
      <c r="Q3152" s="13" t="s">
        <v>8315</v>
      </c>
      <c r="R3152" t="s">
        <v>8316</v>
      </c>
      <c r="S3152" s="17">
        <f t="shared" si="244"/>
        <v>40478.263923611114</v>
      </c>
      <c r="T3152" s="17">
        <f t="shared" si="245"/>
        <v>40568.166666666664</v>
      </c>
    </row>
    <row r="3153" spans="1:20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 s="11">
        <f t="shared" si="243"/>
        <v>103.35</v>
      </c>
      <c r="Q3153" s="13" t="s">
        <v>8315</v>
      </c>
      <c r="R3153" t="s">
        <v>8316</v>
      </c>
      <c r="S3153" s="17">
        <f t="shared" si="244"/>
        <v>41862.83997685185</v>
      </c>
      <c r="T3153" s="17">
        <f t="shared" si="245"/>
        <v>41892.83997685185</v>
      </c>
    </row>
    <row r="3154" spans="1:20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 s="11">
        <f t="shared" si="243"/>
        <v>34.79</v>
      </c>
      <c r="Q3154" s="13" t="s">
        <v>8315</v>
      </c>
      <c r="R3154" t="s">
        <v>8316</v>
      </c>
      <c r="S3154" s="17">
        <f t="shared" si="244"/>
        <v>41550.867673611108</v>
      </c>
      <c r="T3154" s="17">
        <f t="shared" si="245"/>
        <v>41580.867673611108</v>
      </c>
    </row>
    <row r="3155" spans="1:20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 s="11">
        <f t="shared" si="243"/>
        <v>41.77</v>
      </c>
      <c r="Q3155" s="13" t="s">
        <v>8315</v>
      </c>
      <c r="R3155" t="s">
        <v>8316</v>
      </c>
      <c r="S3155" s="17">
        <f t="shared" si="244"/>
        <v>40633.154363425929</v>
      </c>
      <c r="T3155" s="17">
        <f t="shared" si="245"/>
        <v>40664.207638888889</v>
      </c>
    </row>
    <row r="3156" spans="1:20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 s="11">
        <f t="shared" si="243"/>
        <v>64.27</v>
      </c>
      <c r="Q3156" s="13" t="s">
        <v>8315</v>
      </c>
      <c r="R3156" t="s">
        <v>8316</v>
      </c>
      <c r="S3156" s="17">
        <f t="shared" si="244"/>
        <v>40970.875671296293</v>
      </c>
      <c r="T3156" s="17">
        <f t="shared" si="245"/>
        <v>41000.834004629629</v>
      </c>
    </row>
    <row r="3157" spans="1:20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 s="11">
        <f t="shared" si="243"/>
        <v>31.21</v>
      </c>
      <c r="Q3157" s="13" t="s">
        <v>8315</v>
      </c>
      <c r="R3157" t="s">
        <v>8316</v>
      </c>
      <c r="S3157" s="17">
        <f t="shared" si="244"/>
        <v>41233.499131944445</v>
      </c>
      <c r="T3157" s="17">
        <f t="shared" si="245"/>
        <v>41263.499131944445</v>
      </c>
    </row>
    <row r="3158" spans="1:20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 s="11">
        <f t="shared" si="243"/>
        <v>62.92</v>
      </c>
      <c r="Q3158" s="13" t="s">
        <v>8315</v>
      </c>
      <c r="R3158" t="s">
        <v>8316</v>
      </c>
      <c r="S3158" s="17">
        <f t="shared" si="244"/>
        <v>41026.953055555554</v>
      </c>
      <c r="T3158" s="17">
        <f t="shared" si="245"/>
        <v>41061.953055555554</v>
      </c>
    </row>
    <row r="3159" spans="1:20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 s="11">
        <f t="shared" si="243"/>
        <v>98.54</v>
      </c>
      <c r="Q3159" s="13" t="s">
        <v>8315</v>
      </c>
      <c r="R3159" t="s">
        <v>8316</v>
      </c>
      <c r="S3159" s="17">
        <f t="shared" si="244"/>
        <v>41829.788252314815</v>
      </c>
      <c r="T3159" s="17">
        <f t="shared" si="245"/>
        <v>41839.208333333336</v>
      </c>
    </row>
    <row r="3160" spans="1:20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 s="11">
        <f t="shared" si="243"/>
        <v>82.61</v>
      </c>
      <c r="Q3160" s="13" t="s">
        <v>8315</v>
      </c>
      <c r="R3160" t="s">
        <v>8316</v>
      </c>
      <c r="S3160" s="17">
        <f t="shared" si="244"/>
        <v>41447.839722222219</v>
      </c>
      <c r="T3160" s="17">
        <f t="shared" si="245"/>
        <v>41477.839722222219</v>
      </c>
    </row>
    <row r="3161" spans="1:20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 s="11">
        <f t="shared" si="243"/>
        <v>38.5</v>
      </c>
      <c r="Q3161" s="13" t="s">
        <v>8315</v>
      </c>
      <c r="R3161" t="s">
        <v>8316</v>
      </c>
      <c r="S3161" s="17">
        <f t="shared" si="244"/>
        <v>40884.066678240742</v>
      </c>
      <c r="T3161" s="17">
        <f t="shared" si="245"/>
        <v>40926.958333333336</v>
      </c>
    </row>
    <row r="3162" spans="1:20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 s="11">
        <f t="shared" si="243"/>
        <v>80.16</v>
      </c>
      <c r="Q3162" s="13" t="s">
        <v>8315</v>
      </c>
      <c r="R3162" t="s">
        <v>8316</v>
      </c>
      <c r="S3162" s="17">
        <f t="shared" si="244"/>
        <v>41841.26489583333</v>
      </c>
      <c r="T3162" s="17">
        <f t="shared" si="245"/>
        <v>41864.207638888889</v>
      </c>
    </row>
    <row r="3163" spans="1:20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 s="11">
        <f t="shared" si="243"/>
        <v>28.41</v>
      </c>
      <c r="Q3163" s="13" t="s">
        <v>8315</v>
      </c>
      <c r="R3163" t="s">
        <v>8316</v>
      </c>
      <c r="S3163" s="17">
        <f t="shared" si="244"/>
        <v>41897.536134259259</v>
      </c>
      <c r="T3163" s="17">
        <f t="shared" si="245"/>
        <v>41927.536134259259</v>
      </c>
    </row>
    <row r="3164" spans="1:20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 s="11">
        <f t="shared" si="243"/>
        <v>80.73</v>
      </c>
      <c r="Q3164" s="13" t="s">
        <v>8315</v>
      </c>
      <c r="R3164" t="s">
        <v>8316</v>
      </c>
      <c r="S3164" s="17">
        <f t="shared" si="244"/>
        <v>41799.685902777775</v>
      </c>
      <c r="T3164" s="17">
        <f t="shared" si="245"/>
        <v>41827.083333333336</v>
      </c>
    </row>
    <row r="3165" spans="1:20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 s="11">
        <f t="shared" si="243"/>
        <v>200.69</v>
      </c>
      <c r="Q3165" s="13" t="s">
        <v>8315</v>
      </c>
      <c r="R3165" t="s">
        <v>8316</v>
      </c>
      <c r="S3165" s="17">
        <f t="shared" si="244"/>
        <v>41775.753761574073</v>
      </c>
      <c r="T3165" s="17">
        <f t="shared" si="245"/>
        <v>41805.753761574073</v>
      </c>
    </row>
    <row r="3166" spans="1:20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 s="11">
        <f t="shared" si="243"/>
        <v>37.590000000000003</v>
      </c>
      <c r="Q3166" s="13" t="s">
        <v>8315</v>
      </c>
      <c r="R3166" t="s">
        <v>8316</v>
      </c>
      <c r="S3166" s="17">
        <f t="shared" si="244"/>
        <v>41766.80572916667</v>
      </c>
      <c r="T3166" s="17">
        <f t="shared" si="245"/>
        <v>41799.80572916667</v>
      </c>
    </row>
    <row r="3167" spans="1:20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 s="11">
        <f t="shared" si="243"/>
        <v>58.1</v>
      </c>
      <c r="Q3167" s="13" t="s">
        <v>8315</v>
      </c>
      <c r="R3167" t="s">
        <v>8316</v>
      </c>
      <c r="S3167" s="17">
        <f t="shared" si="244"/>
        <v>40644.159259259257</v>
      </c>
      <c r="T3167" s="17">
        <f t="shared" si="245"/>
        <v>40666.165972222225</v>
      </c>
    </row>
    <row r="3168" spans="1:20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 s="11">
        <f t="shared" si="243"/>
        <v>60.3</v>
      </c>
      <c r="Q3168" s="13" t="s">
        <v>8315</v>
      </c>
      <c r="R3168" t="s">
        <v>8316</v>
      </c>
      <c r="S3168" s="17">
        <f t="shared" si="244"/>
        <v>41940.69158564815</v>
      </c>
      <c r="T3168" s="17">
        <f t="shared" si="245"/>
        <v>41969.332638888889</v>
      </c>
    </row>
    <row r="3169" spans="1:20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 s="11">
        <f t="shared" si="243"/>
        <v>63.36</v>
      </c>
      <c r="Q3169" s="13" t="s">
        <v>8315</v>
      </c>
      <c r="R3169" t="s">
        <v>8316</v>
      </c>
      <c r="S3169" s="17">
        <f t="shared" si="244"/>
        <v>41839.175706018519</v>
      </c>
      <c r="T3169" s="17">
        <f t="shared" si="245"/>
        <v>41853.175706018519</v>
      </c>
    </row>
    <row r="3170" spans="1:20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 s="11">
        <f t="shared" si="243"/>
        <v>50.9</v>
      </c>
      <c r="Q3170" s="13" t="s">
        <v>8315</v>
      </c>
      <c r="R3170" t="s">
        <v>8316</v>
      </c>
      <c r="S3170" s="17">
        <f t="shared" si="244"/>
        <v>41772.105937500004</v>
      </c>
      <c r="T3170" s="17">
        <f t="shared" si="245"/>
        <v>41803.916666666664</v>
      </c>
    </row>
    <row r="3171" spans="1:20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 s="11">
        <f t="shared" si="243"/>
        <v>100.5</v>
      </c>
      <c r="Q3171" s="13" t="s">
        <v>8315</v>
      </c>
      <c r="R3171" t="s">
        <v>8316</v>
      </c>
      <c r="S3171" s="17">
        <f t="shared" si="244"/>
        <v>41591.737974537034</v>
      </c>
      <c r="T3171" s="17">
        <f t="shared" si="245"/>
        <v>41621.207638888889</v>
      </c>
    </row>
    <row r="3172" spans="1:20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 s="11">
        <f t="shared" si="243"/>
        <v>31.62</v>
      </c>
      <c r="Q3172" s="13" t="s">
        <v>8315</v>
      </c>
      <c r="R3172" t="s">
        <v>8316</v>
      </c>
      <c r="S3172" s="17">
        <f t="shared" si="244"/>
        <v>41789.080370370371</v>
      </c>
      <c r="T3172" s="17">
        <f t="shared" si="245"/>
        <v>41822.166666666664</v>
      </c>
    </row>
    <row r="3173" spans="1:20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 s="11">
        <f t="shared" si="243"/>
        <v>65.099999999999994</v>
      </c>
      <c r="Q3173" s="13" t="s">
        <v>8315</v>
      </c>
      <c r="R3173" t="s">
        <v>8316</v>
      </c>
      <c r="S3173" s="17">
        <f t="shared" si="244"/>
        <v>42466.608310185184</v>
      </c>
      <c r="T3173" s="17">
        <f t="shared" si="245"/>
        <v>42496.608310185184</v>
      </c>
    </row>
    <row r="3174" spans="1:20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 s="11">
        <f t="shared" si="243"/>
        <v>79.31</v>
      </c>
      <c r="Q3174" s="13" t="s">
        <v>8315</v>
      </c>
      <c r="R3174" t="s">
        <v>8316</v>
      </c>
      <c r="S3174" s="17">
        <f t="shared" si="244"/>
        <v>40923.729953703703</v>
      </c>
      <c r="T3174" s="17">
        <f t="shared" si="245"/>
        <v>40953.729953703703</v>
      </c>
    </row>
    <row r="3175" spans="1:20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 s="11">
        <f t="shared" si="243"/>
        <v>139.19</v>
      </c>
      <c r="Q3175" s="13" t="s">
        <v>8315</v>
      </c>
      <c r="R3175" t="s">
        <v>8316</v>
      </c>
      <c r="S3175" s="17">
        <f t="shared" si="244"/>
        <v>41878.878379629627</v>
      </c>
      <c r="T3175" s="17">
        <f t="shared" si="245"/>
        <v>41908.878379629627</v>
      </c>
    </row>
    <row r="3176" spans="1:20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 s="11">
        <f t="shared" si="243"/>
        <v>131.91</v>
      </c>
      <c r="Q3176" s="13" t="s">
        <v>8315</v>
      </c>
      <c r="R3176" t="s">
        <v>8316</v>
      </c>
      <c r="S3176" s="17">
        <f t="shared" si="244"/>
        <v>41862.864675925928</v>
      </c>
      <c r="T3176" s="17">
        <f t="shared" si="245"/>
        <v>41876.864675925928</v>
      </c>
    </row>
    <row r="3177" spans="1:20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 s="11">
        <f t="shared" si="243"/>
        <v>91.3</v>
      </c>
      <c r="Q3177" s="13" t="s">
        <v>8315</v>
      </c>
      <c r="R3177" t="s">
        <v>8316</v>
      </c>
      <c r="S3177" s="17">
        <f t="shared" si="244"/>
        <v>40531.886886574073</v>
      </c>
      <c r="T3177" s="17">
        <f t="shared" si="245"/>
        <v>40591.886886574073</v>
      </c>
    </row>
    <row r="3178" spans="1:20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 s="11">
        <f t="shared" si="243"/>
        <v>39.67</v>
      </c>
      <c r="Q3178" s="13" t="s">
        <v>8315</v>
      </c>
      <c r="R3178" t="s">
        <v>8316</v>
      </c>
      <c r="S3178" s="17">
        <f t="shared" si="244"/>
        <v>41477.930914351848</v>
      </c>
      <c r="T3178" s="17">
        <f t="shared" si="245"/>
        <v>41504.625</v>
      </c>
    </row>
    <row r="3179" spans="1:20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 s="11">
        <f t="shared" si="243"/>
        <v>57.55</v>
      </c>
      <c r="Q3179" s="13" t="s">
        <v>8315</v>
      </c>
      <c r="R3179" t="s">
        <v>8316</v>
      </c>
      <c r="S3179" s="17">
        <f t="shared" si="244"/>
        <v>41781.666770833333</v>
      </c>
      <c r="T3179" s="17">
        <f t="shared" si="245"/>
        <v>41811.666770833333</v>
      </c>
    </row>
    <row r="3180" spans="1:20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 s="11">
        <f t="shared" si="243"/>
        <v>33.03</v>
      </c>
      <c r="Q3180" s="13" t="s">
        <v>8315</v>
      </c>
      <c r="R3180" t="s">
        <v>8316</v>
      </c>
      <c r="S3180" s="17">
        <f t="shared" si="244"/>
        <v>41806.605034722219</v>
      </c>
      <c r="T3180" s="17">
        <f t="shared" si="245"/>
        <v>41836.605034722219</v>
      </c>
    </row>
    <row r="3181" spans="1:20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 s="11">
        <f t="shared" si="243"/>
        <v>77.34</v>
      </c>
      <c r="Q3181" s="13" t="s">
        <v>8315</v>
      </c>
      <c r="R3181" t="s">
        <v>8316</v>
      </c>
      <c r="S3181" s="17">
        <f t="shared" si="244"/>
        <v>41375.702210648145</v>
      </c>
      <c r="T3181" s="17">
        <f t="shared" si="245"/>
        <v>41400.702210648145</v>
      </c>
    </row>
    <row r="3182" spans="1:20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 s="11">
        <f t="shared" si="243"/>
        <v>31.93</v>
      </c>
      <c r="Q3182" s="13" t="s">
        <v>8315</v>
      </c>
      <c r="R3182" t="s">
        <v>8316</v>
      </c>
      <c r="S3182" s="17">
        <f t="shared" si="244"/>
        <v>41780.412604166668</v>
      </c>
      <c r="T3182" s="17">
        <f t="shared" si="245"/>
        <v>41810.412604166668</v>
      </c>
    </row>
    <row r="3183" spans="1:20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 s="11">
        <f t="shared" si="243"/>
        <v>36.33</v>
      </c>
      <c r="Q3183" s="13" t="s">
        <v>8315</v>
      </c>
      <c r="R3183" t="s">
        <v>8316</v>
      </c>
      <c r="S3183" s="17">
        <f t="shared" si="244"/>
        <v>41779.310034722221</v>
      </c>
      <c r="T3183" s="17">
        <f t="shared" si="245"/>
        <v>41805.666666666664</v>
      </c>
    </row>
    <row r="3184" spans="1:20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 s="11">
        <f t="shared" si="243"/>
        <v>46.77</v>
      </c>
      <c r="Q3184" s="13" t="s">
        <v>8315</v>
      </c>
      <c r="R3184" t="s">
        <v>8316</v>
      </c>
      <c r="S3184" s="17">
        <f t="shared" si="244"/>
        <v>40883.949317129627</v>
      </c>
      <c r="T3184" s="17">
        <f t="shared" si="245"/>
        <v>40939.708333333336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 s="11">
        <f t="shared" si="243"/>
        <v>40.07</v>
      </c>
      <c r="Q3185" s="13" t="s">
        <v>8315</v>
      </c>
      <c r="R3185" t="s">
        <v>8316</v>
      </c>
      <c r="S3185" s="17">
        <f t="shared" si="244"/>
        <v>41491.79478009259</v>
      </c>
      <c r="T3185" s="17">
        <f t="shared" si="245"/>
        <v>41509.79478009259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 s="11">
        <f t="shared" si="243"/>
        <v>100.22</v>
      </c>
      <c r="Q3186" s="13" t="s">
        <v>8315</v>
      </c>
      <c r="R3186" t="s">
        <v>8316</v>
      </c>
      <c r="S3186" s="17">
        <f t="shared" si="244"/>
        <v>41791.993414351848</v>
      </c>
      <c r="T3186" s="17">
        <f t="shared" si="245"/>
        <v>41821.993414351848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 s="11">
        <f t="shared" si="243"/>
        <v>41.67</v>
      </c>
      <c r="Q3187" s="13" t="s">
        <v>8315</v>
      </c>
      <c r="R3187" t="s">
        <v>8316</v>
      </c>
      <c r="S3187" s="17">
        <f t="shared" si="244"/>
        <v>41829.977326388893</v>
      </c>
      <c r="T3187" s="17">
        <f t="shared" si="245"/>
        <v>41836.977326388893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 s="11">
        <f t="shared" si="243"/>
        <v>46.71</v>
      </c>
      <c r="Q3188" s="13" t="s">
        <v>8315</v>
      </c>
      <c r="R3188" t="s">
        <v>8316</v>
      </c>
      <c r="S3188" s="17">
        <f t="shared" si="244"/>
        <v>41868.924050925925</v>
      </c>
      <c r="T3188" s="17">
        <f t="shared" si="245"/>
        <v>41898.875</v>
      </c>
    </row>
    <row r="3189" spans="1:21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 s="11">
        <f t="shared" si="243"/>
        <v>71.489999999999995</v>
      </c>
      <c r="Q3189" s="13" t="s">
        <v>8315</v>
      </c>
      <c r="R3189" t="s">
        <v>8316</v>
      </c>
      <c r="S3189" s="17">
        <f t="shared" si="244"/>
        <v>41835.666354166664</v>
      </c>
      <c r="T3189" s="17">
        <f t="shared" si="245"/>
        <v>41855.666354166664</v>
      </c>
    </row>
    <row r="3190" spans="1:21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 s="11">
        <f t="shared" si="243"/>
        <v>14.44</v>
      </c>
      <c r="Q3190" s="13" t="s">
        <v>8315</v>
      </c>
      <c r="R3190" t="s">
        <v>8357</v>
      </c>
      <c r="S3190" s="17">
        <f t="shared" si="244"/>
        <v>42144.415532407409</v>
      </c>
      <c r="T3190" s="17">
        <f t="shared" si="245"/>
        <v>42165.415532407409</v>
      </c>
      <c r="U3190">
        <f>YEAR(S3190)</f>
        <v>2015</v>
      </c>
    </row>
    <row r="3191" spans="1:21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 s="11">
        <f t="shared" si="243"/>
        <v>356.84</v>
      </c>
      <c r="Q3191" s="13" t="s">
        <v>8315</v>
      </c>
      <c r="R3191" t="s">
        <v>8357</v>
      </c>
      <c r="S3191" s="17">
        <f t="shared" si="244"/>
        <v>42118.346435185187</v>
      </c>
      <c r="T3191" s="17">
        <f t="shared" si="245"/>
        <v>42148.346435185187</v>
      </c>
    </row>
    <row r="3192" spans="1:21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 s="11">
        <f t="shared" si="243"/>
        <v>0</v>
      </c>
      <c r="Q3192" s="13" t="s">
        <v>8315</v>
      </c>
      <c r="R3192" t="s">
        <v>8357</v>
      </c>
      <c r="S3192" s="17">
        <f t="shared" si="244"/>
        <v>42683.151331018518</v>
      </c>
      <c r="T3192" s="17">
        <f t="shared" si="245"/>
        <v>42713.192997685182</v>
      </c>
    </row>
    <row r="3193" spans="1:21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 s="11">
        <f t="shared" si="243"/>
        <v>37.75</v>
      </c>
      <c r="Q3193" s="13" t="s">
        <v>8315</v>
      </c>
      <c r="R3193" t="s">
        <v>8357</v>
      </c>
      <c r="S3193" s="17">
        <f t="shared" si="244"/>
        <v>42538.755428240736</v>
      </c>
      <c r="T3193" s="17">
        <f t="shared" si="245"/>
        <v>42598.755428240736</v>
      </c>
    </row>
    <row r="3194" spans="1:21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 s="11">
        <f t="shared" si="243"/>
        <v>12.75</v>
      </c>
      <c r="Q3194" s="13" t="s">
        <v>8315</v>
      </c>
      <c r="R3194" t="s">
        <v>8357</v>
      </c>
      <c r="S3194" s="17">
        <f t="shared" si="244"/>
        <v>42018.94049768518</v>
      </c>
      <c r="T3194" s="17">
        <f t="shared" si="245"/>
        <v>42063.916666666672</v>
      </c>
      <c r="U3194">
        <f t="shared" ref="U3194:U3195" si="246">YEAR(S3194)</f>
        <v>2015</v>
      </c>
    </row>
    <row r="3195" spans="1:21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 s="11">
        <f t="shared" si="243"/>
        <v>24.46</v>
      </c>
      <c r="Q3195" s="13" t="s">
        <v>8315</v>
      </c>
      <c r="R3195" t="s">
        <v>8357</v>
      </c>
      <c r="S3195" s="17">
        <f t="shared" si="244"/>
        <v>42010.968240740738</v>
      </c>
      <c r="T3195" s="17">
        <f t="shared" si="245"/>
        <v>42055.968240740738</v>
      </c>
      <c r="U3195">
        <f t="shared" si="246"/>
        <v>2015</v>
      </c>
    </row>
    <row r="3196" spans="1:21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 s="11">
        <f t="shared" si="243"/>
        <v>0</v>
      </c>
      <c r="Q3196" s="13" t="s">
        <v>8315</v>
      </c>
      <c r="R3196" t="s">
        <v>8357</v>
      </c>
      <c r="S3196" s="17">
        <f t="shared" si="244"/>
        <v>42182.062476851846</v>
      </c>
      <c r="T3196" s="17">
        <f t="shared" si="245"/>
        <v>42212.062476851846</v>
      </c>
    </row>
    <row r="3197" spans="1:21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 s="11">
        <f t="shared" si="243"/>
        <v>53.08</v>
      </c>
      <c r="Q3197" s="13" t="s">
        <v>8315</v>
      </c>
      <c r="R3197" t="s">
        <v>8357</v>
      </c>
      <c r="S3197" s="17">
        <f t="shared" si="244"/>
        <v>42017.594236111108</v>
      </c>
      <c r="T3197" s="17">
        <f t="shared" si="245"/>
        <v>42047.594236111108</v>
      </c>
    </row>
    <row r="3198" spans="1:21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 s="11">
        <f t="shared" si="243"/>
        <v>300</v>
      </c>
      <c r="Q3198" s="13" t="s">
        <v>8315</v>
      </c>
      <c r="R3198" t="s">
        <v>8357</v>
      </c>
      <c r="S3198" s="17">
        <f t="shared" si="244"/>
        <v>42157.598090277781</v>
      </c>
      <c r="T3198" s="17">
        <f t="shared" si="245"/>
        <v>42217.583333333328</v>
      </c>
    </row>
    <row r="3199" spans="1:21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 s="11">
        <f t="shared" si="243"/>
        <v>286.25</v>
      </c>
      <c r="Q3199" s="13" t="s">
        <v>8315</v>
      </c>
      <c r="R3199" t="s">
        <v>8357</v>
      </c>
      <c r="S3199" s="17">
        <f t="shared" si="244"/>
        <v>42009.493263888886</v>
      </c>
      <c r="T3199" s="17">
        <f t="shared" si="245"/>
        <v>42039.493263888886</v>
      </c>
    </row>
    <row r="3200" spans="1:21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 s="11">
        <f t="shared" si="243"/>
        <v>36.67</v>
      </c>
      <c r="Q3200" s="13" t="s">
        <v>8315</v>
      </c>
      <c r="R3200" t="s">
        <v>8357</v>
      </c>
      <c r="S3200" s="17">
        <f t="shared" si="244"/>
        <v>42013.424502314811</v>
      </c>
      <c r="T3200" s="17">
        <f t="shared" si="245"/>
        <v>42051.424502314811</v>
      </c>
    </row>
    <row r="3201" spans="1:21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 s="11">
        <f t="shared" si="243"/>
        <v>49.21</v>
      </c>
      <c r="Q3201" s="13" t="s">
        <v>8315</v>
      </c>
      <c r="R3201" t="s">
        <v>8357</v>
      </c>
      <c r="S3201" s="17">
        <f t="shared" si="244"/>
        <v>41858.761782407404</v>
      </c>
      <c r="T3201" s="17">
        <f t="shared" si="245"/>
        <v>41888.875</v>
      </c>
    </row>
    <row r="3202" spans="1:21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2"/>
        <v>0</v>
      </c>
      <c r="P3202" s="11">
        <f t="shared" si="243"/>
        <v>1</v>
      </c>
      <c r="Q3202" s="13" t="s">
        <v>8315</v>
      </c>
      <c r="R3202" t="s">
        <v>8357</v>
      </c>
      <c r="S3202" s="17">
        <f t="shared" si="244"/>
        <v>42460.320613425924</v>
      </c>
      <c r="T3202" s="17">
        <f t="shared" si="245"/>
        <v>42490.231944444444</v>
      </c>
    </row>
    <row r="3203" spans="1:21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47">ROUND(E3203/D3203*100,0)</f>
        <v>1</v>
      </c>
      <c r="P3203" s="11">
        <f t="shared" ref="P3203:P3266" si="248">IFERROR(ROUND(E3203/L3203,2),0)</f>
        <v>12.5</v>
      </c>
      <c r="Q3203" s="13" t="s">
        <v>8315</v>
      </c>
      <c r="R3203" t="s">
        <v>8357</v>
      </c>
      <c r="S3203" s="17">
        <f t="shared" ref="S3203:S3266" si="249">(((J3203/60)/60)/24)+DATE(1970,1,1)</f>
        <v>41861.767094907409</v>
      </c>
      <c r="T3203" s="17">
        <f t="shared" ref="T3203:T3266" si="250">(((I3203/60)/60)/24)+DATE(1970,1,1)</f>
        <v>41882.767094907409</v>
      </c>
      <c r="U3203">
        <f>YEAR(S3203)</f>
        <v>2014</v>
      </c>
    </row>
    <row r="3204" spans="1:21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 s="11">
        <f t="shared" si="248"/>
        <v>109.04</v>
      </c>
      <c r="Q3204" s="13" t="s">
        <v>8315</v>
      </c>
      <c r="R3204" t="s">
        <v>8357</v>
      </c>
      <c r="S3204" s="17">
        <f t="shared" si="249"/>
        <v>42293.853541666671</v>
      </c>
      <c r="T3204" s="17">
        <f t="shared" si="250"/>
        <v>42352.249305555553</v>
      </c>
    </row>
    <row r="3205" spans="1:21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 s="11">
        <f t="shared" si="248"/>
        <v>41.67</v>
      </c>
      <c r="Q3205" s="13" t="s">
        <v>8315</v>
      </c>
      <c r="R3205" t="s">
        <v>8357</v>
      </c>
      <c r="S3205" s="17">
        <f t="shared" si="249"/>
        <v>42242.988680555558</v>
      </c>
      <c r="T3205" s="17">
        <f t="shared" si="250"/>
        <v>42272.988680555558</v>
      </c>
    </row>
    <row r="3206" spans="1:21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 s="11">
        <f t="shared" si="248"/>
        <v>0</v>
      </c>
      <c r="Q3206" s="13" t="s">
        <v>8315</v>
      </c>
      <c r="R3206" t="s">
        <v>8357</v>
      </c>
      <c r="S3206" s="17">
        <f t="shared" si="249"/>
        <v>42172.686099537037</v>
      </c>
      <c r="T3206" s="17">
        <f t="shared" si="250"/>
        <v>42202.676388888889</v>
      </c>
    </row>
    <row r="3207" spans="1:21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 s="11">
        <f t="shared" si="248"/>
        <v>22.75</v>
      </c>
      <c r="Q3207" s="13" t="s">
        <v>8315</v>
      </c>
      <c r="R3207" t="s">
        <v>8357</v>
      </c>
      <c r="S3207" s="17">
        <f t="shared" si="249"/>
        <v>42095.374675925923</v>
      </c>
      <c r="T3207" s="17">
        <f t="shared" si="250"/>
        <v>42125.374675925923</v>
      </c>
      <c r="U3207">
        <f>YEAR(S3207)</f>
        <v>2015</v>
      </c>
    </row>
    <row r="3208" spans="1:21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 s="11">
        <f t="shared" si="248"/>
        <v>0</v>
      </c>
      <c r="Q3208" s="13" t="s">
        <v>8315</v>
      </c>
      <c r="R3208" t="s">
        <v>8357</v>
      </c>
      <c r="S3208" s="17">
        <f t="shared" si="249"/>
        <v>42236.276053240741</v>
      </c>
      <c r="T3208" s="17">
        <f t="shared" si="250"/>
        <v>42266.276053240741</v>
      </c>
    </row>
    <row r="3209" spans="1:21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 s="11">
        <f t="shared" si="248"/>
        <v>70.83</v>
      </c>
      <c r="Q3209" s="13" t="s">
        <v>8315</v>
      </c>
      <c r="R3209" t="s">
        <v>8357</v>
      </c>
      <c r="S3209" s="17">
        <f t="shared" si="249"/>
        <v>42057.277858796297</v>
      </c>
      <c r="T3209" s="17">
        <f t="shared" si="250"/>
        <v>42117.236192129625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 s="11">
        <f t="shared" si="248"/>
        <v>63.11</v>
      </c>
      <c r="Q3210" s="13" t="s">
        <v>8315</v>
      </c>
      <c r="R3210" t="s">
        <v>8316</v>
      </c>
      <c r="S3210" s="17">
        <f t="shared" si="249"/>
        <v>41827.605057870373</v>
      </c>
      <c r="T3210" s="17">
        <f t="shared" si="250"/>
        <v>41848.605057870373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 s="11">
        <f t="shared" si="248"/>
        <v>50.16</v>
      </c>
      <c r="Q3211" s="13" t="s">
        <v>8315</v>
      </c>
      <c r="R3211" t="s">
        <v>8316</v>
      </c>
      <c r="S3211" s="17">
        <f t="shared" si="249"/>
        <v>41778.637245370373</v>
      </c>
      <c r="T3211" s="17">
        <f t="shared" si="250"/>
        <v>41810.958333333336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 s="11">
        <f t="shared" si="248"/>
        <v>62.88</v>
      </c>
      <c r="Q3212" s="13" t="s">
        <v>8315</v>
      </c>
      <c r="R3212" t="s">
        <v>8316</v>
      </c>
      <c r="S3212" s="17">
        <f t="shared" si="249"/>
        <v>41013.936562499999</v>
      </c>
      <c r="T3212" s="17">
        <f t="shared" si="250"/>
        <v>41061.165972222225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 s="11">
        <f t="shared" si="248"/>
        <v>85.53</v>
      </c>
      <c r="Q3213" s="13" t="s">
        <v>8315</v>
      </c>
      <c r="R3213" t="s">
        <v>8316</v>
      </c>
      <c r="S3213" s="17">
        <f t="shared" si="249"/>
        <v>41834.586574074077</v>
      </c>
      <c r="T3213" s="17">
        <f t="shared" si="250"/>
        <v>41866.083333333336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 s="11">
        <f t="shared" si="248"/>
        <v>53.72</v>
      </c>
      <c r="Q3214" s="13" t="s">
        <v>8315</v>
      </c>
      <c r="R3214" t="s">
        <v>8316</v>
      </c>
      <c r="S3214" s="17">
        <f t="shared" si="249"/>
        <v>41829.795729166668</v>
      </c>
      <c r="T3214" s="17">
        <f t="shared" si="250"/>
        <v>41859.795729166668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 s="11">
        <f t="shared" si="248"/>
        <v>127.81</v>
      </c>
      <c r="Q3215" s="13" t="s">
        <v>8315</v>
      </c>
      <c r="R3215" t="s">
        <v>8316</v>
      </c>
      <c r="S3215" s="17">
        <f t="shared" si="249"/>
        <v>42171.763414351852</v>
      </c>
      <c r="T3215" s="17">
        <f t="shared" si="250"/>
        <v>42211.763414351852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 s="11">
        <f t="shared" si="248"/>
        <v>106.57</v>
      </c>
      <c r="Q3216" s="13" t="s">
        <v>8315</v>
      </c>
      <c r="R3216" t="s">
        <v>8316</v>
      </c>
      <c r="S3216" s="17">
        <f t="shared" si="249"/>
        <v>42337.792511574073</v>
      </c>
      <c r="T3216" s="17">
        <f t="shared" si="250"/>
        <v>42374.996527777781</v>
      </c>
    </row>
    <row r="3217" spans="1:20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 s="11">
        <f t="shared" si="248"/>
        <v>262.11</v>
      </c>
      <c r="Q3217" s="13" t="s">
        <v>8315</v>
      </c>
      <c r="R3217" t="s">
        <v>8316</v>
      </c>
      <c r="S3217" s="17">
        <f t="shared" si="249"/>
        <v>42219.665173611109</v>
      </c>
      <c r="T3217" s="17">
        <f t="shared" si="250"/>
        <v>42257.165972222225</v>
      </c>
    </row>
    <row r="3218" spans="1:20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 s="11">
        <f t="shared" si="248"/>
        <v>57.17</v>
      </c>
      <c r="Q3218" s="13" t="s">
        <v>8315</v>
      </c>
      <c r="R3218" t="s">
        <v>8316</v>
      </c>
      <c r="S3218" s="17">
        <f t="shared" si="249"/>
        <v>42165.462627314817</v>
      </c>
      <c r="T3218" s="17">
        <f t="shared" si="250"/>
        <v>42196.604166666672</v>
      </c>
    </row>
    <row r="3219" spans="1:20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 s="11">
        <f t="shared" si="248"/>
        <v>50.2</v>
      </c>
      <c r="Q3219" s="13" t="s">
        <v>8315</v>
      </c>
      <c r="R3219" t="s">
        <v>8316</v>
      </c>
      <c r="S3219" s="17">
        <f t="shared" si="249"/>
        <v>42648.546111111107</v>
      </c>
      <c r="T3219" s="17">
        <f t="shared" si="250"/>
        <v>42678.546111111107</v>
      </c>
    </row>
    <row r="3220" spans="1:20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 s="11">
        <f t="shared" si="248"/>
        <v>66.59</v>
      </c>
      <c r="Q3220" s="13" t="s">
        <v>8315</v>
      </c>
      <c r="R3220" t="s">
        <v>8316</v>
      </c>
      <c r="S3220" s="17">
        <f t="shared" si="249"/>
        <v>41971.002152777779</v>
      </c>
      <c r="T3220" s="17">
        <f t="shared" si="250"/>
        <v>42004</v>
      </c>
    </row>
    <row r="3221" spans="1:20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 s="11">
        <f t="shared" si="248"/>
        <v>168.25</v>
      </c>
      <c r="Q3221" s="13" t="s">
        <v>8315</v>
      </c>
      <c r="R3221" t="s">
        <v>8316</v>
      </c>
      <c r="S3221" s="17">
        <f t="shared" si="249"/>
        <v>42050.983182870375</v>
      </c>
      <c r="T3221" s="17">
        <f t="shared" si="250"/>
        <v>42085.941516203704</v>
      </c>
    </row>
    <row r="3222" spans="1:20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 s="11">
        <f t="shared" si="248"/>
        <v>256.37</v>
      </c>
      <c r="Q3222" s="13" t="s">
        <v>8315</v>
      </c>
      <c r="R3222" t="s">
        <v>8316</v>
      </c>
      <c r="S3222" s="17">
        <f t="shared" si="249"/>
        <v>42772.833379629628</v>
      </c>
      <c r="T3222" s="17">
        <f t="shared" si="250"/>
        <v>42806.875</v>
      </c>
    </row>
    <row r="3223" spans="1:20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 s="11">
        <f t="shared" si="248"/>
        <v>36.61</v>
      </c>
      <c r="Q3223" s="13" t="s">
        <v>8315</v>
      </c>
      <c r="R3223" t="s">
        <v>8316</v>
      </c>
      <c r="S3223" s="17">
        <f t="shared" si="249"/>
        <v>42155.696793981479</v>
      </c>
      <c r="T3223" s="17">
        <f t="shared" si="250"/>
        <v>42190.696793981479</v>
      </c>
    </row>
    <row r="3224" spans="1:20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 s="11">
        <f t="shared" si="248"/>
        <v>37.14</v>
      </c>
      <c r="Q3224" s="13" t="s">
        <v>8315</v>
      </c>
      <c r="R3224" t="s">
        <v>8316</v>
      </c>
      <c r="S3224" s="17">
        <f t="shared" si="249"/>
        <v>42270.582141203704</v>
      </c>
      <c r="T3224" s="17">
        <f t="shared" si="250"/>
        <v>42301.895138888889</v>
      </c>
    </row>
    <row r="3225" spans="1:20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 s="11">
        <f t="shared" si="248"/>
        <v>45.88</v>
      </c>
      <c r="Q3225" s="13" t="s">
        <v>8315</v>
      </c>
      <c r="R3225" t="s">
        <v>8316</v>
      </c>
      <c r="S3225" s="17">
        <f t="shared" si="249"/>
        <v>42206.835370370376</v>
      </c>
      <c r="T3225" s="17">
        <f t="shared" si="250"/>
        <v>42236.835370370376</v>
      </c>
    </row>
    <row r="3226" spans="1:20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 s="11">
        <f t="shared" si="248"/>
        <v>141.71</v>
      </c>
      <c r="Q3226" s="13" t="s">
        <v>8315</v>
      </c>
      <c r="R3226" t="s">
        <v>8316</v>
      </c>
      <c r="S3226" s="17">
        <f t="shared" si="249"/>
        <v>42697.850844907407</v>
      </c>
      <c r="T3226" s="17">
        <f t="shared" si="250"/>
        <v>42745.208333333328</v>
      </c>
    </row>
    <row r="3227" spans="1:20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 s="11">
        <f t="shared" si="248"/>
        <v>52.49</v>
      </c>
      <c r="Q3227" s="13" t="s">
        <v>8315</v>
      </c>
      <c r="R3227" t="s">
        <v>8316</v>
      </c>
      <c r="S3227" s="17">
        <f t="shared" si="249"/>
        <v>42503.559467592597</v>
      </c>
      <c r="T3227" s="17">
        <f t="shared" si="250"/>
        <v>42524.875</v>
      </c>
    </row>
    <row r="3228" spans="1:20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 s="11">
        <f t="shared" si="248"/>
        <v>59.52</v>
      </c>
      <c r="Q3228" s="13" t="s">
        <v>8315</v>
      </c>
      <c r="R3228" t="s">
        <v>8316</v>
      </c>
      <c r="S3228" s="17">
        <f t="shared" si="249"/>
        <v>42277.583472222221</v>
      </c>
      <c r="T3228" s="17">
        <f t="shared" si="250"/>
        <v>42307.583472222221</v>
      </c>
    </row>
    <row r="3229" spans="1:20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 s="11">
        <f t="shared" si="248"/>
        <v>50</v>
      </c>
      <c r="Q3229" s="13" t="s">
        <v>8315</v>
      </c>
      <c r="R3229" t="s">
        <v>8316</v>
      </c>
      <c r="S3229" s="17">
        <f t="shared" si="249"/>
        <v>42722.882361111115</v>
      </c>
      <c r="T3229" s="17">
        <f t="shared" si="250"/>
        <v>42752.882361111115</v>
      </c>
    </row>
    <row r="3230" spans="1:20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 s="11">
        <f t="shared" si="248"/>
        <v>193.62</v>
      </c>
      <c r="Q3230" s="13" t="s">
        <v>8315</v>
      </c>
      <c r="R3230" t="s">
        <v>8316</v>
      </c>
      <c r="S3230" s="17">
        <f t="shared" si="249"/>
        <v>42323.70930555556</v>
      </c>
      <c r="T3230" s="17">
        <f t="shared" si="250"/>
        <v>42355.207638888889</v>
      </c>
    </row>
    <row r="3231" spans="1:20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 s="11">
        <f t="shared" si="248"/>
        <v>106.8</v>
      </c>
      <c r="Q3231" s="13" t="s">
        <v>8315</v>
      </c>
      <c r="R3231" t="s">
        <v>8316</v>
      </c>
      <c r="S3231" s="17">
        <f t="shared" si="249"/>
        <v>41933.291643518518</v>
      </c>
      <c r="T3231" s="17">
        <f t="shared" si="250"/>
        <v>41963.333310185189</v>
      </c>
    </row>
    <row r="3232" spans="1:20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 s="11">
        <f t="shared" si="248"/>
        <v>77.22</v>
      </c>
      <c r="Q3232" s="13" t="s">
        <v>8315</v>
      </c>
      <c r="R3232" t="s">
        <v>8316</v>
      </c>
      <c r="S3232" s="17">
        <f t="shared" si="249"/>
        <v>41898.168125000004</v>
      </c>
      <c r="T3232" s="17">
        <f t="shared" si="250"/>
        <v>41913.165972222225</v>
      </c>
    </row>
    <row r="3233" spans="1:20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 s="11">
        <f t="shared" si="248"/>
        <v>57.5</v>
      </c>
      <c r="Q3233" s="13" t="s">
        <v>8315</v>
      </c>
      <c r="R3233" t="s">
        <v>8316</v>
      </c>
      <c r="S3233" s="17">
        <f t="shared" si="249"/>
        <v>42446.943831018521</v>
      </c>
      <c r="T3233" s="17">
        <f t="shared" si="250"/>
        <v>42476.943831018521</v>
      </c>
    </row>
    <row r="3234" spans="1:20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 s="11">
        <f t="shared" si="248"/>
        <v>50.46</v>
      </c>
      <c r="Q3234" s="13" t="s">
        <v>8315</v>
      </c>
      <c r="R3234" t="s">
        <v>8316</v>
      </c>
      <c r="S3234" s="17">
        <f t="shared" si="249"/>
        <v>42463.81385416667</v>
      </c>
      <c r="T3234" s="17">
        <f t="shared" si="250"/>
        <v>42494.165972222225</v>
      </c>
    </row>
    <row r="3235" spans="1:20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 s="11">
        <f t="shared" si="248"/>
        <v>97.38</v>
      </c>
      <c r="Q3235" s="13" t="s">
        <v>8315</v>
      </c>
      <c r="R3235" t="s">
        <v>8316</v>
      </c>
      <c r="S3235" s="17">
        <f t="shared" si="249"/>
        <v>42766.805034722223</v>
      </c>
      <c r="T3235" s="17">
        <f t="shared" si="250"/>
        <v>42796.805034722223</v>
      </c>
    </row>
    <row r="3236" spans="1:20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 s="11">
        <f t="shared" si="248"/>
        <v>34.92</v>
      </c>
      <c r="Q3236" s="13" t="s">
        <v>8315</v>
      </c>
      <c r="R3236" t="s">
        <v>8316</v>
      </c>
      <c r="S3236" s="17">
        <f t="shared" si="249"/>
        <v>42734.789444444439</v>
      </c>
      <c r="T3236" s="17">
        <f t="shared" si="250"/>
        <v>42767.979861111111</v>
      </c>
    </row>
    <row r="3237" spans="1:20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 s="11">
        <f t="shared" si="248"/>
        <v>85.53</v>
      </c>
      <c r="Q3237" s="13" t="s">
        <v>8315</v>
      </c>
      <c r="R3237" t="s">
        <v>8316</v>
      </c>
      <c r="S3237" s="17">
        <f t="shared" si="249"/>
        <v>42522.347812499997</v>
      </c>
      <c r="T3237" s="17">
        <f t="shared" si="250"/>
        <v>42552.347812499997</v>
      </c>
    </row>
    <row r="3238" spans="1:20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 s="11">
        <f t="shared" si="248"/>
        <v>182.91</v>
      </c>
      <c r="Q3238" s="13" t="s">
        <v>8315</v>
      </c>
      <c r="R3238" t="s">
        <v>8316</v>
      </c>
      <c r="S3238" s="17">
        <f t="shared" si="249"/>
        <v>42702.917048611111</v>
      </c>
      <c r="T3238" s="17">
        <f t="shared" si="250"/>
        <v>42732.917048611111</v>
      </c>
    </row>
    <row r="3239" spans="1:20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 s="11">
        <f t="shared" si="248"/>
        <v>131.13999999999999</v>
      </c>
      <c r="Q3239" s="13" t="s">
        <v>8315</v>
      </c>
      <c r="R3239" t="s">
        <v>8316</v>
      </c>
      <c r="S3239" s="17">
        <f t="shared" si="249"/>
        <v>42252.474351851852</v>
      </c>
      <c r="T3239" s="17">
        <f t="shared" si="250"/>
        <v>42276.165972222225</v>
      </c>
    </row>
    <row r="3240" spans="1:20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 s="11">
        <f t="shared" si="248"/>
        <v>39.81</v>
      </c>
      <c r="Q3240" s="13" t="s">
        <v>8315</v>
      </c>
      <c r="R3240" t="s">
        <v>8316</v>
      </c>
      <c r="S3240" s="17">
        <f t="shared" si="249"/>
        <v>42156.510393518518</v>
      </c>
      <c r="T3240" s="17">
        <f t="shared" si="250"/>
        <v>42186.510393518518</v>
      </c>
    </row>
    <row r="3241" spans="1:20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 s="11">
        <f t="shared" si="248"/>
        <v>59.7</v>
      </c>
      <c r="Q3241" s="13" t="s">
        <v>8315</v>
      </c>
      <c r="R3241" t="s">
        <v>8316</v>
      </c>
      <c r="S3241" s="17">
        <f t="shared" si="249"/>
        <v>42278.089039351849</v>
      </c>
      <c r="T3241" s="17">
        <f t="shared" si="250"/>
        <v>42302.999305555553</v>
      </c>
    </row>
    <row r="3242" spans="1:20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 s="11">
        <f t="shared" si="248"/>
        <v>88.74</v>
      </c>
      <c r="Q3242" s="13" t="s">
        <v>8315</v>
      </c>
      <c r="R3242" t="s">
        <v>8316</v>
      </c>
      <c r="S3242" s="17">
        <f t="shared" si="249"/>
        <v>42754.693842592591</v>
      </c>
      <c r="T3242" s="17">
        <f t="shared" si="250"/>
        <v>42782.958333333328</v>
      </c>
    </row>
    <row r="3243" spans="1:20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 s="11">
        <f t="shared" si="248"/>
        <v>58.69</v>
      </c>
      <c r="Q3243" s="13" t="s">
        <v>8315</v>
      </c>
      <c r="R3243" t="s">
        <v>8316</v>
      </c>
      <c r="S3243" s="17">
        <f t="shared" si="249"/>
        <v>41893.324884259258</v>
      </c>
      <c r="T3243" s="17">
        <f t="shared" si="250"/>
        <v>41926.290972222225</v>
      </c>
    </row>
    <row r="3244" spans="1:20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 s="11">
        <f t="shared" si="248"/>
        <v>69.569999999999993</v>
      </c>
      <c r="Q3244" s="13" t="s">
        <v>8315</v>
      </c>
      <c r="R3244" t="s">
        <v>8316</v>
      </c>
      <c r="S3244" s="17">
        <f t="shared" si="249"/>
        <v>41871.755694444444</v>
      </c>
      <c r="T3244" s="17">
        <f t="shared" si="250"/>
        <v>41901.755694444444</v>
      </c>
    </row>
    <row r="3245" spans="1:20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 s="11">
        <f t="shared" si="248"/>
        <v>115.87</v>
      </c>
      <c r="Q3245" s="13" t="s">
        <v>8315</v>
      </c>
      <c r="R3245" t="s">
        <v>8316</v>
      </c>
      <c r="S3245" s="17">
        <f t="shared" si="249"/>
        <v>42262.096782407403</v>
      </c>
      <c r="T3245" s="17">
        <f t="shared" si="250"/>
        <v>42286</v>
      </c>
    </row>
    <row r="3246" spans="1:20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 s="11">
        <f t="shared" si="248"/>
        <v>23.87</v>
      </c>
      <c r="Q3246" s="13" t="s">
        <v>8315</v>
      </c>
      <c r="R3246" t="s">
        <v>8316</v>
      </c>
      <c r="S3246" s="17">
        <f t="shared" si="249"/>
        <v>42675.694236111114</v>
      </c>
      <c r="T3246" s="17">
        <f t="shared" si="250"/>
        <v>42705.735902777778</v>
      </c>
    </row>
    <row r="3247" spans="1:20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 s="11">
        <f t="shared" si="248"/>
        <v>81.13</v>
      </c>
      <c r="Q3247" s="13" t="s">
        <v>8315</v>
      </c>
      <c r="R3247" t="s">
        <v>8316</v>
      </c>
      <c r="S3247" s="17">
        <f t="shared" si="249"/>
        <v>42135.60020833333</v>
      </c>
      <c r="T3247" s="17">
        <f t="shared" si="250"/>
        <v>42167.083333333328</v>
      </c>
    </row>
    <row r="3248" spans="1:20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 s="11">
        <f t="shared" si="248"/>
        <v>57.63</v>
      </c>
      <c r="Q3248" s="13" t="s">
        <v>8315</v>
      </c>
      <c r="R3248" t="s">
        <v>8316</v>
      </c>
      <c r="S3248" s="17">
        <f t="shared" si="249"/>
        <v>42230.472222222219</v>
      </c>
      <c r="T3248" s="17">
        <f t="shared" si="250"/>
        <v>42259.165972222225</v>
      </c>
    </row>
    <row r="3249" spans="1:20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 s="11">
        <f t="shared" si="248"/>
        <v>46.43</v>
      </c>
      <c r="Q3249" s="13" t="s">
        <v>8315</v>
      </c>
      <c r="R3249" t="s">
        <v>8316</v>
      </c>
      <c r="S3249" s="17">
        <f t="shared" si="249"/>
        <v>42167.434166666666</v>
      </c>
      <c r="T3249" s="17">
        <f t="shared" si="250"/>
        <v>42197.434166666666</v>
      </c>
    </row>
    <row r="3250" spans="1:20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 s="11">
        <f t="shared" si="248"/>
        <v>60.48</v>
      </c>
      <c r="Q3250" s="13" t="s">
        <v>8315</v>
      </c>
      <c r="R3250" t="s">
        <v>8316</v>
      </c>
      <c r="S3250" s="17">
        <f t="shared" si="249"/>
        <v>42068.888391203705</v>
      </c>
      <c r="T3250" s="17">
        <f t="shared" si="250"/>
        <v>42098.846724537041</v>
      </c>
    </row>
    <row r="3251" spans="1:20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 s="11">
        <f t="shared" si="248"/>
        <v>65.58</v>
      </c>
      <c r="Q3251" s="13" t="s">
        <v>8315</v>
      </c>
      <c r="R3251" t="s">
        <v>8316</v>
      </c>
      <c r="S3251" s="17">
        <f t="shared" si="249"/>
        <v>42145.746689814812</v>
      </c>
      <c r="T3251" s="17">
        <f t="shared" si="250"/>
        <v>42175.746689814812</v>
      </c>
    </row>
    <row r="3252" spans="1:20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 s="11">
        <f t="shared" si="248"/>
        <v>119.19</v>
      </c>
      <c r="Q3252" s="13" t="s">
        <v>8315</v>
      </c>
      <c r="R3252" t="s">
        <v>8316</v>
      </c>
      <c r="S3252" s="17">
        <f t="shared" si="249"/>
        <v>41918.742175925923</v>
      </c>
      <c r="T3252" s="17">
        <f t="shared" si="250"/>
        <v>41948.783842592595</v>
      </c>
    </row>
    <row r="3253" spans="1:20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 s="11">
        <f t="shared" si="248"/>
        <v>83.05</v>
      </c>
      <c r="Q3253" s="13" t="s">
        <v>8315</v>
      </c>
      <c r="R3253" t="s">
        <v>8316</v>
      </c>
      <c r="S3253" s="17">
        <f t="shared" si="249"/>
        <v>42146.731087962966</v>
      </c>
      <c r="T3253" s="17">
        <f t="shared" si="250"/>
        <v>42176.731087962966</v>
      </c>
    </row>
    <row r="3254" spans="1:20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 s="11">
        <f t="shared" si="248"/>
        <v>57.52</v>
      </c>
      <c r="Q3254" s="13" t="s">
        <v>8315</v>
      </c>
      <c r="R3254" t="s">
        <v>8316</v>
      </c>
      <c r="S3254" s="17">
        <f t="shared" si="249"/>
        <v>42590.472685185188</v>
      </c>
      <c r="T3254" s="17">
        <f t="shared" si="250"/>
        <v>42620.472685185188</v>
      </c>
    </row>
    <row r="3255" spans="1:20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 s="11">
        <f t="shared" si="248"/>
        <v>177.09</v>
      </c>
      <c r="Q3255" s="13" t="s">
        <v>8315</v>
      </c>
      <c r="R3255" t="s">
        <v>8316</v>
      </c>
      <c r="S3255" s="17">
        <f t="shared" si="249"/>
        <v>42602.576712962968</v>
      </c>
      <c r="T3255" s="17">
        <f t="shared" si="250"/>
        <v>42621.15625</v>
      </c>
    </row>
    <row r="3256" spans="1:20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 s="11">
        <f t="shared" si="248"/>
        <v>70.77</v>
      </c>
      <c r="Q3256" s="13" t="s">
        <v>8315</v>
      </c>
      <c r="R3256" t="s">
        <v>8316</v>
      </c>
      <c r="S3256" s="17">
        <f t="shared" si="249"/>
        <v>42059.085752314815</v>
      </c>
      <c r="T3256" s="17">
        <f t="shared" si="250"/>
        <v>42089.044085648144</v>
      </c>
    </row>
    <row r="3257" spans="1:20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 s="11">
        <f t="shared" si="248"/>
        <v>29.17</v>
      </c>
      <c r="Q3257" s="13" t="s">
        <v>8315</v>
      </c>
      <c r="R3257" t="s">
        <v>8316</v>
      </c>
      <c r="S3257" s="17">
        <f t="shared" si="249"/>
        <v>41889.768229166664</v>
      </c>
      <c r="T3257" s="17">
        <f t="shared" si="250"/>
        <v>41919.768229166664</v>
      </c>
    </row>
    <row r="3258" spans="1:20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 s="11">
        <f t="shared" si="248"/>
        <v>72.760000000000005</v>
      </c>
      <c r="Q3258" s="13" t="s">
        <v>8315</v>
      </c>
      <c r="R3258" t="s">
        <v>8316</v>
      </c>
      <c r="S3258" s="17">
        <f t="shared" si="249"/>
        <v>42144.573807870373</v>
      </c>
      <c r="T3258" s="17">
        <f t="shared" si="250"/>
        <v>42166.165972222225</v>
      </c>
    </row>
    <row r="3259" spans="1:20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 s="11">
        <f t="shared" si="248"/>
        <v>51.85</v>
      </c>
      <c r="Q3259" s="13" t="s">
        <v>8315</v>
      </c>
      <c r="R3259" t="s">
        <v>8316</v>
      </c>
      <c r="S3259" s="17">
        <f t="shared" si="249"/>
        <v>42758.559629629628</v>
      </c>
      <c r="T3259" s="17">
        <f t="shared" si="250"/>
        <v>42788.559629629628</v>
      </c>
    </row>
    <row r="3260" spans="1:20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 s="11">
        <f t="shared" si="248"/>
        <v>98.2</v>
      </c>
      <c r="Q3260" s="13" t="s">
        <v>8315</v>
      </c>
      <c r="R3260" t="s">
        <v>8316</v>
      </c>
      <c r="S3260" s="17">
        <f t="shared" si="249"/>
        <v>41982.887280092589</v>
      </c>
      <c r="T3260" s="17">
        <f t="shared" si="250"/>
        <v>42012.887280092589</v>
      </c>
    </row>
    <row r="3261" spans="1:20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 s="11">
        <f t="shared" si="248"/>
        <v>251.74</v>
      </c>
      <c r="Q3261" s="13" t="s">
        <v>8315</v>
      </c>
      <c r="R3261" t="s">
        <v>8316</v>
      </c>
      <c r="S3261" s="17">
        <f t="shared" si="249"/>
        <v>42614.760937500003</v>
      </c>
      <c r="T3261" s="17">
        <f t="shared" si="250"/>
        <v>42644.165972222225</v>
      </c>
    </row>
    <row r="3262" spans="1:20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 s="11">
        <f t="shared" si="248"/>
        <v>74.819999999999993</v>
      </c>
      <c r="Q3262" s="13" t="s">
        <v>8315</v>
      </c>
      <c r="R3262" t="s">
        <v>8316</v>
      </c>
      <c r="S3262" s="17">
        <f t="shared" si="249"/>
        <v>42303.672662037032</v>
      </c>
      <c r="T3262" s="17">
        <f t="shared" si="250"/>
        <v>42338.714328703703</v>
      </c>
    </row>
    <row r="3263" spans="1:20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 s="11">
        <f t="shared" si="248"/>
        <v>67.650000000000006</v>
      </c>
      <c r="Q3263" s="13" t="s">
        <v>8315</v>
      </c>
      <c r="R3263" t="s">
        <v>8316</v>
      </c>
      <c r="S3263" s="17">
        <f t="shared" si="249"/>
        <v>42171.725416666668</v>
      </c>
      <c r="T3263" s="17">
        <f t="shared" si="250"/>
        <v>42201.725416666668</v>
      </c>
    </row>
    <row r="3264" spans="1:20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 s="11">
        <f t="shared" si="248"/>
        <v>93.81</v>
      </c>
      <c r="Q3264" s="13" t="s">
        <v>8315</v>
      </c>
      <c r="R3264" t="s">
        <v>8316</v>
      </c>
      <c r="S3264" s="17">
        <f t="shared" si="249"/>
        <v>41964.315532407403</v>
      </c>
      <c r="T3264" s="17">
        <f t="shared" si="250"/>
        <v>41995.166666666672</v>
      </c>
    </row>
    <row r="3265" spans="1:20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 s="11">
        <f t="shared" si="248"/>
        <v>41.24</v>
      </c>
      <c r="Q3265" s="13" t="s">
        <v>8315</v>
      </c>
      <c r="R3265" t="s">
        <v>8316</v>
      </c>
      <c r="S3265" s="17">
        <f t="shared" si="249"/>
        <v>42284.516064814816</v>
      </c>
      <c r="T3265" s="17">
        <f t="shared" si="250"/>
        <v>42307.875</v>
      </c>
    </row>
    <row r="3266" spans="1:20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47"/>
        <v>103</v>
      </c>
      <c r="P3266" s="11">
        <f t="shared" si="248"/>
        <v>52.55</v>
      </c>
      <c r="Q3266" s="13" t="s">
        <v>8315</v>
      </c>
      <c r="R3266" t="s">
        <v>8316</v>
      </c>
      <c r="S3266" s="17">
        <f t="shared" si="249"/>
        <v>42016.800208333334</v>
      </c>
      <c r="T3266" s="17">
        <f t="shared" si="250"/>
        <v>42032.916666666672</v>
      </c>
    </row>
    <row r="3267" spans="1:20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1">ROUND(E3267/D3267*100,0)</f>
        <v>164</v>
      </c>
      <c r="P3267" s="11">
        <f t="shared" ref="P3267:P3330" si="252">IFERROR(ROUND(E3267/L3267,2),0)</f>
        <v>70.290000000000006</v>
      </c>
      <c r="Q3267" s="13" t="s">
        <v>8315</v>
      </c>
      <c r="R3267" t="s">
        <v>8316</v>
      </c>
      <c r="S3267" s="17">
        <f t="shared" ref="S3267:S3330" si="253">(((J3267/60)/60)/24)+DATE(1970,1,1)</f>
        <v>42311.711979166663</v>
      </c>
      <c r="T3267" s="17">
        <f t="shared" ref="T3267:T3330" si="254">(((I3267/60)/60)/24)+DATE(1970,1,1)</f>
        <v>42341.708333333328</v>
      </c>
    </row>
    <row r="3268" spans="1:20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 s="11">
        <f t="shared" si="252"/>
        <v>48.33</v>
      </c>
      <c r="Q3268" s="13" t="s">
        <v>8315</v>
      </c>
      <c r="R3268" t="s">
        <v>8316</v>
      </c>
      <c r="S3268" s="17">
        <f t="shared" si="253"/>
        <v>42136.536134259266</v>
      </c>
      <c r="T3268" s="17">
        <f t="shared" si="254"/>
        <v>42167.875</v>
      </c>
    </row>
    <row r="3269" spans="1:20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 s="11">
        <f t="shared" si="252"/>
        <v>53.18</v>
      </c>
      <c r="Q3269" s="13" t="s">
        <v>8315</v>
      </c>
      <c r="R3269" t="s">
        <v>8316</v>
      </c>
      <c r="S3269" s="17">
        <f t="shared" si="253"/>
        <v>42172.757638888885</v>
      </c>
      <c r="T3269" s="17">
        <f t="shared" si="254"/>
        <v>42202.757638888885</v>
      </c>
    </row>
    <row r="3270" spans="1:20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 s="11">
        <f t="shared" si="252"/>
        <v>60.95</v>
      </c>
      <c r="Q3270" s="13" t="s">
        <v>8315</v>
      </c>
      <c r="R3270" t="s">
        <v>8316</v>
      </c>
      <c r="S3270" s="17">
        <f t="shared" si="253"/>
        <v>42590.90425925926</v>
      </c>
      <c r="T3270" s="17">
        <f t="shared" si="254"/>
        <v>42606.90425925926</v>
      </c>
    </row>
    <row r="3271" spans="1:20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 s="11">
        <f t="shared" si="252"/>
        <v>116</v>
      </c>
      <c r="Q3271" s="13" t="s">
        <v>8315</v>
      </c>
      <c r="R3271" t="s">
        <v>8316</v>
      </c>
      <c r="S3271" s="17">
        <f t="shared" si="253"/>
        <v>42137.395798611105</v>
      </c>
      <c r="T3271" s="17">
        <f t="shared" si="254"/>
        <v>42171.458333333328</v>
      </c>
    </row>
    <row r="3272" spans="1:20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 s="11">
        <f t="shared" si="252"/>
        <v>61</v>
      </c>
      <c r="Q3272" s="13" t="s">
        <v>8315</v>
      </c>
      <c r="R3272" t="s">
        <v>8316</v>
      </c>
      <c r="S3272" s="17">
        <f t="shared" si="253"/>
        <v>42167.533159722225</v>
      </c>
      <c r="T3272" s="17">
        <f t="shared" si="254"/>
        <v>42197.533159722225</v>
      </c>
    </row>
    <row r="3273" spans="1:20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 s="11">
        <f t="shared" si="252"/>
        <v>38.24</v>
      </c>
      <c r="Q3273" s="13" t="s">
        <v>8315</v>
      </c>
      <c r="R3273" t="s">
        <v>8316</v>
      </c>
      <c r="S3273" s="17">
        <f t="shared" si="253"/>
        <v>41915.437210648146</v>
      </c>
      <c r="T3273" s="17">
        <f t="shared" si="254"/>
        <v>41945.478877314818</v>
      </c>
    </row>
    <row r="3274" spans="1:20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 s="11">
        <f t="shared" si="252"/>
        <v>106.5</v>
      </c>
      <c r="Q3274" s="13" t="s">
        <v>8315</v>
      </c>
      <c r="R3274" t="s">
        <v>8316</v>
      </c>
      <c r="S3274" s="17">
        <f t="shared" si="253"/>
        <v>42284.500104166669</v>
      </c>
      <c r="T3274" s="17">
        <f t="shared" si="254"/>
        <v>42314.541770833333</v>
      </c>
    </row>
    <row r="3275" spans="1:20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 s="11">
        <f t="shared" si="252"/>
        <v>204.57</v>
      </c>
      <c r="Q3275" s="13" t="s">
        <v>8315</v>
      </c>
      <c r="R3275" t="s">
        <v>8316</v>
      </c>
      <c r="S3275" s="17">
        <f t="shared" si="253"/>
        <v>42611.801412037035</v>
      </c>
      <c r="T3275" s="17">
        <f t="shared" si="254"/>
        <v>42627.791666666672</v>
      </c>
    </row>
    <row r="3276" spans="1:20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 s="11">
        <f t="shared" si="252"/>
        <v>54.91</v>
      </c>
      <c r="Q3276" s="13" t="s">
        <v>8315</v>
      </c>
      <c r="R3276" t="s">
        <v>8316</v>
      </c>
      <c r="S3276" s="17">
        <f t="shared" si="253"/>
        <v>42400.704537037032</v>
      </c>
      <c r="T3276" s="17">
        <f t="shared" si="254"/>
        <v>42444.875</v>
      </c>
    </row>
    <row r="3277" spans="1:20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 s="11">
        <f t="shared" si="252"/>
        <v>150.41999999999999</v>
      </c>
      <c r="Q3277" s="13" t="s">
        <v>8315</v>
      </c>
      <c r="R3277" t="s">
        <v>8316</v>
      </c>
      <c r="S3277" s="17">
        <f t="shared" si="253"/>
        <v>42017.88045138889</v>
      </c>
      <c r="T3277" s="17">
        <f t="shared" si="254"/>
        <v>42044.1875</v>
      </c>
    </row>
    <row r="3278" spans="1:20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 s="11">
        <f t="shared" si="252"/>
        <v>52.58</v>
      </c>
      <c r="Q3278" s="13" t="s">
        <v>8315</v>
      </c>
      <c r="R3278" t="s">
        <v>8316</v>
      </c>
      <c r="S3278" s="17">
        <f t="shared" si="253"/>
        <v>42426.949988425928</v>
      </c>
      <c r="T3278" s="17">
        <f t="shared" si="254"/>
        <v>42461.165972222225</v>
      </c>
    </row>
    <row r="3279" spans="1:20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 s="11">
        <f t="shared" si="252"/>
        <v>54.3</v>
      </c>
      <c r="Q3279" s="13" t="s">
        <v>8315</v>
      </c>
      <c r="R3279" t="s">
        <v>8316</v>
      </c>
      <c r="S3279" s="17">
        <f t="shared" si="253"/>
        <v>41931.682939814818</v>
      </c>
      <c r="T3279" s="17">
        <f t="shared" si="254"/>
        <v>41961.724606481483</v>
      </c>
    </row>
    <row r="3280" spans="1:20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 s="11">
        <f t="shared" si="252"/>
        <v>76.03</v>
      </c>
      <c r="Q3280" s="13" t="s">
        <v>8315</v>
      </c>
      <c r="R3280" t="s">
        <v>8316</v>
      </c>
      <c r="S3280" s="17">
        <f t="shared" si="253"/>
        <v>42124.848414351851</v>
      </c>
      <c r="T3280" s="17">
        <f t="shared" si="254"/>
        <v>42154.848414351851</v>
      </c>
    </row>
    <row r="3281" spans="1:20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 s="11">
        <f t="shared" si="252"/>
        <v>105.21</v>
      </c>
      <c r="Q3281" s="13" t="s">
        <v>8315</v>
      </c>
      <c r="R3281" t="s">
        <v>8316</v>
      </c>
      <c r="S3281" s="17">
        <f t="shared" si="253"/>
        <v>42431.102534722217</v>
      </c>
      <c r="T3281" s="17">
        <f t="shared" si="254"/>
        <v>42461.06086805556</v>
      </c>
    </row>
    <row r="3282" spans="1:20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 s="11">
        <f t="shared" si="252"/>
        <v>68.67</v>
      </c>
      <c r="Q3282" s="13" t="s">
        <v>8315</v>
      </c>
      <c r="R3282" t="s">
        <v>8316</v>
      </c>
      <c r="S3282" s="17">
        <f t="shared" si="253"/>
        <v>42121.756921296299</v>
      </c>
      <c r="T3282" s="17">
        <f t="shared" si="254"/>
        <v>42156.208333333328</v>
      </c>
    </row>
    <row r="3283" spans="1:20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 s="11">
        <f t="shared" si="252"/>
        <v>129.36000000000001</v>
      </c>
      <c r="Q3283" s="13" t="s">
        <v>8315</v>
      </c>
      <c r="R3283" t="s">
        <v>8316</v>
      </c>
      <c r="S3283" s="17">
        <f t="shared" si="253"/>
        <v>42219.019733796296</v>
      </c>
      <c r="T3283" s="17">
        <f t="shared" si="254"/>
        <v>42249.019733796296</v>
      </c>
    </row>
    <row r="3284" spans="1:20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 s="11">
        <f t="shared" si="252"/>
        <v>134.26</v>
      </c>
      <c r="Q3284" s="13" t="s">
        <v>8315</v>
      </c>
      <c r="R3284" t="s">
        <v>8316</v>
      </c>
      <c r="S3284" s="17">
        <f t="shared" si="253"/>
        <v>42445.19430555556</v>
      </c>
      <c r="T3284" s="17">
        <f t="shared" si="254"/>
        <v>42489.19430555556</v>
      </c>
    </row>
    <row r="3285" spans="1:20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 s="11">
        <f t="shared" si="252"/>
        <v>17.829999999999998</v>
      </c>
      <c r="Q3285" s="13" t="s">
        <v>8315</v>
      </c>
      <c r="R3285" t="s">
        <v>8316</v>
      </c>
      <c r="S3285" s="17">
        <f t="shared" si="253"/>
        <v>42379.74418981481</v>
      </c>
      <c r="T3285" s="17">
        <f t="shared" si="254"/>
        <v>42410.875</v>
      </c>
    </row>
    <row r="3286" spans="1:20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 s="11">
        <f t="shared" si="252"/>
        <v>203.2</v>
      </c>
      <c r="Q3286" s="13" t="s">
        <v>8315</v>
      </c>
      <c r="R3286" t="s">
        <v>8316</v>
      </c>
      <c r="S3286" s="17">
        <f t="shared" si="253"/>
        <v>42380.884872685187</v>
      </c>
      <c r="T3286" s="17">
        <f t="shared" si="254"/>
        <v>42398.249305555553</v>
      </c>
    </row>
    <row r="3287" spans="1:20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 s="11">
        <f t="shared" si="252"/>
        <v>69.19</v>
      </c>
      <c r="Q3287" s="13" t="s">
        <v>8315</v>
      </c>
      <c r="R3287" t="s">
        <v>8316</v>
      </c>
      <c r="S3287" s="17">
        <f t="shared" si="253"/>
        <v>42762.942430555559</v>
      </c>
      <c r="T3287" s="17">
        <f t="shared" si="254"/>
        <v>42794.208333333328</v>
      </c>
    </row>
    <row r="3288" spans="1:20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 s="11">
        <f t="shared" si="252"/>
        <v>125.12</v>
      </c>
      <c r="Q3288" s="13" t="s">
        <v>8315</v>
      </c>
      <c r="R3288" t="s">
        <v>8316</v>
      </c>
      <c r="S3288" s="17">
        <f t="shared" si="253"/>
        <v>42567.840069444443</v>
      </c>
      <c r="T3288" s="17">
        <f t="shared" si="254"/>
        <v>42597.840069444443</v>
      </c>
    </row>
    <row r="3289" spans="1:20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 s="11">
        <f t="shared" si="252"/>
        <v>73.53</v>
      </c>
      <c r="Q3289" s="13" t="s">
        <v>8315</v>
      </c>
      <c r="R3289" t="s">
        <v>8316</v>
      </c>
      <c r="S3289" s="17">
        <f t="shared" si="253"/>
        <v>42311.750324074077</v>
      </c>
      <c r="T3289" s="17">
        <f t="shared" si="254"/>
        <v>42336.750324074077</v>
      </c>
    </row>
    <row r="3290" spans="1:20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 s="11">
        <f t="shared" si="252"/>
        <v>48.44</v>
      </c>
      <c r="Q3290" s="13" t="s">
        <v>8315</v>
      </c>
      <c r="R3290" t="s">
        <v>8316</v>
      </c>
      <c r="S3290" s="17">
        <f t="shared" si="253"/>
        <v>42505.774479166663</v>
      </c>
      <c r="T3290" s="17">
        <f t="shared" si="254"/>
        <v>42541.958333333328</v>
      </c>
    </row>
    <row r="3291" spans="1:20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 s="11">
        <f t="shared" si="252"/>
        <v>26.61</v>
      </c>
      <c r="Q3291" s="13" t="s">
        <v>8315</v>
      </c>
      <c r="R3291" t="s">
        <v>8316</v>
      </c>
      <c r="S3291" s="17">
        <f t="shared" si="253"/>
        <v>42758.368078703701</v>
      </c>
      <c r="T3291" s="17">
        <f t="shared" si="254"/>
        <v>42786.368078703701</v>
      </c>
    </row>
    <row r="3292" spans="1:20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 s="11">
        <f t="shared" si="252"/>
        <v>33.67</v>
      </c>
      <c r="Q3292" s="13" t="s">
        <v>8315</v>
      </c>
      <c r="R3292" t="s">
        <v>8316</v>
      </c>
      <c r="S3292" s="17">
        <f t="shared" si="253"/>
        <v>42775.51494212963</v>
      </c>
      <c r="T3292" s="17">
        <f t="shared" si="254"/>
        <v>42805.51494212963</v>
      </c>
    </row>
    <row r="3293" spans="1:20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 s="11">
        <f t="shared" si="252"/>
        <v>40.71</v>
      </c>
      <c r="Q3293" s="13" t="s">
        <v>8315</v>
      </c>
      <c r="R3293" t="s">
        <v>8316</v>
      </c>
      <c r="S3293" s="17">
        <f t="shared" si="253"/>
        <v>42232.702546296292</v>
      </c>
      <c r="T3293" s="17">
        <f t="shared" si="254"/>
        <v>42264.165972222225</v>
      </c>
    </row>
    <row r="3294" spans="1:20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 s="11">
        <f t="shared" si="252"/>
        <v>19.27</v>
      </c>
      <c r="Q3294" s="13" t="s">
        <v>8315</v>
      </c>
      <c r="R3294" t="s">
        <v>8316</v>
      </c>
      <c r="S3294" s="17">
        <f t="shared" si="253"/>
        <v>42282.770231481481</v>
      </c>
      <c r="T3294" s="17">
        <f t="shared" si="254"/>
        <v>42342.811898148153</v>
      </c>
    </row>
    <row r="3295" spans="1:20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 s="11">
        <f t="shared" si="252"/>
        <v>84.29</v>
      </c>
      <c r="Q3295" s="13" t="s">
        <v>8315</v>
      </c>
      <c r="R3295" t="s">
        <v>8316</v>
      </c>
      <c r="S3295" s="17">
        <f t="shared" si="253"/>
        <v>42768.425370370373</v>
      </c>
      <c r="T3295" s="17">
        <f t="shared" si="254"/>
        <v>42798.425370370373</v>
      </c>
    </row>
    <row r="3296" spans="1:20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 s="11">
        <f t="shared" si="252"/>
        <v>29.58</v>
      </c>
      <c r="Q3296" s="13" t="s">
        <v>8315</v>
      </c>
      <c r="R3296" t="s">
        <v>8316</v>
      </c>
      <c r="S3296" s="17">
        <f t="shared" si="253"/>
        <v>42141.541134259256</v>
      </c>
      <c r="T3296" s="17">
        <f t="shared" si="254"/>
        <v>42171.541134259256</v>
      </c>
    </row>
    <row r="3297" spans="1:20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 s="11">
        <f t="shared" si="252"/>
        <v>26.67</v>
      </c>
      <c r="Q3297" s="13" t="s">
        <v>8315</v>
      </c>
      <c r="R3297" t="s">
        <v>8316</v>
      </c>
      <c r="S3297" s="17">
        <f t="shared" si="253"/>
        <v>42609.442465277782</v>
      </c>
      <c r="T3297" s="17">
        <f t="shared" si="254"/>
        <v>42639.442465277782</v>
      </c>
    </row>
    <row r="3298" spans="1:20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 s="11">
        <f t="shared" si="252"/>
        <v>45.98</v>
      </c>
      <c r="Q3298" s="13" t="s">
        <v>8315</v>
      </c>
      <c r="R3298" t="s">
        <v>8316</v>
      </c>
      <c r="S3298" s="17">
        <f t="shared" si="253"/>
        <v>42309.756620370375</v>
      </c>
      <c r="T3298" s="17">
        <f t="shared" si="254"/>
        <v>42330.916666666672</v>
      </c>
    </row>
    <row r="3299" spans="1:20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 s="11">
        <f t="shared" si="252"/>
        <v>125.09</v>
      </c>
      <c r="Q3299" s="13" t="s">
        <v>8315</v>
      </c>
      <c r="R3299" t="s">
        <v>8316</v>
      </c>
      <c r="S3299" s="17">
        <f t="shared" si="253"/>
        <v>42193.771481481483</v>
      </c>
      <c r="T3299" s="17">
        <f t="shared" si="254"/>
        <v>42212.957638888889</v>
      </c>
    </row>
    <row r="3300" spans="1:20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 s="11">
        <f t="shared" si="252"/>
        <v>141.29</v>
      </c>
      <c r="Q3300" s="13" t="s">
        <v>8315</v>
      </c>
      <c r="R3300" t="s">
        <v>8316</v>
      </c>
      <c r="S3300" s="17">
        <f t="shared" si="253"/>
        <v>42239.957962962959</v>
      </c>
      <c r="T3300" s="17">
        <f t="shared" si="254"/>
        <v>42260</v>
      </c>
    </row>
    <row r="3301" spans="1:20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 s="11">
        <f t="shared" si="252"/>
        <v>55.33</v>
      </c>
      <c r="Q3301" s="13" t="s">
        <v>8315</v>
      </c>
      <c r="R3301" t="s">
        <v>8316</v>
      </c>
      <c r="S3301" s="17">
        <f t="shared" si="253"/>
        <v>42261.917395833334</v>
      </c>
      <c r="T3301" s="17">
        <f t="shared" si="254"/>
        <v>42291.917395833334</v>
      </c>
    </row>
    <row r="3302" spans="1:20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 s="11">
        <f t="shared" si="252"/>
        <v>46.42</v>
      </c>
      <c r="Q3302" s="13" t="s">
        <v>8315</v>
      </c>
      <c r="R3302" t="s">
        <v>8316</v>
      </c>
      <c r="S3302" s="17">
        <f t="shared" si="253"/>
        <v>42102.743773148148</v>
      </c>
      <c r="T3302" s="17">
        <f t="shared" si="254"/>
        <v>42123.743773148148</v>
      </c>
    </row>
    <row r="3303" spans="1:20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 s="11">
        <f t="shared" si="252"/>
        <v>57.2</v>
      </c>
      <c r="Q3303" s="13" t="s">
        <v>8315</v>
      </c>
      <c r="R3303" t="s">
        <v>8316</v>
      </c>
      <c r="S3303" s="17">
        <f t="shared" si="253"/>
        <v>42538.73583333334</v>
      </c>
      <c r="T3303" s="17">
        <f t="shared" si="254"/>
        <v>42583.290972222225</v>
      </c>
    </row>
    <row r="3304" spans="1:20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 s="11">
        <f t="shared" si="252"/>
        <v>173.7</v>
      </c>
      <c r="Q3304" s="13" t="s">
        <v>8315</v>
      </c>
      <c r="R3304" t="s">
        <v>8316</v>
      </c>
      <c r="S3304" s="17">
        <f t="shared" si="253"/>
        <v>42681.35157407407</v>
      </c>
      <c r="T3304" s="17">
        <f t="shared" si="254"/>
        <v>42711.35157407407</v>
      </c>
    </row>
    <row r="3305" spans="1:20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 s="11">
        <f t="shared" si="252"/>
        <v>59.6</v>
      </c>
      <c r="Q3305" s="13" t="s">
        <v>8315</v>
      </c>
      <c r="R3305" t="s">
        <v>8316</v>
      </c>
      <c r="S3305" s="17">
        <f t="shared" si="253"/>
        <v>42056.65143518518</v>
      </c>
      <c r="T3305" s="17">
        <f t="shared" si="254"/>
        <v>42091.609768518523</v>
      </c>
    </row>
    <row r="3306" spans="1:20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 s="11">
        <f t="shared" si="252"/>
        <v>89.59</v>
      </c>
      <c r="Q3306" s="13" t="s">
        <v>8315</v>
      </c>
      <c r="R3306" t="s">
        <v>8316</v>
      </c>
      <c r="S3306" s="17">
        <f t="shared" si="253"/>
        <v>42696.624444444446</v>
      </c>
      <c r="T3306" s="17">
        <f t="shared" si="254"/>
        <v>42726.624444444446</v>
      </c>
    </row>
    <row r="3307" spans="1:20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 s="11">
        <f t="shared" si="252"/>
        <v>204.05</v>
      </c>
      <c r="Q3307" s="13" t="s">
        <v>8315</v>
      </c>
      <c r="R3307" t="s">
        <v>8316</v>
      </c>
      <c r="S3307" s="17">
        <f t="shared" si="253"/>
        <v>42186.855879629627</v>
      </c>
      <c r="T3307" s="17">
        <f t="shared" si="254"/>
        <v>42216.855879629627</v>
      </c>
    </row>
    <row r="3308" spans="1:20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 s="11">
        <f t="shared" si="252"/>
        <v>48.7</v>
      </c>
      <c r="Q3308" s="13" t="s">
        <v>8315</v>
      </c>
      <c r="R3308" t="s">
        <v>8316</v>
      </c>
      <c r="S3308" s="17">
        <f t="shared" si="253"/>
        <v>42493.219236111108</v>
      </c>
      <c r="T3308" s="17">
        <f t="shared" si="254"/>
        <v>42531.125</v>
      </c>
    </row>
    <row r="3309" spans="1:20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 s="11">
        <f t="shared" si="252"/>
        <v>53.34</v>
      </c>
      <c r="Q3309" s="13" t="s">
        <v>8315</v>
      </c>
      <c r="R3309" t="s">
        <v>8316</v>
      </c>
      <c r="S3309" s="17">
        <f t="shared" si="253"/>
        <v>42475.057164351849</v>
      </c>
      <c r="T3309" s="17">
        <f t="shared" si="254"/>
        <v>42505.057164351849</v>
      </c>
    </row>
    <row r="3310" spans="1:20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 s="11">
        <f t="shared" si="252"/>
        <v>75.09</v>
      </c>
      <c r="Q3310" s="13" t="s">
        <v>8315</v>
      </c>
      <c r="R3310" t="s">
        <v>8316</v>
      </c>
      <c r="S3310" s="17">
        <f t="shared" si="253"/>
        <v>42452.876909722225</v>
      </c>
      <c r="T3310" s="17">
        <f t="shared" si="254"/>
        <v>42473.876909722225</v>
      </c>
    </row>
    <row r="3311" spans="1:20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 s="11">
        <f t="shared" si="252"/>
        <v>18</v>
      </c>
      <c r="Q3311" s="13" t="s">
        <v>8315</v>
      </c>
      <c r="R3311" t="s">
        <v>8316</v>
      </c>
      <c r="S3311" s="17">
        <f t="shared" si="253"/>
        <v>42628.650208333333</v>
      </c>
      <c r="T3311" s="17">
        <f t="shared" si="254"/>
        <v>42659.650208333333</v>
      </c>
    </row>
    <row r="3312" spans="1:20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 s="11">
        <f t="shared" si="252"/>
        <v>209.84</v>
      </c>
      <c r="Q3312" s="13" t="s">
        <v>8315</v>
      </c>
      <c r="R3312" t="s">
        <v>8316</v>
      </c>
      <c r="S3312" s="17">
        <f t="shared" si="253"/>
        <v>42253.928530092591</v>
      </c>
      <c r="T3312" s="17">
        <f t="shared" si="254"/>
        <v>42283.928530092591</v>
      </c>
    </row>
    <row r="3313" spans="1:20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 s="11">
        <f t="shared" si="252"/>
        <v>61.02</v>
      </c>
      <c r="Q3313" s="13" t="s">
        <v>8315</v>
      </c>
      <c r="R3313" t="s">
        <v>8316</v>
      </c>
      <c r="S3313" s="17">
        <f t="shared" si="253"/>
        <v>42264.29178240741</v>
      </c>
      <c r="T3313" s="17">
        <f t="shared" si="254"/>
        <v>42294.29178240741</v>
      </c>
    </row>
    <row r="3314" spans="1:20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 s="11">
        <f t="shared" si="252"/>
        <v>61</v>
      </c>
      <c r="Q3314" s="13" t="s">
        <v>8315</v>
      </c>
      <c r="R3314" t="s">
        <v>8316</v>
      </c>
      <c r="S3314" s="17">
        <f t="shared" si="253"/>
        <v>42664.809560185182</v>
      </c>
      <c r="T3314" s="17">
        <f t="shared" si="254"/>
        <v>42685.916666666672</v>
      </c>
    </row>
    <row r="3315" spans="1:20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 s="11">
        <f t="shared" si="252"/>
        <v>80.03</v>
      </c>
      <c r="Q3315" s="13" t="s">
        <v>8315</v>
      </c>
      <c r="R3315" t="s">
        <v>8316</v>
      </c>
      <c r="S3315" s="17">
        <f t="shared" si="253"/>
        <v>42382.244409722218</v>
      </c>
      <c r="T3315" s="17">
        <f t="shared" si="254"/>
        <v>42396.041666666672</v>
      </c>
    </row>
    <row r="3316" spans="1:20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 s="11">
        <f t="shared" si="252"/>
        <v>29.07</v>
      </c>
      <c r="Q3316" s="13" t="s">
        <v>8315</v>
      </c>
      <c r="R3316" t="s">
        <v>8316</v>
      </c>
      <c r="S3316" s="17">
        <f t="shared" si="253"/>
        <v>42105.267488425925</v>
      </c>
      <c r="T3316" s="17">
        <f t="shared" si="254"/>
        <v>42132.836805555555</v>
      </c>
    </row>
    <row r="3317" spans="1:20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 s="11">
        <f t="shared" si="252"/>
        <v>49.44</v>
      </c>
      <c r="Q3317" s="13" t="s">
        <v>8315</v>
      </c>
      <c r="R3317" t="s">
        <v>8316</v>
      </c>
      <c r="S3317" s="17">
        <f t="shared" si="253"/>
        <v>42466.303715277783</v>
      </c>
      <c r="T3317" s="17">
        <f t="shared" si="254"/>
        <v>42496.303715277783</v>
      </c>
    </row>
    <row r="3318" spans="1:20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 s="11">
        <f t="shared" si="252"/>
        <v>93.98</v>
      </c>
      <c r="Q3318" s="13" t="s">
        <v>8315</v>
      </c>
      <c r="R3318" t="s">
        <v>8316</v>
      </c>
      <c r="S3318" s="17">
        <f t="shared" si="253"/>
        <v>41826.871238425927</v>
      </c>
      <c r="T3318" s="17">
        <f t="shared" si="254"/>
        <v>41859.57916666667</v>
      </c>
    </row>
    <row r="3319" spans="1:20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 s="11">
        <f t="shared" si="252"/>
        <v>61.94</v>
      </c>
      <c r="Q3319" s="13" t="s">
        <v>8315</v>
      </c>
      <c r="R3319" t="s">
        <v>8316</v>
      </c>
      <c r="S3319" s="17">
        <f t="shared" si="253"/>
        <v>42499.039629629624</v>
      </c>
      <c r="T3319" s="17">
        <f t="shared" si="254"/>
        <v>42529.039629629624</v>
      </c>
    </row>
    <row r="3320" spans="1:20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 s="11">
        <f t="shared" si="252"/>
        <v>78.5</v>
      </c>
      <c r="Q3320" s="13" t="s">
        <v>8315</v>
      </c>
      <c r="R3320" t="s">
        <v>8316</v>
      </c>
      <c r="S3320" s="17">
        <f t="shared" si="253"/>
        <v>42431.302002314813</v>
      </c>
      <c r="T3320" s="17">
        <f t="shared" si="254"/>
        <v>42471.104166666672</v>
      </c>
    </row>
    <row r="3321" spans="1:20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 s="11">
        <f t="shared" si="252"/>
        <v>33.75</v>
      </c>
      <c r="Q3321" s="13" t="s">
        <v>8315</v>
      </c>
      <c r="R3321" t="s">
        <v>8316</v>
      </c>
      <c r="S3321" s="17">
        <f t="shared" si="253"/>
        <v>41990.585486111115</v>
      </c>
      <c r="T3321" s="17">
        <f t="shared" si="254"/>
        <v>42035.585486111115</v>
      </c>
    </row>
    <row r="3322" spans="1:20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 s="11">
        <f t="shared" si="252"/>
        <v>66.45</v>
      </c>
      <c r="Q3322" s="13" t="s">
        <v>8315</v>
      </c>
      <c r="R3322" t="s">
        <v>8316</v>
      </c>
      <c r="S3322" s="17">
        <f t="shared" si="253"/>
        <v>42513.045798611114</v>
      </c>
      <c r="T3322" s="17">
        <f t="shared" si="254"/>
        <v>42543.045798611114</v>
      </c>
    </row>
    <row r="3323" spans="1:20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 s="11">
        <f t="shared" si="252"/>
        <v>35.799999999999997</v>
      </c>
      <c r="Q3323" s="13" t="s">
        <v>8315</v>
      </c>
      <c r="R3323" t="s">
        <v>8316</v>
      </c>
      <c r="S3323" s="17">
        <f t="shared" si="253"/>
        <v>41914.100289351853</v>
      </c>
      <c r="T3323" s="17">
        <f t="shared" si="254"/>
        <v>41928.165972222225</v>
      </c>
    </row>
    <row r="3324" spans="1:20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 s="11">
        <f t="shared" si="252"/>
        <v>145.65</v>
      </c>
      <c r="Q3324" s="13" t="s">
        <v>8315</v>
      </c>
      <c r="R3324" t="s">
        <v>8316</v>
      </c>
      <c r="S3324" s="17">
        <f t="shared" si="253"/>
        <v>42521.010370370372</v>
      </c>
      <c r="T3324" s="17">
        <f t="shared" si="254"/>
        <v>42543.163194444445</v>
      </c>
    </row>
    <row r="3325" spans="1:20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 s="11">
        <f t="shared" si="252"/>
        <v>25.69</v>
      </c>
      <c r="Q3325" s="13" t="s">
        <v>8315</v>
      </c>
      <c r="R3325" t="s">
        <v>8316</v>
      </c>
      <c r="S3325" s="17">
        <f t="shared" si="253"/>
        <v>42608.36583333333</v>
      </c>
      <c r="T3325" s="17">
        <f t="shared" si="254"/>
        <v>42638.36583333333</v>
      </c>
    </row>
    <row r="3326" spans="1:20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 s="11">
        <f t="shared" si="252"/>
        <v>152.5</v>
      </c>
      <c r="Q3326" s="13" t="s">
        <v>8315</v>
      </c>
      <c r="R3326" t="s">
        <v>8316</v>
      </c>
      <c r="S3326" s="17">
        <f t="shared" si="253"/>
        <v>42512.58321759259</v>
      </c>
      <c r="T3326" s="17">
        <f t="shared" si="254"/>
        <v>42526.58321759259</v>
      </c>
    </row>
    <row r="3327" spans="1:20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 s="11">
        <f t="shared" si="252"/>
        <v>30</v>
      </c>
      <c r="Q3327" s="13" t="s">
        <v>8315</v>
      </c>
      <c r="R3327" t="s">
        <v>8316</v>
      </c>
      <c r="S3327" s="17">
        <f t="shared" si="253"/>
        <v>42064.785613425927</v>
      </c>
      <c r="T3327" s="17">
        <f t="shared" si="254"/>
        <v>42099.743946759263</v>
      </c>
    </row>
    <row r="3328" spans="1:20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 s="11">
        <f t="shared" si="252"/>
        <v>142.28</v>
      </c>
      <c r="Q3328" s="13" t="s">
        <v>8315</v>
      </c>
      <c r="R3328" t="s">
        <v>8316</v>
      </c>
      <c r="S3328" s="17">
        <f t="shared" si="253"/>
        <v>42041.714178240742</v>
      </c>
      <c r="T3328" s="17">
        <f t="shared" si="254"/>
        <v>42071.67251157407</v>
      </c>
    </row>
    <row r="3329" spans="1:20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 s="11">
        <f t="shared" si="252"/>
        <v>24.55</v>
      </c>
      <c r="Q3329" s="13" t="s">
        <v>8315</v>
      </c>
      <c r="R3329" t="s">
        <v>8316</v>
      </c>
      <c r="S3329" s="17">
        <f t="shared" si="253"/>
        <v>42468.374606481477</v>
      </c>
      <c r="T3329" s="17">
        <f t="shared" si="254"/>
        <v>42498.374606481477</v>
      </c>
    </row>
    <row r="3330" spans="1:20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1"/>
        <v>146</v>
      </c>
      <c r="P3330" s="11">
        <f t="shared" si="252"/>
        <v>292.77999999999997</v>
      </c>
      <c r="Q3330" s="13" t="s">
        <v>8315</v>
      </c>
      <c r="R3330" t="s">
        <v>8316</v>
      </c>
      <c r="S3330" s="17">
        <f t="shared" si="253"/>
        <v>41822.57503472222</v>
      </c>
      <c r="T3330" s="17">
        <f t="shared" si="254"/>
        <v>41825.041666666664</v>
      </c>
    </row>
    <row r="3331" spans="1:20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55">ROUND(E3331/D3331*100,0)</f>
        <v>117</v>
      </c>
      <c r="P3331" s="11">
        <f t="shared" ref="P3331:P3394" si="256">IFERROR(ROUND(E3331/L3331,2),0)</f>
        <v>44.92</v>
      </c>
      <c r="Q3331" s="13" t="s">
        <v>8315</v>
      </c>
      <c r="R3331" t="s">
        <v>8316</v>
      </c>
      <c r="S3331" s="17">
        <f t="shared" ref="S3331:S3394" si="257">(((J3331/60)/60)/24)+DATE(1970,1,1)</f>
        <v>41837.323009259257</v>
      </c>
      <c r="T3331" s="17">
        <f t="shared" ref="T3331:T3394" si="258">(((I3331/60)/60)/24)+DATE(1970,1,1)</f>
        <v>41847.958333333336</v>
      </c>
    </row>
    <row r="3332" spans="1:20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 s="11">
        <f t="shared" si="256"/>
        <v>23.1</v>
      </c>
      <c r="Q3332" s="13" t="s">
        <v>8315</v>
      </c>
      <c r="R3332" t="s">
        <v>8316</v>
      </c>
      <c r="S3332" s="17">
        <f t="shared" si="257"/>
        <v>42065.887361111112</v>
      </c>
      <c r="T3332" s="17">
        <f t="shared" si="258"/>
        <v>42095.845694444448</v>
      </c>
    </row>
    <row r="3333" spans="1:20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 s="11">
        <f t="shared" si="256"/>
        <v>80.400000000000006</v>
      </c>
      <c r="Q3333" s="13" t="s">
        <v>8315</v>
      </c>
      <c r="R3333" t="s">
        <v>8316</v>
      </c>
      <c r="S3333" s="17">
        <f t="shared" si="257"/>
        <v>42248.697754629626</v>
      </c>
      <c r="T3333" s="17">
        <f t="shared" si="258"/>
        <v>42283.697754629626</v>
      </c>
    </row>
    <row r="3334" spans="1:20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 s="11">
        <f t="shared" si="256"/>
        <v>72.290000000000006</v>
      </c>
      <c r="Q3334" s="13" t="s">
        <v>8315</v>
      </c>
      <c r="R3334" t="s">
        <v>8316</v>
      </c>
      <c r="S3334" s="17">
        <f t="shared" si="257"/>
        <v>41809.860300925924</v>
      </c>
      <c r="T3334" s="17">
        <f t="shared" si="258"/>
        <v>41839.860300925924</v>
      </c>
    </row>
    <row r="3335" spans="1:20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 s="11">
        <f t="shared" si="256"/>
        <v>32.97</v>
      </c>
      <c r="Q3335" s="13" t="s">
        <v>8315</v>
      </c>
      <c r="R3335" t="s">
        <v>8316</v>
      </c>
      <c r="S3335" s="17">
        <f t="shared" si="257"/>
        <v>42148.676851851851</v>
      </c>
      <c r="T3335" s="17">
        <f t="shared" si="258"/>
        <v>42170.676851851851</v>
      </c>
    </row>
    <row r="3336" spans="1:20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 s="11">
        <f t="shared" si="256"/>
        <v>116.65</v>
      </c>
      <c r="Q3336" s="13" t="s">
        <v>8315</v>
      </c>
      <c r="R3336" t="s">
        <v>8316</v>
      </c>
      <c r="S3336" s="17">
        <f t="shared" si="257"/>
        <v>42185.521087962959</v>
      </c>
      <c r="T3336" s="17">
        <f t="shared" si="258"/>
        <v>42215.521087962959</v>
      </c>
    </row>
    <row r="3337" spans="1:20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 s="11">
        <f t="shared" si="256"/>
        <v>79.62</v>
      </c>
      <c r="Q3337" s="13" t="s">
        <v>8315</v>
      </c>
      <c r="R3337" t="s">
        <v>8316</v>
      </c>
      <c r="S3337" s="17">
        <f t="shared" si="257"/>
        <v>41827.674143518518</v>
      </c>
      <c r="T3337" s="17">
        <f t="shared" si="258"/>
        <v>41854.958333333336</v>
      </c>
    </row>
    <row r="3338" spans="1:20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 s="11">
        <f t="shared" si="256"/>
        <v>27.78</v>
      </c>
      <c r="Q3338" s="13" t="s">
        <v>8315</v>
      </c>
      <c r="R3338" t="s">
        <v>8316</v>
      </c>
      <c r="S3338" s="17">
        <f t="shared" si="257"/>
        <v>42437.398680555561</v>
      </c>
      <c r="T3338" s="17">
        <f t="shared" si="258"/>
        <v>42465.35701388889</v>
      </c>
    </row>
    <row r="3339" spans="1:20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 s="11">
        <f t="shared" si="256"/>
        <v>81.03</v>
      </c>
      <c r="Q3339" s="13" t="s">
        <v>8315</v>
      </c>
      <c r="R3339" t="s">
        <v>8316</v>
      </c>
      <c r="S3339" s="17">
        <f t="shared" si="257"/>
        <v>41901.282025462962</v>
      </c>
      <c r="T3339" s="17">
        <f t="shared" si="258"/>
        <v>41922.875</v>
      </c>
    </row>
    <row r="3340" spans="1:20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 s="11">
        <f t="shared" si="256"/>
        <v>136.85</v>
      </c>
      <c r="Q3340" s="13" t="s">
        <v>8315</v>
      </c>
      <c r="R3340" t="s">
        <v>8316</v>
      </c>
      <c r="S3340" s="17">
        <f t="shared" si="257"/>
        <v>42769.574999999997</v>
      </c>
      <c r="T3340" s="17">
        <f t="shared" si="258"/>
        <v>42790.574999999997</v>
      </c>
    </row>
    <row r="3341" spans="1:20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 s="11">
        <f t="shared" si="256"/>
        <v>177.62</v>
      </c>
      <c r="Q3341" s="13" t="s">
        <v>8315</v>
      </c>
      <c r="R3341" t="s">
        <v>8316</v>
      </c>
      <c r="S3341" s="17">
        <f t="shared" si="257"/>
        <v>42549.665717592594</v>
      </c>
      <c r="T3341" s="17">
        <f t="shared" si="258"/>
        <v>42579.665717592594</v>
      </c>
    </row>
    <row r="3342" spans="1:20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 s="11">
        <f t="shared" si="256"/>
        <v>109.08</v>
      </c>
      <c r="Q3342" s="13" t="s">
        <v>8315</v>
      </c>
      <c r="R3342" t="s">
        <v>8316</v>
      </c>
      <c r="S3342" s="17">
        <f t="shared" si="257"/>
        <v>42685.974004629628</v>
      </c>
      <c r="T3342" s="17">
        <f t="shared" si="258"/>
        <v>42710.974004629628</v>
      </c>
    </row>
    <row r="3343" spans="1:20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 s="11">
        <f t="shared" si="256"/>
        <v>119.64</v>
      </c>
      <c r="Q3343" s="13" t="s">
        <v>8315</v>
      </c>
      <c r="R3343" t="s">
        <v>8316</v>
      </c>
      <c r="S3343" s="17">
        <f t="shared" si="257"/>
        <v>42510.798854166671</v>
      </c>
      <c r="T3343" s="17">
        <f t="shared" si="258"/>
        <v>42533.708333333328</v>
      </c>
    </row>
    <row r="3344" spans="1:20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 s="11">
        <f t="shared" si="256"/>
        <v>78.209999999999994</v>
      </c>
      <c r="Q3344" s="13" t="s">
        <v>8315</v>
      </c>
      <c r="R3344" t="s">
        <v>8316</v>
      </c>
      <c r="S3344" s="17">
        <f t="shared" si="257"/>
        <v>42062.296412037031</v>
      </c>
      <c r="T3344" s="17">
        <f t="shared" si="258"/>
        <v>42095.207638888889</v>
      </c>
    </row>
    <row r="3345" spans="1:20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 s="11">
        <f t="shared" si="256"/>
        <v>52.17</v>
      </c>
      <c r="Q3345" s="13" t="s">
        <v>8315</v>
      </c>
      <c r="R3345" t="s">
        <v>8316</v>
      </c>
      <c r="S3345" s="17">
        <f t="shared" si="257"/>
        <v>42452.916481481487</v>
      </c>
      <c r="T3345" s="17">
        <f t="shared" si="258"/>
        <v>42473.554166666669</v>
      </c>
    </row>
    <row r="3346" spans="1:20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 s="11">
        <f t="shared" si="256"/>
        <v>114.13</v>
      </c>
      <c r="Q3346" s="13" t="s">
        <v>8315</v>
      </c>
      <c r="R3346" t="s">
        <v>8316</v>
      </c>
      <c r="S3346" s="17">
        <f t="shared" si="257"/>
        <v>41851.200150462959</v>
      </c>
      <c r="T3346" s="17">
        <f t="shared" si="258"/>
        <v>41881.200150462959</v>
      </c>
    </row>
    <row r="3347" spans="1:20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 s="11">
        <f t="shared" si="256"/>
        <v>50</v>
      </c>
      <c r="Q3347" s="13" t="s">
        <v>8315</v>
      </c>
      <c r="R3347" t="s">
        <v>8316</v>
      </c>
      <c r="S3347" s="17">
        <f t="shared" si="257"/>
        <v>42053.106111111112</v>
      </c>
      <c r="T3347" s="17">
        <f t="shared" si="258"/>
        <v>42112.025694444441</v>
      </c>
    </row>
    <row r="3348" spans="1:20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 s="11">
        <f t="shared" si="256"/>
        <v>91.67</v>
      </c>
      <c r="Q3348" s="13" t="s">
        <v>8315</v>
      </c>
      <c r="R3348" t="s">
        <v>8316</v>
      </c>
      <c r="S3348" s="17">
        <f t="shared" si="257"/>
        <v>42054.024421296301</v>
      </c>
      <c r="T3348" s="17">
        <f t="shared" si="258"/>
        <v>42061.024421296301</v>
      </c>
    </row>
    <row r="3349" spans="1:20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 s="11">
        <f t="shared" si="256"/>
        <v>108.59</v>
      </c>
      <c r="Q3349" s="13" t="s">
        <v>8315</v>
      </c>
      <c r="R3349" t="s">
        <v>8316</v>
      </c>
      <c r="S3349" s="17">
        <f t="shared" si="257"/>
        <v>42484.551550925928</v>
      </c>
      <c r="T3349" s="17">
        <f t="shared" si="258"/>
        <v>42498.875</v>
      </c>
    </row>
    <row r="3350" spans="1:20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 s="11">
        <f t="shared" si="256"/>
        <v>69.819999999999993</v>
      </c>
      <c r="Q3350" s="13" t="s">
        <v>8315</v>
      </c>
      <c r="R3350" t="s">
        <v>8316</v>
      </c>
      <c r="S3350" s="17">
        <f t="shared" si="257"/>
        <v>42466.558796296296</v>
      </c>
      <c r="T3350" s="17">
        <f t="shared" si="258"/>
        <v>42490.165972222225</v>
      </c>
    </row>
    <row r="3351" spans="1:20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 s="11">
        <f t="shared" si="256"/>
        <v>109.57</v>
      </c>
      <c r="Q3351" s="13" t="s">
        <v>8315</v>
      </c>
      <c r="R3351" t="s">
        <v>8316</v>
      </c>
      <c r="S3351" s="17">
        <f t="shared" si="257"/>
        <v>42513.110787037032</v>
      </c>
      <c r="T3351" s="17">
        <f t="shared" si="258"/>
        <v>42534.708333333328</v>
      </c>
    </row>
    <row r="3352" spans="1:20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 s="11">
        <f t="shared" si="256"/>
        <v>71.67</v>
      </c>
      <c r="Q3352" s="13" t="s">
        <v>8315</v>
      </c>
      <c r="R3352" t="s">
        <v>8316</v>
      </c>
      <c r="S3352" s="17">
        <f t="shared" si="257"/>
        <v>42302.701516203699</v>
      </c>
      <c r="T3352" s="17">
        <f t="shared" si="258"/>
        <v>42337.958333333328</v>
      </c>
    </row>
    <row r="3353" spans="1:20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 s="11">
        <f t="shared" si="256"/>
        <v>93.61</v>
      </c>
      <c r="Q3353" s="13" t="s">
        <v>8315</v>
      </c>
      <c r="R3353" t="s">
        <v>8316</v>
      </c>
      <c r="S3353" s="17">
        <f t="shared" si="257"/>
        <v>41806.395428240743</v>
      </c>
      <c r="T3353" s="17">
        <f t="shared" si="258"/>
        <v>41843.458333333336</v>
      </c>
    </row>
    <row r="3354" spans="1:20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 s="11">
        <f t="shared" si="256"/>
        <v>76.8</v>
      </c>
      <c r="Q3354" s="13" t="s">
        <v>8315</v>
      </c>
      <c r="R3354" t="s">
        <v>8316</v>
      </c>
      <c r="S3354" s="17">
        <f t="shared" si="257"/>
        <v>42495.992800925931</v>
      </c>
      <c r="T3354" s="17">
        <f t="shared" si="258"/>
        <v>42552.958333333328</v>
      </c>
    </row>
    <row r="3355" spans="1:20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 s="11">
        <f t="shared" si="256"/>
        <v>35.799999999999997</v>
      </c>
      <c r="Q3355" s="13" t="s">
        <v>8315</v>
      </c>
      <c r="R3355" t="s">
        <v>8316</v>
      </c>
      <c r="S3355" s="17">
        <f t="shared" si="257"/>
        <v>42479.432291666672</v>
      </c>
      <c r="T3355" s="17">
        <f t="shared" si="258"/>
        <v>42492.958333333328</v>
      </c>
    </row>
    <row r="3356" spans="1:20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 s="11">
        <f t="shared" si="256"/>
        <v>55.6</v>
      </c>
      <c r="Q3356" s="13" t="s">
        <v>8315</v>
      </c>
      <c r="R3356" t="s">
        <v>8316</v>
      </c>
      <c r="S3356" s="17">
        <f t="shared" si="257"/>
        <v>42270.7269212963</v>
      </c>
      <c r="T3356" s="17">
        <f t="shared" si="258"/>
        <v>42306.167361111111</v>
      </c>
    </row>
    <row r="3357" spans="1:20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 s="11">
        <f t="shared" si="256"/>
        <v>147.33000000000001</v>
      </c>
      <c r="Q3357" s="13" t="s">
        <v>8315</v>
      </c>
      <c r="R3357" t="s">
        <v>8316</v>
      </c>
      <c r="S3357" s="17">
        <f t="shared" si="257"/>
        <v>42489.619525462964</v>
      </c>
      <c r="T3357" s="17">
        <f t="shared" si="258"/>
        <v>42500.470138888893</v>
      </c>
    </row>
    <row r="3358" spans="1:20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 s="11">
        <f t="shared" si="256"/>
        <v>56.33</v>
      </c>
      <c r="Q3358" s="13" t="s">
        <v>8315</v>
      </c>
      <c r="R3358" t="s">
        <v>8316</v>
      </c>
      <c r="S3358" s="17">
        <f t="shared" si="257"/>
        <v>42536.815648148149</v>
      </c>
      <c r="T3358" s="17">
        <f t="shared" si="258"/>
        <v>42566.815648148149</v>
      </c>
    </row>
    <row r="3359" spans="1:20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 s="11">
        <f t="shared" si="256"/>
        <v>96.19</v>
      </c>
      <c r="Q3359" s="13" t="s">
        <v>8315</v>
      </c>
      <c r="R3359" t="s">
        <v>8316</v>
      </c>
      <c r="S3359" s="17">
        <f t="shared" si="257"/>
        <v>41822.417939814812</v>
      </c>
      <c r="T3359" s="17">
        <f t="shared" si="258"/>
        <v>41852.417939814812</v>
      </c>
    </row>
    <row r="3360" spans="1:20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 s="11">
        <f t="shared" si="256"/>
        <v>63.57</v>
      </c>
      <c r="Q3360" s="13" t="s">
        <v>8315</v>
      </c>
      <c r="R3360" t="s">
        <v>8316</v>
      </c>
      <c r="S3360" s="17">
        <f t="shared" si="257"/>
        <v>41932.311099537037</v>
      </c>
      <c r="T3360" s="17">
        <f t="shared" si="258"/>
        <v>41962.352766203709</v>
      </c>
    </row>
    <row r="3361" spans="1:20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 s="11">
        <f t="shared" si="256"/>
        <v>184.78</v>
      </c>
      <c r="Q3361" s="13" t="s">
        <v>8315</v>
      </c>
      <c r="R3361" t="s">
        <v>8316</v>
      </c>
      <c r="S3361" s="17">
        <f t="shared" si="257"/>
        <v>42746.057106481487</v>
      </c>
      <c r="T3361" s="17">
        <f t="shared" si="258"/>
        <v>42791.057106481487</v>
      </c>
    </row>
    <row r="3362" spans="1:20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 s="11">
        <f t="shared" si="256"/>
        <v>126.72</v>
      </c>
      <c r="Q3362" s="13" t="s">
        <v>8315</v>
      </c>
      <c r="R3362" t="s">
        <v>8316</v>
      </c>
      <c r="S3362" s="17">
        <f t="shared" si="257"/>
        <v>42697.082673611112</v>
      </c>
      <c r="T3362" s="17">
        <f t="shared" si="258"/>
        <v>42718.665972222225</v>
      </c>
    </row>
    <row r="3363" spans="1:20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 s="11">
        <f t="shared" si="256"/>
        <v>83.43</v>
      </c>
      <c r="Q3363" s="13" t="s">
        <v>8315</v>
      </c>
      <c r="R3363" t="s">
        <v>8316</v>
      </c>
      <c r="S3363" s="17">
        <f t="shared" si="257"/>
        <v>41866.025347222225</v>
      </c>
      <c r="T3363" s="17">
        <f t="shared" si="258"/>
        <v>41883.665972222225</v>
      </c>
    </row>
    <row r="3364" spans="1:20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 s="11">
        <f t="shared" si="256"/>
        <v>54.5</v>
      </c>
      <c r="Q3364" s="13" t="s">
        <v>8315</v>
      </c>
      <c r="R3364" t="s">
        <v>8316</v>
      </c>
      <c r="S3364" s="17">
        <f t="shared" si="257"/>
        <v>42056.091631944444</v>
      </c>
      <c r="T3364" s="17">
        <f t="shared" si="258"/>
        <v>42070.204861111109</v>
      </c>
    </row>
    <row r="3365" spans="1:20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 s="11">
        <f t="shared" si="256"/>
        <v>302.31</v>
      </c>
      <c r="Q3365" s="13" t="s">
        <v>8315</v>
      </c>
      <c r="R3365" t="s">
        <v>8316</v>
      </c>
      <c r="S3365" s="17">
        <f t="shared" si="257"/>
        <v>41851.771354166667</v>
      </c>
      <c r="T3365" s="17">
        <f t="shared" si="258"/>
        <v>41870.666666666664</v>
      </c>
    </row>
    <row r="3366" spans="1:20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 s="11">
        <f t="shared" si="256"/>
        <v>44.14</v>
      </c>
      <c r="Q3366" s="13" t="s">
        <v>8315</v>
      </c>
      <c r="R3366" t="s">
        <v>8316</v>
      </c>
      <c r="S3366" s="17">
        <f t="shared" si="257"/>
        <v>42422.977418981478</v>
      </c>
      <c r="T3366" s="17">
        <f t="shared" si="258"/>
        <v>42444.875</v>
      </c>
    </row>
    <row r="3367" spans="1:20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 s="11">
        <f t="shared" si="256"/>
        <v>866.67</v>
      </c>
      <c r="Q3367" s="13" t="s">
        <v>8315</v>
      </c>
      <c r="R3367" t="s">
        <v>8316</v>
      </c>
      <c r="S3367" s="17">
        <f t="shared" si="257"/>
        <v>42321.101759259262</v>
      </c>
      <c r="T3367" s="17">
        <f t="shared" si="258"/>
        <v>42351.101759259262</v>
      </c>
    </row>
    <row r="3368" spans="1:20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 s="11">
        <f t="shared" si="256"/>
        <v>61.39</v>
      </c>
      <c r="Q3368" s="13" t="s">
        <v>8315</v>
      </c>
      <c r="R3368" t="s">
        <v>8316</v>
      </c>
      <c r="S3368" s="17">
        <f t="shared" si="257"/>
        <v>42107.067557870367</v>
      </c>
      <c r="T3368" s="17">
        <f t="shared" si="258"/>
        <v>42137.067557870367</v>
      </c>
    </row>
    <row r="3369" spans="1:20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 s="11">
        <f t="shared" si="256"/>
        <v>29.67</v>
      </c>
      <c r="Q3369" s="13" t="s">
        <v>8315</v>
      </c>
      <c r="R3369" t="s">
        <v>8316</v>
      </c>
      <c r="S3369" s="17">
        <f t="shared" si="257"/>
        <v>42192.933958333335</v>
      </c>
      <c r="T3369" s="17">
        <f t="shared" si="258"/>
        <v>42217.933958333335</v>
      </c>
    </row>
    <row r="3370" spans="1:20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 s="11">
        <f t="shared" si="256"/>
        <v>45.48</v>
      </c>
      <c r="Q3370" s="13" t="s">
        <v>8315</v>
      </c>
      <c r="R3370" t="s">
        <v>8316</v>
      </c>
      <c r="S3370" s="17">
        <f t="shared" si="257"/>
        <v>41969.199756944443</v>
      </c>
      <c r="T3370" s="17">
        <f t="shared" si="258"/>
        <v>42005.208333333328</v>
      </c>
    </row>
    <row r="3371" spans="1:20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 s="11">
        <f t="shared" si="256"/>
        <v>96.2</v>
      </c>
      <c r="Q3371" s="13" t="s">
        <v>8315</v>
      </c>
      <c r="R3371" t="s">
        <v>8316</v>
      </c>
      <c r="S3371" s="17">
        <f t="shared" si="257"/>
        <v>42690.041435185187</v>
      </c>
      <c r="T3371" s="17">
        <f t="shared" si="258"/>
        <v>42750.041435185187</v>
      </c>
    </row>
    <row r="3372" spans="1:20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 s="11">
        <f t="shared" si="256"/>
        <v>67.92</v>
      </c>
      <c r="Q3372" s="13" t="s">
        <v>8315</v>
      </c>
      <c r="R3372" t="s">
        <v>8316</v>
      </c>
      <c r="S3372" s="17">
        <f t="shared" si="257"/>
        <v>42690.334317129629</v>
      </c>
      <c r="T3372" s="17">
        <f t="shared" si="258"/>
        <v>42721.333333333328</v>
      </c>
    </row>
    <row r="3373" spans="1:20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 s="11">
        <f t="shared" si="256"/>
        <v>30.78</v>
      </c>
      <c r="Q3373" s="13" t="s">
        <v>8315</v>
      </c>
      <c r="R3373" t="s">
        <v>8316</v>
      </c>
      <c r="S3373" s="17">
        <f t="shared" si="257"/>
        <v>42312.874594907407</v>
      </c>
      <c r="T3373" s="17">
        <f t="shared" si="258"/>
        <v>42340.874594907407</v>
      </c>
    </row>
    <row r="3374" spans="1:20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 s="11">
        <f t="shared" si="256"/>
        <v>38.33</v>
      </c>
      <c r="Q3374" s="13" t="s">
        <v>8315</v>
      </c>
      <c r="R3374" t="s">
        <v>8316</v>
      </c>
      <c r="S3374" s="17">
        <f t="shared" si="257"/>
        <v>41855.548101851848</v>
      </c>
      <c r="T3374" s="17">
        <f t="shared" si="258"/>
        <v>41876.207638888889</v>
      </c>
    </row>
    <row r="3375" spans="1:20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 s="11">
        <f t="shared" si="256"/>
        <v>66.83</v>
      </c>
      <c r="Q3375" s="13" t="s">
        <v>8315</v>
      </c>
      <c r="R3375" t="s">
        <v>8316</v>
      </c>
      <c r="S3375" s="17">
        <f t="shared" si="257"/>
        <v>42179.854629629626</v>
      </c>
      <c r="T3375" s="17">
        <f t="shared" si="258"/>
        <v>42203.666666666672</v>
      </c>
    </row>
    <row r="3376" spans="1:20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 s="11">
        <f t="shared" si="256"/>
        <v>71.73</v>
      </c>
      <c r="Q3376" s="13" t="s">
        <v>8315</v>
      </c>
      <c r="R3376" t="s">
        <v>8316</v>
      </c>
      <c r="S3376" s="17">
        <f t="shared" si="257"/>
        <v>42275.731666666667</v>
      </c>
      <c r="T3376" s="17">
        <f t="shared" si="258"/>
        <v>42305.731666666667</v>
      </c>
    </row>
    <row r="3377" spans="1:20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 s="11">
        <f t="shared" si="256"/>
        <v>176.47</v>
      </c>
      <c r="Q3377" s="13" t="s">
        <v>8315</v>
      </c>
      <c r="R3377" t="s">
        <v>8316</v>
      </c>
      <c r="S3377" s="17">
        <f t="shared" si="257"/>
        <v>41765.610798611109</v>
      </c>
      <c r="T3377" s="17">
        <f t="shared" si="258"/>
        <v>41777.610798611109</v>
      </c>
    </row>
    <row r="3378" spans="1:20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 s="11">
        <f t="shared" si="256"/>
        <v>421.11</v>
      </c>
      <c r="Q3378" s="13" t="s">
        <v>8315</v>
      </c>
      <c r="R3378" t="s">
        <v>8316</v>
      </c>
      <c r="S3378" s="17">
        <f t="shared" si="257"/>
        <v>42059.701319444444</v>
      </c>
      <c r="T3378" s="17">
        <f t="shared" si="258"/>
        <v>42119.659652777773</v>
      </c>
    </row>
    <row r="3379" spans="1:20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 s="11">
        <f t="shared" si="256"/>
        <v>104.99</v>
      </c>
      <c r="Q3379" s="13" t="s">
        <v>8315</v>
      </c>
      <c r="R3379" t="s">
        <v>8316</v>
      </c>
      <c r="S3379" s="17">
        <f t="shared" si="257"/>
        <v>42053.732627314821</v>
      </c>
      <c r="T3379" s="17">
        <f t="shared" si="258"/>
        <v>42083.705555555556</v>
      </c>
    </row>
    <row r="3380" spans="1:20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 s="11">
        <f t="shared" si="256"/>
        <v>28.19</v>
      </c>
      <c r="Q3380" s="13" t="s">
        <v>8315</v>
      </c>
      <c r="R3380" t="s">
        <v>8316</v>
      </c>
      <c r="S3380" s="17">
        <f t="shared" si="257"/>
        <v>41858.355393518519</v>
      </c>
      <c r="T3380" s="17">
        <f t="shared" si="258"/>
        <v>41882.547222222223</v>
      </c>
    </row>
    <row r="3381" spans="1:20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 s="11">
        <f t="shared" si="256"/>
        <v>54.55</v>
      </c>
      <c r="Q3381" s="13" t="s">
        <v>8315</v>
      </c>
      <c r="R3381" t="s">
        <v>8316</v>
      </c>
      <c r="S3381" s="17">
        <f t="shared" si="257"/>
        <v>42225.513888888891</v>
      </c>
      <c r="T3381" s="17">
        <f t="shared" si="258"/>
        <v>42242.958333333328</v>
      </c>
    </row>
    <row r="3382" spans="1:20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 s="11">
        <f t="shared" si="256"/>
        <v>111.89</v>
      </c>
      <c r="Q3382" s="13" t="s">
        <v>8315</v>
      </c>
      <c r="R3382" t="s">
        <v>8316</v>
      </c>
      <c r="S3382" s="17">
        <f t="shared" si="257"/>
        <v>41937.95344907407</v>
      </c>
      <c r="T3382" s="17">
        <f t="shared" si="258"/>
        <v>41972.995115740734</v>
      </c>
    </row>
    <row r="3383" spans="1:20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 s="11">
        <f t="shared" si="256"/>
        <v>85.21</v>
      </c>
      <c r="Q3383" s="13" t="s">
        <v>8315</v>
      </c>
      <c r="R3383" t="s">
        <v>8316</v>
      </c>
      <c r="S3383" s="17">
        <f t="shared" si="257"/>
        <v>42044.184988425928</v>
      </c>
      <c r="T3383" s="17">
        <f t="shared" si="258"/>
        <v>42074.143321759257</v>
      </c>
    </row>
    <row r="3384" spans="1:20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 s="11">
        <f t="shared" si="256"/>
        <v>76.650000000000006</v>
      </c>
      <c r="Q3384" s="13" t="s">
        <v>8315</v>
      </c>
      <c r="R3384" t="s">
        <v>8316</v>
      </c>
      <c r="S3384" s="17">
        <f t="shared" si="257"/>
        <v>42559.431203703702</v>
      </c>
      <c r="T3384" s="17">
        <f t="shared" si="258"/>
        <v>42583.957638888889</v>
      </c>
    </row>
    <row r="3385" spans="1:20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 s="11">
        <f t="shared" si="256"/>
        <v>65.17</v>
      </c>
      <c r="Q3385" s="13" t="s">
        <v>8315</v>
      </c>
      <c r="R3385" t="s">
        <v>8316</v>
      </c>
      <c r="S3385" s="17">
        <f t="shared" si="257"/>
        <v>42524.782638888893</v>
      </c>
      <c r="T3385" s="17">
        <f t="shared" si="258"/>
        <v>42544.782638888893</v>
      </c>
    </row>
    <row r="3386" spans="1:20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 s="11">
        <f t="shared" si="256"/>
        <v>93.76</v>
      </c>
      <c r="Q3386" s="13" t="s">
        <v>8315</v>
      </c>
      <c r="R3386" t="s">
        <v>8316</v>
      </c>
      <c r="S3386" s="17">
        <f t="shared" si="257"/>
        <v>42292.087592592594</v>
      </c>
      <c r="T3386" s="17">
        <f t="shared" si="258"/>
        <v>42329.125</v>
      </c>
    </row>
    <row r="3387" spans="1:20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 s="11">
        <f t="shared" si="256"/>
        <v>133.33000000000001</v>
      </c>
      <c r="Q3387" s="13" t="s">
        <v>8315</v>
      </c>
      <c r="R3387" t="s">
        <v>8316</v>
      </c>
      <c r="S3387" s="17">
        <f t="shared" si="257"/>
        <v>41953.8675</v>
      </c>
      <c r="T3387" s="17">
        <f t="shared" si="258"/>
        <v>41983.8675</v>
      </c>
    </row>
    <row r="3388" spans="1:20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 s="11">
        <f t="shared" si="256"/>
        <v>51.22</v>
      </c>
      <c r="Q3388" s="13" t="s">
        <v>8315</v>
      </c>
      <c r="R3388" t="s">
        <v>8316</v>
      </c>
      <c r="S3388" s="17">
        <f t="shared" si="257"/>
        <v>41946.644745370373</v>
      </c>
      <c r="T3388" s="17">
        <f t="shared" si="258"/>
        <v>41976.644745370373</v>
      </c>
    </row>
    <row r="3389" spans="1:20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 s="11">
        <f t="shared" si="256"/>
        <v>100.17</v>
      </c>
      <c r="Q3389" s="13" t="s">
        <v>8315</v>
      </c>
      <c r="R3389" t="s">
        <v>8316</v>
      </c>
      <c r="S3389" s="17">
        <f t="shared" si="257"/>
        <v>41947.762592592589</v>
      </c>
      <c r="T3389" s="17">
        <f t="shared" si="258"/>
        <v>41987.762592592597</v>
      </c>
    </row>
    <row r="3390" spans="1:20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 s="11">
        <f t="shared" si="256"/>
        <v>34.6</v>
      </c>
      <c r="Q3390" s="13" t="s">
        <v>8315</v>
      </c>
      <c r="R3390" t="s">
        <v>8316</v>
      </c>
      <c r="S3390" s="17">
        <f t="shared" si="257"/>
        <v>42143.461122685185</v>
      </c>
      <c r="T3390" s="17">
        <f t="shared" si="258"/>
        <v>42173.461122685185</v>
      </c>
    </row>
    <row r="3391" spans="1:20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 s="11">
        <f t="shared" si="256"/>
        <v>184.68</v>
      </c>
      <c r="Q3391" s="13" t="s">
        <v>8315</v>
      </c>
      <c r="R3391" t="s">
        <v>8316</v>
      </c>
      <c r="S3391" s="17">
        <f t="shared" si="257"/>
        <v>42494.563449074078</v>
      </c>
      <c r="T3391" s="17">
        <f t="shared" si="258"/>
        <v>42524.563449074078</v>
      </c>
    </row>
    <row r="3392" spans="1:20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 s="11">
        <f t="shared" si="256"/>
        <v>69.819999999999993</v>
      </c>
      <c r="Q3392" s="13" t="s">
        <v>8315</v>
      </c>
      <c r="R3392" t="s">
        <v>8316</v>
      </c>
      <c r="S3392" s="17">
        <f t="shared" si="257"/>
        <v>41815.774826388886</v>
      </c>
      <c r="T3392" s="17">
        <f t="shared" si="258"/>
        <v>41830.774826388886</v>
      </c>
    </row>
    <row r="3393" spans="1:20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 s="11">
        <f t="shared" si="256"/>
        <v>61.94</v>
      </c>
      <c r="Q3393" s="13" t="s">
        <v>8315</v>
      </c>
      <c r="R3393" t="s">
        <v>8316</v>
      </c>
      <c r="S3393" s="17">
        <f t="shared" si="257"/>
        <v>41830.545694444445</v>
      </c>
      <c r="T3393" s="17">
        <f t="shared" si="258"/>
        <v>41859.936111111114</v>
      </c>
    </row>
    <row r="3394" spans="1:20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55"/>
        <v>100</v>
      </c>
      <c r="P3394" s="11">
        <f t="shared" si="256"/>
        <v>41.67</v>
      </c>
      <c r="Q3394" s="13" t="s">
        <v>8315</v>
      </c>
      <c r="R3394" t="s">
        <v>8316</v>
      </c>
      <c r="S3394" s="17">
        <f t="shared" si="257"/>
        <v>42446.845543981486</v>
      </c>
      <c r="T3394" s="17">
        <f t="shared" si="258"/>
        <v>42496.845543981486</v>
      </c>
    </row>
    <row r="3395" spans="1:20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59">ROUND(E3395/D3395*100,0)</f>
        <v>106</v>
      </c>
      <c r="P3395" s="11">
        <f t="shared" ref="P3395:P3458" si="260">IFERROR(ROUND(E3395/L3395,2),0)</f>
        <v>36.07</v>
      </c>
      <c r="Q3395" s="13" t="s">
        <v>8315</v>
      </c>
      <c r="R3395" t="s">
        <v>8316</v>
      </c>
      <c r="S3395" s="17">
        <f t="shared" ref="S3395:S3458" si="261">(((J3395/60)/60)/24)+DATE(1970,1,1)</f>
        <v>41923.921643518523</v>
      </c>
      <c r="T3395" s="17">
        <f t="shared" ref="T3395:T3458" si="262">(((I3395/60)/60)/24)+DATE(1970,1,1)</f>
        <v>41949.031944444447</v>
      </c>
    </row>
    <row r="3396" spans="1:20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 s="11">
        <f t="shared" si="260"/>
        <v>29</v>
      </c>
      <c r="Q3396" s="13" t="s">
        <v>8315</v>
      </c>
      <c r="R3396" t="s">
        <v>8316</v>
      </c>
      <c r="S3396" s="17">
        <f t="shared" si="261"/>
        <v>41817.59542824074</v>
      </c>
      <c r="T3396" s="17">
        <f t="shared" si="262"/>
        <v>41847.59542824074</v>
      </c>
    </row>
    <row r="3397" spans="1:20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 s="11">
        <f t="shared" si="260"/>
        <v>24.21</v>
      </c>
      <c r="Q3397" s="13" t="s">
        <v>8315</v>
      </c>
      <c r="R3397" t="s">
        <v>8316</v>
      </c>
      <c r="S3397" s="17">
        <f t="shared" si="261"/>
        <v>42140.712314814817</v>
      </c>
      <c r="T3397" s="17">
        <f t="shared" si="262"/>
        <v>42154.756944444445</v>
      </c>
    </row>
    <row r="3398" spans="1:20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 s="11">
        <f t="shared" si="260"/>
        <v>55.89</v>
      </c>
      <c r="Q3398" s="13" t="s">
        <v>8315</v>
      </c>
      <c r="R3398" t="s">
        <v>8316</v>
      </c>
      <c r="S3398" s="17">
        <f t="shared" si="261"/>
        <v>41764.44663194444</v>
      </c>
      <c r="T3398" s="17">
        <f t="shared" si="262"/>
        <v>41791.165972222225</v>
      </c>
    </row>
    <row r="3399" spans="1:20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 s="11">
        <f t="shared" si="260"/>
        <v>11.67</v>
      </c>
      <c r="Q3399" s="13" t="s">
        <v>8315</v>
      </c>
      <c r="R3399" t="s">
        <v>8316</v>
      </c>
      <c r="S3399" s="17">
        <f t="shared" si="261"/>
        <v>42378.478344907402</v>
      </c>
      <c r="T3399" s="17">
        <f t="shared" si="262"/>
        <v>42418.916666666672</v>
      </c>
    </row>
    <row r="3400" spans="1:20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 s="11">
        <f t="shared" si="260"/>
        <v>68.349999999999994</v>
      </c>
      <c r="Q3400" s="13" t="s">
        <v>8315</v>
      </c>
      <c r="R3400" t="s">
        <v>8316</v>
      </c>
      <c r="S3400" s="17">
        <f t="shared" si="261"/>
        <v>41941.75203703704</v>
      </c>
      <c r="T3400" s="17">
        <f t="shared" si="262"/>
        <v>41964.708333333328</v>
      </c>
    </row>
    <row r="3401" spans="1:20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 s="11">
        <f t="shared" si="260"/>
        <v>27.07</v>
      </c>
      <c r="Q3401" s="13" t="s">
        <v>8315</v>
      </c>
      <c r="R3401" t="s">
        <v>8316</v>
      </c>
      <c r="S3401" s="17">
        <f t="shared" si="261"/>
        <v>42026.920428240745</v>
      </c>
      <c r="T3401" s="17">
        <f t="shared" si="262"/>
        <v>42056.920428240745</v>
      </c>
    </row>
    <row r="3402" spans="1:20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 s="11">
        <f t="shared" si="260"/>
        <v>118.13</v>
      </c>
      <c r="Q3402" s="13" t="s">
        <v>8315</v>
      </c>
      <c r="R3402" t="s">
        <v>8316</v>
      </c>
      <c r="S3402" s="17">
        <f t="shared" si="261"/>
        <v>41834.953865740739</v>
      </c>
      <c r="T3402" s="17">
        <f t="shared" si="262"/>
        <v>41879.953865740739</v>
      </c>
    </row>
    <row r="3403" spans="1:20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 s="11">
        <f t="shared" si="260"/>
        <v>44.76</v>
      </c>
      <c r="Q3403" s="13" t="s">
        <v>8315</v>
      </c>
      <c r="R3403" t="s">
        <v>8316</v>
      </c>
      <c r="S3403" s="17">
        <f t="shared" si="261"/>
        <v>42193.723912037036</v>
      </c>
      <c r="T3403" s="17">
        <f t="shared" si="262"/>
        <v>42223.723912037036</v>
      </c>
    </row>
    <row r="3404" spans="1:20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 s="11">
        <f t="shared" si="260"/>
        <v>99.79</v>
      </c>
      <c r="Q3404" s="13" t="s">
        <v>8315</v>
      </c>
      <c r="R3404" t="s">
        <v>8316</v>
      </c>
      <c r="S3404" s="17">
        <f t="shared" si="261"/>
        <v>42290.61855324074</v>
      </c>
      <c r="T3404" s="17">
        <f t="shared" si="262"/>
        <v>42320.104861111111</v>
      </c>
    </row>
    <row r="3405" spans="1:20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 s="11">
        <f t="shared" si="260"/>
        <v>117.65</v>
      </c>
      <c r="Q3405" s="13" t="s">
        <v>8315</v>
      </c>
      <c r="R3405" t="s">
        <v>8316</v>
      </c>
      <c r="S3405" s="17">
        <f t="shared" si="261"/>
        <v>42150.462083333332</v>
      </c>
      <c r="T3405" s="17">
        <f t="shared" si="262"/>
        <v>42180.462083333332</v>
      </c>
    </row>
    <row r="3406" spans="1:20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 s="11">
        <f t="shared" si="260"/>
        <v>203.33</v>
      </c>
      <c r="Q3406" s="13" t="s">
        <v>8315</v>
      </c>
      <c r="R3406" t="s">
        <v>8316</v>
      </c>
      <c r="S3406" s="17">
        <f t="shared" si="261"/>
        <v>42152.503495370373</v>
      </c>
      <c r="T3406" s="17">
        <f t="shared" si="262"/>
        <v>42172.503495370373</v>
      </c>
    </row>
    <row r="3407" spans="1:20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 s="11">
        <f t="shared" si="260"/>
        <v>28.32</v>
      </c>
      <c r="Q3407" s="13" t="s">
        <v>8315</v>
      </c>
      <c r="R3407" t="s">
        <v>8316</v>
      </c>
      <c r="S3407" s="17">
        <f t="shared" si="261"/>
        <v>42410.017199074078</v>
      </c>
      <c r="T3407" s="17">
        <f t="shared" si="262"/>
        <v>42430.999305555553</v>
      </c>
    </row>
    <row r="3408" spans="1:20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 s="11">
        <f t="shared" si="260"/>
        <v>110.23</v>
      </c>
      <c r="Q3408" s="13" t="s">
        <v>8315</v>
      </c>
      <c r="R3408" t="s">
        <v>8316</v>
      </c>
      <c r="S3408" s="17">
        <f t="shared" si="261"/>
        <v>41791.492777777778</v>
      </c>
      <c r="T3408" s="17">
        <f t="shared" si="262"/>
        <v>41836.492777777778</v>
      </c>
    </row>
    <row r="3409" spans="1:20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 s="11">
        <f t="shared" si="260"/>
        <v>31.97</v>
      </c>
      <c r="Q3409" s="13" t="s">
        <v>8315</v>
      </c>
      <c r="R3409" t="s">
        <v>8316</v>
      </c>
      <c r="S3409" s="17">
        <f t="shared" si="261"/>
        <v>41796.422326388885</v>
      </c>
      <c r="T3409" s="17">
        <f t="shared" si="262"/>
        <v>41826.422326388885</v>
      </c>
    </row>
    <row r="3410" spans="1:20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 s="11">
        <f t="shared" si="260"/>
        <v>58.61</v>
      </c>
      <c r="Q3410" s="13" t="s">
        <v>8315</v>
      </c>
      <c r="R3410" t="s">
        <v>8316</v>
      </c>
      <c r="S3410" s="17">
        <f t="shared" si="261"/>
        <v>41808.991944444446</v>
      </c>
      <c r="T3410" s="17">
        <f t="shared" si="262"/>
        <v>41838.991944444446</v>
      </c>
    </row>
    <row r="3411" spans="1:20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 s="11">
        <f t="shared" si="260"/>
        <v>29.43</v>
      </c>
      <c r="Q3411" s="13" t="s">
        <v>8315</v>
      </c>
      <c r="R3411" t="s">
        <v>8316</v>
      </c>
      <c r="S3411" s="17">
        <f t="shared" si="261"/>
        <v>42544.814328703709</v>
      </c>
      <c r="T3411" s="17">
        <f t="shared" si="262"/>
        <v>42582.873611111107</v>
      </c>
    </row>
    <row r="3412" spans="1:20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 s="11">
        <f t="shared" si="260"/>
        <v>81.38</v>
      </c>
      <c r="Q3412" s="13" t="s">
        <v>8315</v>
      </c>
      <c r="R3412" t="s">
        <v>8316</v>
      </c>
      <c r="S3412" s="17">
        <f t="shared" si="261"/>
        <v>42500.041550925926</v>
      </c>
      <c r="T3412" s="17">
        <f t="shared" si="262"/>
        <v>42527.291666666672</v>
      </c>
    </row>
    <row r="3413" spans="1:20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 s="11">
        <f t="shared" si="260"/>
        <v>199.17</v>
      </c>
      <c r="Q3413" s="13" t="s">
        <v>8315</v>
      </c>
      <c r="R3413" t="s">
        <v>8316</v>
      </c>
      <c r="S3413" s="17">
        <f t="shared" si="261"/>
        <v>42265.022824074069</v>
      </c>
      <c r="T3413" s="17">
        <f t="shared" si="262"/>
        <v>42285.022824074069</v>
      </c>
    </row>
    <row r="3414" spans="1:20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 s="11">
        <f t="shared" si="260"/>
        <v>115.38</v>
      </c>
      <c r="Q3414" s="13" t="s">
        <v>8315</v>
      </c>
      <c r="R3414" t="s">
        <v>8316</v>
      </c>
      <c r="S3414" s="17">
        <f t="shared" si="261"/>
        <v>41879.959050925929</v>
      </c>
      <c r="T3414" s="17">
        <f t="shared" si="262"/>
        <v>41909.959050925929</v>
      </c>
    </row>
    <row r="3415" spans="1:20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 s="11">
        <f t="shared" si="260"/>
        <v>46.43</v>
      </c>
      <c r="Q3415" s="13" t="s">
        <v>8315</v>
      </c>
      <c r="R3415" t="s">
        <v>8316</v>
      </c>
      <c r="S3415" s="17">
        <f t="shared" si="261"/>
        <v>42053.733078703706</v>
      </c>
      <c r="T3415" s="17">
        <f t="shared" si="262"/>
        <v>42063.207638888889</v>
      </c>
    </row>
    <row r="3416" spans="1:20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 s="11">
        <f t="shared" si="260"/>
        <v>70.569999999999993</v>
      </c>
      <c r="Q3416" s="13" t="s">
        <v>8315</v>
      </c>
      <c r="R3416" t="s">
        <v>8316</v>
      </c>
      <c r="S3416" s="17">
        <f t="shared" si="261"/>
        <v>42675.832465277781</v>
      </c>
      <c r="T3416" s="17">
        <f t="shared" si="262"/>
        <v>42705.332638888889</v>
      </c>
    </row>
    <row r="3417" spans="1:20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 s="11">
        <f t="shared" si="260"/>
        <v>22.22</v>
      </c>
      <c r="Q3417" s="13" t="s">
        <v>8315</v>
      </c>
      <c r="R3417" t="s">
        <v>8316</v>
      </c>
      <c r="S3417" s="17">
        <f t="shared" si="261"/>
        <v>42467.144166666665</v>
      </c>
      <c r="T3417" s="17">
        <f t="shared" si="262"/>
        <v>42477.979166666672</v>
      </c>
    </row>
    <row r="3418" spans="1:20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 s="11">
        <f t="shared" si="260"/>
        <v>159.47</v>
      </c>
      <c r="Q3418" s="13" t="s">
        <v>8315</v>
      </c>
      <c r="R3418" t="s">
        <v>8316</v>
      </c>
      <c r="S3418" s="17">
        <f t="shared" si="261"/>
        <v>42089.412557870368</v>
      </c>
      <c r="T3418" s="17">
        <f t="shared" si="262"/>
        <v>42117.770833333328</v>
      </c>
    </row>
    <row r="3419" spans="1:20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 s="11">
        <f t="shared" si="260"/>
        <v>37.78</v>
      </c>
      <c r="Q3419" s="13" t="s">
        <v>8315</v>
      </c>
      <c r="R3419" t="s">
        <v>8316</v>
      </c>
      <c r="S3419" s="17">
        <f t="shared" si="261"/>
        <v>41894.91375</v>
      </c>
      <c r="T3419" s="17">
        <f t="shared" si="262"/>
        <v>41938.029861111114</v>
      </c>
    </row>
    <row r="3420" spans="1:20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 s="11">
        <f t="shared" si="260"/>
        <v>72.05</v>
      </c>
      <c r="Q3420" s="13" t="s">
        <v>8315</v>
      </c>
      <c r="R3420" t="s">
        <v>8316</v>
      </c>
      <c r="S3420" s="17">
        <f t="shared" si="261"/>
        <v>41752.83457175926</v>
      </c>
      <c r="T3420" s="17">
        <f t="shared" si="262"/>
        <v>41782.83457175926</v>
      </c>
    </row>
    <row r="3421" spans="1:20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 s="11">
        <f t="shared" si="260"/>
        <v>63.7</v>
      </c>
      <c r="Q3421" s="13" t="s">
        <v>8315</v>
      </c>
      <c r="R3421" t="s">
        <v>8316</v>
      </c>
      <c r="S3421" s="17">
        <f t="shared" si="261"/>
        <v>42448.821585648147</v>
      </c>
      <c r="T3421" s="17">
        <f t="shared" si="262"/>
        <v>42466.895833333328</v>
      </c>
    </row>
    <row r="3422" spans="1:20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 s="11">
        <f t="shared" si="260"/>
        <v>28.41</v>
      </c>
      <c r="Q3422" s="13" t="s">
        <v>8315</v>
      </c>
      <c r="R3422" t="s">
        <v>8316</v>
      </c>
      <c r="S3422" s="17">
        <f t="shared" si="261"/>
        <v>42405.090300925927</v>
      </c>
      <c r="T3422" s="17">
        <f t="shared" si="262"/>
        <v>42414</v>
      </c>
    </row>
    <row r="3423" spans="1:20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 s="11">
        <f t="shared" si="260"/>
        <v>103.21</v>
      </c>
      <c r="Q3423" s="13" t="s">
        <v>8315</v>
      </c>
      <c r="R3423" t="s">
        <v>8316</v>
      </c>
      <c r="S3423" s="17">
        <f t="shared" si="261"/>
        <v>42037.791238425925</v>
      </c>
      <c r="T3423" s="17">
        <f t="shared" si="262"/>
        <v>42067.791238425925</v>
      </c>
    </row>
    <row r="3424" spans="1:20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 s="11">
        <f t="shared" si="260"/>
        <v>71.150000000000006</v>
      </c>
      <c r="Q3424" s="13" t="s">
        <v>8315</v>
      </c>
      <c r="R3424" t="s">
        <v>8316</v>
      </c>
      <c r="S3424" s="17">
        <f t="shared" si="261"/>
        <v>42323.562222222223</v>
      </c>
      <c r="T3424" s="17">
        <f t="shared" si="262"/>
        <v>42352</v>
      </c>
    </row>
    <row r="3425" spans="1:20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 s="11">
        <f t="shared" si="260"/>
        <v>35</v>
      </c>
      <c r="Q3425" s="13" t="s">
        <v>8315</v>
      </c>
      <c r="R3425" t="s">
        <v>8316</v>
      </c>
      <c r="S3425" s="17">
        <f t="shared" si="261"/>
        <v>42088.911354166667</v>
      </c>
      <c r="T3425" s="17">
        <f t="shared" si="262"/>
        <v>42118.911354166667</v>
      </c>
    </row>
    <row r="3426" spans="1:20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 s="11">
        <f t="shared" si="260"/>
        <v>81.78</v>
      </c>
      <c r="Q3426" s="13" t="s">
        <v>8315</v>
      </c>
      <c r="R3426" t="s">
        <v>8316</v>
      </c>
      <c r="S3426" s="17">
        <f t="shared" si="261"/>
        <v>42018.676898148144</v>
      </c>
      <c r="T3426" s="17">
        <f t="shared" si="262"/>
        <v>42040.290972222225</v>
      </c>
    </row>
    <row r="3427" spans="1:20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 s="11">
        <f t="shared" si="260"/>
        <v>297.02999999999997</v>
      </c>
      <c r="Q3427" s="13" t="s">
        <v>8315</v>
      </c>
      <c r="R3427" t="s">
        <v>8316</v>
      </c>
      <c r="S3427" s="17">
        <f t="shared" si="261"/>
        <v>41884.617314814815</v>
      </c>
      <c r="T3427" s="17">
        <f t="shared" si="262"/>
        <v>41916.617314814815</v>
      </c>
    </row>
    <row r="3428" spans="1:20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 s="11">
        <f t="shared" si="260"/>
        <v>46.61</v>
      </c>
      <c r="Q3428" s="13" t="s">
        <v>8315</v>
      </c>
      <c r="R3428" t="s">
        <v>8316</v>
      </c>
      <c r="S3428" s="17">
        <f t="shared" si="261"/>
        <v>41884.056747685187</v>
      </c>
      <c r="T3428" s="17">
        <f t="shared" si="262"/>
        <v>41903.083333333336</v>
      </c>
    </row>
    <row r="3429" spans="1:20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 s="11">
        <f t="shared" si="260"/>
        <v>51.72</v>
      </c>
      <c r="Q3429" s="13" t="s">
        <v>8315</v>
      </c>
      <c r="R3429" t="s">
        <v>8316</v>
      </c>
      <c r="S3429" s="17">
        <f t="shared" si="261"/>
        <v>41792.645277777774</v>
      </c>
      <c r="T3429" s="17">
        <f t="shared" si="262"/>
        <v>41822.645277777774</v>
      </c>
    </row>
    <row r="3430" spans="1:20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 s="11">
        <f t="shared" si="260"/>
        <v>40.29</v>
      </c>
      <c r="Q3430" s="13" t="s">
        <v>8315</v>
      </c>
      <c r="R3430" t="s">
        <v>8316</v>
      </c>
      <c r="S3430" s="17">
        <f t="shared" si="261"/>
        <v>42038.720451388886</v>
      </c>
      <c r="T3430" s="17">
        <f t="shared" si="262"/>
        <v>42063.708333333328</v>
      </c>
    </row>
    <row r="3431" spans="1:20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 s="11">
        <f t="shared" si="260"/>
        <v>16.25</v>
      </c>
      <c r="Q3431" s="13" t="s">
        <v>8315</v>
      </c>
      <c r="R3431" t="s">
        <v>8316</v>
      </c>
      <c r="S3431" s="17">
        <f t="shared" si="261"/>
        <v>42662.021539351852</v>
      </c>
      <c r="T3431" s="17">
        <f t="shared" si="262"/>
        <v>42676.021539351852</v>
      </c>
    </row>
    <row r="3432" spans="1:20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 s="11">
        <f t="shared" si="260"/>
        <v>30.15</v>
      </c>
      <c r="Q3432" s="13" t="s">
        <v>8315</v>
      </c>
      <c r="R3432" t="s">
        <v>8316</v>
      </c>
      <c r="S3432" s="17">
        <f t="shared" si="261"/>
        <v>41820.945613425924</v>
      </c>
      <c r="T3432" s="17">
        <f t="shared" si="262"/>
        <v>41850.945613425924</v>
      </c>
    </row>
    <row r="3433" spans="1:20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 s="11">
        <f t="shared" si="260"/>
        <v>95.24</v>
      </c>
      <c r="Q3433" s="13" t="s">
        <v>8315</v>
      </c>
      <c r="R3433" t="s">
        <v>8316</v>
      </c>
      <c r="S3433" s="17">
        <f t="shared" si="261"/>
        <v>41839.730937500004</v>
      </c>
      <c r="T3433" s="17">
        <f t="shared" si="262"/>
        <v>41869.730937500004</v>
      </c>
    </row>
    <row r="3434" spans="1:20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 s="11">
        <f t="shared" si="260"/>
        <v>52.21</v>
      </c>
      <c r="Q3434" s="13" t="s">
        <v>8315</v>
      </c>
      <c r="R3434" t="s">
        <v>8316</v>
      </c>
      <c r="S3434" s="17">
        <f t="shared" si="261"/>
        <v>42380.581180555557</v>
      </c>
      <c r="T3434" s="17">
        <f t="shared" si="262"/>
        <v>42405.916666666672</v>
      </c>
    </row>
    <row r="3435" spans="1:20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 s="11">
        <f t="shared" si="260"/>
        <v>134.15</v>
      </c>
      <c r="Q3435" s="13" t="s">
        <v>8315</v>
      </c>
      <c r="R3435" t="s">
        <v>8316</v>
      </c>
      <c r="S3435" s="17">
        <f t="shared" si="261"/>
        <v>41776.063136574077</v>
      </c>
      <c r="T3435" s="17">
        <f t="shared" si="262"/>
        <v>41807.125</v>
      </c>
    </row>
    <row r="3436" spans="1:20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 s="11">
        <f t="shared" si="260"/>
        <v>62.83</v>
      </c>
      <c r="Q3436" s="13" t="s">
        <v>8315</v>
      </c>
      <c r="R3436" t="s">
        <v>8316</v>
      </c>
      <c r="S3436" s="17">
        <f t="shared" si="261"/>
        <v>41800.380428240744</v>
      </c>
      <c r="T3436" s="17">
        <f t="shared" si="262"/>
        <v>41830.380428240744</v>
      </c>
    </row>
    <row r="3437" spans="1:20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 s="11">
        <f t="shared" si="260"/>
        <v>58.95</v>
      </c>
      <c r="Q3437" s="13" t="s">
        <v>8315</v>
      </c>
      <c r="R3437" t="s">
        <v>8316</v>
      </c>
      <c r="S3437" s="17">
        <f t="shared" si="261"/>
        <v>42572.61681712963</v>
      </c>
      <c r="T3437" s="17">
        <f t="shared" si="262"/>
        <v>42589.125</v>
      </c>
    </row>
    <row r="3438" spans="1:20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 s="11">
        <f t="shared" si="260"/>
        <v>143.11000000000001</v>
      </c>
      <c r="Q3438" s="13" t="s">
        <v>8315</v>
      </c>
      <c r="R3438" t="s">
        <v>8316</v>
      </c>
      <c r="S3438" s="17">
        <f t="shared" si="261"/>
        <v>41851.541585648149</v>
      </c>
      <c r="T3438" s="17">
        <f t="shared" si="262"/>
        <v>41872.686111111114</v>
      </c>
    </row>
    <row r="3439" spans="1:20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 s="11">
        <f t="shared" si="260"/>
        <v>84.17</v>
      </c>
      <c r="Q3439" s="13" t="s">
        <v>8315</v>
      </c>
      <c r="R3439" t="s">
        <v>8316</v>
      </c>
      <c r="S3439" s="17">
        <f t="shared" si="261"/>
        <v>42205.710879629631</v>
      </c>
      <c r="T3439" s="17">
        <f t="shared" si="262"/>
        <v>42235.710879629631</v>
      </c>
    </row>
    <row r="3440" spans="1:20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 s="11">
        <f t="shared" si="260"/>
        <v>186.07</v>
      </c>
      <c r="Q3440" s="13" t="s">
        <v>8315</v>
      </c>
      <c r="R3440" t="s">
        <v>8316</v>
      </c>
      <c r="S3440" s="17">
        <f t="shared" si="261"/>
        <v>42100.927858796291</v>
      </c>
      <c r="T3440" s="17">
        <f t="shared" si="262"/>
        <v>42126.875</v>
      </c>
    </row>
    <row r="3441" spans="1:20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 s="11">
        <f t="shared" si="260"/>
        <v>89.79</v>
      </c>
      <c r="Q3441" s="13" t="s">
        <v>8315</v>
      </c>
      <c r="R3441" t="s">
        <v>8316</v>
      </c>
      <c r="S3441" s="17">
        <f t="shared" si="261"/>
        <v>42374.911226851851</v>
      </c>
      <c r="T3441" s="17">
        <f t="shared" si="262"/>
        <v>42388.207638888889</v>
      </c>
    </row>
    <row r="3442" spans="1:20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 s="11">
        <f t="shared" si="260"/>
        <v>64.16</v>
      </c>
      <c r="Q3442" s="13" t="s">
        <v>8315</v>
      </c>
      <c r="R3442" t="s">
        <v>8316</v>
      </c>
      <c r="S3442" s="17">
        <f t="shared" si="261"/>
        <v>41809.12300925926</v>
      </c>
      <c r="T3442" s="17">
        <f t="shared" si="262"/>
        <v>41831.677083333336</v>
      </c>
    </row>
    <row r="3443" spans="1:20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 s="11">
        <f t="shared" si="260"/>
        <v>59.65</v>
      </c>
      <c r="Q3443" s="13" t="s">
        <v>8315</v>
      </c>
      <c r="R3443" t="s">
        <v>8316</v>
      </c>
      <c r="S3443" s="17">
        <f t="shared" si="261"/>
        <v>42294.429641203707</v>
      </c>
      <c r="T3443" s="17">
        <f t="shared" si="262"/>
        <v>42321.845138888893</v>
      </c>
    </row>
    <row r="3444" spans="1:20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 s="11">
        <f t="shared" si="260"/>
        <v>31.25</v>
      </c>
      <c r="Q3444" s="13" t="s">
        <v>8315</v>
      </c>
      <c r="R3444" t="s">
        <v>8316</v>
      </c>
      <c r="S3444" s="17">
        <f t="shared" si="261"/>
        <v>42124.841111111105</v>
      </c>
      <c r="T3444" s="17">
        <f t="shared" si="262"/>
        <v>42154.841111111105</v>
      </c>
    </row>
    <row r="3445" spans="1:20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 s="11">
        <f t="shared" si="260"/>
        <v>41.22</v>
      </c>
      <c r="Q3445" s="13" t="s">
        <v>8315</v>
      </c>
      <c r="R3445" t="s">
        <v>8316</v>
      </c>
      <c r="S3445" s="17">
        <f t="shared" si="261"/>
        <v>41861.524837962963</v>
      </c>
      <c r="T3445" s="17">
        <f t="shared" si="262"/>
        <v>41891.524837962963</v>
      </c>
    </row>
    <row r="3446" spans="1:20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 s="11">
        <f t="shared" si="260"/>
        <v>43.35</v>
      </c>
      <c r="Q3446" s="13" t="s">
        <v>8315</v>
      </c>
      <c r="R3446" t="s">
        <v>8316</v>
      </c>
      <c r="S3446" s="17">
        <f t="shared" si="261"/>
        <v>42521.291504629626</v>
      </c>
      <c r="T3446" s="17">
        <f t="shared" si="262"/>
        <v>42529.582638888889</v>
      </c>
    </row>
    <row r="3447" spans="1:20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 s="11">
        <f t="shared" si="260"/>
        <v>64.52</v>
      </c>
      <c r="Q3447" s="13" t="s">
        <v>8315</v>
      </c>
      <c r="R3447" t="s">
        <v>8316</v>
      </c>
      <c r="S3447" s="17">
        <f t="shared" si="261"/>
        <v>42272.530509259261</v>
      </c>
      <c r="T3447" s="17">
        <f t="shared" si="262"/>
        <v>42300.530509259261</v>
      </c>
    </row>
    <row r="3448" spans="1:20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 s="11">
        <f t="shared" si="260"/>
        <v>43.28</v>
      </c>
      <c r="Q3448" s="13" t="s">
        <v>8315</v>
      </c>
      <c r="R3448" t="s">
        <v>8316</v>
      </c>
      <c r="S3448" s="17">
        <f t="shared" si="261"/>
        <v>42016.832465277781</v>
      </c>
      <c r="T3448" s="17">
        <f t="shared" si="262"/>
        <v>42040.513888888891</v>
      </c>
    </row>
    <row r="3449" spans="1:20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 s="11">
        <f t="shared" si="260"/>
        <v>77</v>
      </c>
      <c r="Q3449" s="13" t="s">
        <v>8315</v>
      </c>
      <c r="R3449" t="s">
        <v>8316</v>
      </c>
      <c r="S3449" s="17">
        <f t="shared" si="261"/>
        <v>42402.889027777783</v>
      </c>
      <c r="T3449" s="17">
        <f t="shared" si="262"/>
        <v>42447.847361111111</v>
      </c>
    </row>
    <row r="3450" spans="1:20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 s="11">
        <f t="shared" si="260"/>
        <v>51.22</v>
      </c>
      <c r="Q3450" s="13" t="s">
        <v>8315</v>
      </c>
      <c r="R3450" t="s">
        <v>8316</v>
      </c>
      <c r="S3450" s="17">
        <f t="shared" si="261"/>
        <v>41960.119085648148</v>
      </c>
      <c r="T3450" s="17">
        <f t="shared" si="262"/>
        <v>41990.119085648148</v>
      </c>
    </row>
    <row r="3451" spans="1:20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 s="11">
        <f t="shared" si="260"/>
        <v>68.25</v>
      </c>
      <c r="Q3451" s="13" t="s">
        <v>8315</v>
      </c>
      <c r="R3451" t="s">
        <v>8316</v>
      </c>
      <c r="S3451" s="17">
        <f t="shared" si="261"/>
        <v>42532.052523148144</v>
      </c>
      <c r="T3451" s="17">
        <f t="shared" si="262"/>
        <v>42560.166666666672</v>
      </c>
    </row>
    <row r="3452" spans="1:20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 s="11">
        <f t="shared" si="260"/>
        <v>19.489999999999998</v>
      </c>
      <c r="Q3452" s="13" t="s">
        <v>8315</v>
      </c>
      <c r="R3452" t="s">
        <v>8316</v>
      </c>
      <c r="S3452" s="17">
        <f t="shared" si="261"/>
        <v>42036.704525462963</v>
      </c>
      <c r="T3452" s="17">
        <f t="shared" si="262"/>
        <v>42096.662858796291</v>
      </c>
    </row>
    <row r="3453" spans="1:20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 s="11">
        <f t="shared" si="260"/>
        <v>41.13</v>
      </c>
      <c r="Q3453" s="13" t="s">
        <v>8315</v>
      </c>
      <c r="R3453" t="s">
        <v>8316</v>
      </c>
      <c r="S3453" s="17">
        <f t="shared" si="261"/>
        <v>42088.723692129628</v>
      </c>
      <c r="T3453" s="17">
        <f t="shared" si="262"/>
        <v>42115.723692129628</v>
      </c>
    </row>
    <row r="3454" spans="1:20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 s="11">
        <f t="shared" si="260"/>
        <v>41.41</v>
      </c>
      <c r="Q3454" s="13" t="s">
        <v>8315</v>
      </c>
      <c r="R3454" t="s">
        <v>8316</v>
      </c>
      <c r="S3454" s="17">
        <f t="shared" si="261"/>
        <v>41820.639189814814</v>
      </c>
      <c r="T3454" s="17">
        <f t="shared" si="262"/>
        <v>41843.165972222225</v>
      </c>
    </row>
    <row r="3455" spans="1:20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 s="11">
        <f t="shared" si="260"/>
        <v>27.5</v>
      </c>
      <c r="Q3455" s="13" t="s">
        <v>8315</v>
      </c>
      <c r="R3455" t="s">
        <v>8316</v>
      </c>
      <c r="S3455" s="17">
        <f t="shared" si="261"/>
        <v>42535.97865740741</v>
      </c>
      <c r="T3455" s="17">
        <f t="shared" si="262"/>
        <v>42595.97865740741</v>
      </c>
    </row>
    <row r="3456" spans="1:20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 s="11">
        <f t="shared" si="260"/>
        <v>33.57</v>
      </c>
      <c r="Q3456" s="13" t="s">
        <v>8315</v>
      </c>
      <c r="R3456" t="s">
        <v>8316</v>
      </c>
      <c r="S3456" s="17">
        <f t="shared" si="261"/>
        <v>41821.698599537034</v>
      </c>
      <c r="T3456" s="17">
        <f t="shared" si="262"/>
        <v>41851.698599537034</v>
      </c>
    </row>
    <row r="3457" spans="1:20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 s="11">
        <f t="shared" si="260"/>
        <v>145.87</v>
      </c>
      <c r="Q3457" s="13" t="s">
        <v>8315</v>
      </c>
      <c r="R3457" t="s">
        <v>8316</v>
      </c>
      <c r="S3457" s="17">
        <f t="shared" si="261"/>
        <v>42626.7503125</v>
      </c>
      <c r="T3457" s="17">
        <f t="shared" si="262"/>
        <v>42656.7503125</v>
      </c>
    </row>
    <row r="3458" spans="1:20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59"/>
        <v>191</v>
      </c>
      <c r="P3458" s="11">
        <f t="shared" si="260"/>
        <v>358.69</v>
      </c>
      <c r="Q3458" s="13" t="s">
        <v>8315</v>
      </c>
      <c r="R3458" t="s">
        <v>8316</v>
      </c>
      <c r="S3458" s="17">
        <f t="shared" si="261"/>
        <v>41821.205636574072</v>
      </c>
      <c r="T3458" s="17">
        <f t="shared" si="262"/>
        <v>41852.290972222225</v>
      </c>
    </row>
    <row r="3459" spans="1:20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63">ROUND(E3459/D3459*100,0)</f>
        <v>140</v>
      </c>
      <c r="P3459" s="11">
        <f t="shared" ref="P3459:P3522" si="264">IFERROR(ROUND(E3459/L3459,2),0)</f>
        <v>50.98</v>
      </c>
      <c r="Q3459" s="13" t="s">
        <v>8315</v>
      </c>
      <c r="R3459" t="s">
        <v>8316</v>
      </c>
      <c r="S3459" s="17">
        <f t="shared" ref="S3459:S3522" si="265">(((J3459/60)/60)/24)+DATE(1970,1,1)</f>
        <v>42016.706678240742</v>
      </c>
      <c r="T3459" s="17">
        <f t="shared" ref="T3459:T3522" si="266">(((I3459/60)/60)/24)+DATE(1970,1,1)</f>
        <v>42047.249305555553</v>
      </c>
    </row>
    <row r="3460" spans="1:20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 s="11">
        <f t="shared" si="264"/>
        <v>45.04</v>
      </c>
      <c r="Q3460" s="13" t="s">
        <v>8315</v>
      </c>
      <c r="R3460" t="s">
        <v>8316</v>
      </c>
      <c r="S3460" s="17">
        <f t="shared" si="265"/>
        <v>42011.202581018515</v>
      </c>
      <c r="T3460" s="17">
        <f t="shared" si="266"/>
        <v>42038.185416666667</v>
      </c>
    </row>
    <row r="3461" spans="1:20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 s="11">
        <f t="shared" si="264"/>
        <v>17.53</v>
      </c>
      <c r="Q3461" s="13" t="s">
        <v>8315</v>
      </c>
      <c r="R3461" t="s">
        <v>8316</v>
      </c>
      <c r="S3461" s="17">
        <f t="shared" si="265"/>
        <v>42480.479861111111</v>
      </c>
      <c r="T3461" s="17">
        <f t="shared" si="266"/>
        <v>42510.479861111111</v>
      </c>
    </row>
    <row r="3462" spans="1:20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 s="11">
        <f t="shared" si="264"/>
        <v>50</v>
      </c>
      <c r="Q3462" s="13" t="s">
        <v>8315</v>
      </c>
      <c r="R3462" t="s">
        <v>8316</v>
      </c>
      <c r="S3462" s="17">
        <f t="shared" si="265"/>
        <v>41852.527222222219</v>
      </c>
      <c r="T3462" s="17">
        <f t="shared" si="266"/>
        <v>41866.527222222219</v>
      </c>
    </row>
    <row r="3463" spans="1:20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 s="11">
        <f t="shared" si="264"/>
        <v>57.92</v>
      </c>
      <c r="Q3463" s="13" t="s">
        <v>8315</v>
      </c>
      <c r="R3463" t="s">
        <v>8316</v>
      </c>
      <c r="S3463" s="17">
        <f t="shared" si="265"/>
        <v>42643.632858796293</v>
      </c>
      <c r="T3463" s="17">
        <f t="shared" si="266"/>
        <v>42672.125</v>
      </c>
    </row>
    <row r="3464" spans="1:20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 s="11">
        <f t="shared" si="264"/>
        <v>29.71</v>
      </c>
      <c r="Q3464" s="13" t="s">
        <v>8315</v>
      </c>
      <c r="R3464" t="s">
        <v>8316</v>
      </c>
      <c r="S3464" s="17">
        <f t="shared" si="265"/>
        <v>42179.898472222223</v>
      </c>
      <c r="T3464" s="17">
        <f t="shared" si="266"/>
        <v>42195.75</v>
      </c>
    </row>
    <row r="3465" spans="1:20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 s="11">
        <f t="shared" si="264"/>
        <v>90.68</v>
      </c>
      <c r="Q3465" s="13" t="s">
        <v>8315</v>
      </c>
      <c r="R3465" t="s">
        <v>8316</v>
      </c>
      <c r="S3465" s="17">
        <f t="shared" si="265"/>
        <v>42612.918807870374</v>
      </c>
      <c r="T3465" s="17">
        <f t="shared" si="266"/>
        <v>42654.165972222225</v>
      </c>
    </row>
    <row r="3466" spans="1:20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 s="11">
        <f t="shared" si="264"/>
        <v>55.01</v>
      </c>
      <c r="Q3466" s="13" t="s">
        <v>8315</v>
      </c>
      <c r="R3466" t="s">
        <v>8316</v>
      </c>
      <c r="S3466" s="17">
        <f t="shared" si="265"/>
        <v>42575.130057870367</v>
      </c>
      <c r="T3466" s="17">
        <f t="shared" si="266"/>
        <v>42605.130057870367</v>
      </c>
    </row>
    <row r="3467" spans="1:20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 s="11">
        <f t="shared" si="264"/>
        <v>57.22</v>
      </c>
      <c r="Q3467" s="13" t="s">
        <v>8315</v>
      </c>
      <c r="R3467" t="s">
        <v>8316</v>
      </c>
      <c r="S3467" s="17">
        <f t="shared" si="265"/>
        <v>42200.625833333332</v>
      </c>
      <c r="T3467" s="17">
        <f t="shared" si="266"/>
        <v>42225.666666666672</v>
      </c>
    </row>
    <row r="3468" spans="1:20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 s="11">
        <f t="shared" si="264"/>
        <v>72.95</v>
      </c>
      <c r="Q3468" s="13" t="s">
        <v>8315</v>
      </c>
      <c r="R3468" t="s">
        <v>8316</v>
      </c>
      <c r="S3468" s="17">
        <f t="shared" si="265"/>
        <v>42420.019097222219</v>
      </c>
      <c r="T3468" s="17">
        <f t="shared" si="266"/>
        <v>42479.977430555555</v>
      </c>
    </row>
    <row r="3469" spans="1:20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 s="11">
        <f t="shared" si="264"/>
        <v>64.47</v>
      </c>
      <c r="Q3469" s="13" t="s">
        <v>8315</v>
      </c>
      <c r="R3469" t="s">
        <v>8316</v>
      </c>
      <c r="S3469" s="17">
        <f t="shared" si="265"/>
        <v>42053.671666666662</v>
      </c>
      <c r="T3469" s="17">
        <f t="shared" si="266"/>
        <v>42083.630000000005</v>
      </c>
    </row>
    <row r="3470" spans="1:20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 s="11">
        <f t="shared" si="264"/>
        <v>716.35</v>
      </c>
      <c r="Q3470" s="13" t="s">
        <v>8315</v>
      </c>
      <c r="R3470" t="s">
        <v>8316</v>
      </c>
      <c r="S3470" s="17">
        <f t="shared" si="265"/>
        <v>42605.765381944439</v>
      </c>
      <c r="T3470" s="17">
        <f t="shared" si="266"/>
        <v>42634.125</v>
      </c>
    </row>
    <row r="3471" spans="1:20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 s="11">
        <f t="shared" si="264"/>
        <v>50.4</v>
      </c>
      <c r="Q3471" s="13" t="s">
        <v>8315</v>
      </c>
      <c r="R3471" t="s">
        <v>8316</v>
      </c>
      <c r="S3471" s="17">
        <f t="shared" si="265"/>
        <v>42458.641724537039</v>
      </c>
      <c r="T3471" s="17">
        <f t="shared" si="266"/>
        <v>42488.641724537039</v>
      </c>
    </row>
    <row r="3472" spans="1:20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 s="11">
        <f t="shared" si="264"/>
        <v>41.67</v>
      </c>
      <c r="Q3472" s="13" t="s">
        <v>8315</v>
      </c>
      <c r="R3472" t="s">
        <v>8316</v>
      </c>
      <c r="S3472" s="17">
        <f t="shared" si="265"/>
        <v>42529.022013888884</v>
      </c>
      <c r="T3472" s="17">
        <f t="shared" si="266"/>
        <v>42566.901388888888</v>
      </c>
    </row>
    <row r="3473" spans="1:20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 s="11">
        <f t="shared" si="264"/>
        <v>35.770000000000003</v>
      </c>
      <c r="Q3473" s="13" t="s">
        <v>8315</v>
      </c>
      <c r="R3473" t="s">
        <v>8316</v>
      </c>
      <c r="S3473" s="17">
        <f t="shared" si="265"/>
        <v>41841.820486111108</v>
      </c>
      <c r="T3473" s="17">
        <f t="shared" si="266"/>
        <v>41882.833333333336</v>
      </c>
    </row>
    <row r="3474" spans="1:20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 s="11">
        <f t="shared" si="264"/>
        <v>88.74</v>
      </c>
      <c r="Q3474" s="13" t="s">
        <v>8315</v>
      </c>
      <c r="R3474" t="s">
        <v>8316</v>
      </c>
      <c r="S3474" s="17">
        <f t="shared" si="265"/>
        <v>41928.170497685183</v>
      </c>
      <c r="T3474" s="17">
        <f t="shared" si="266"/>
        <v>41949.249305555553</v>
      </c>
    </row>
    <row r="3475" spans="1:20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 s="11">
        <f t="shared" si="264"/>
        <v>148.47999999999999</v>
      </c>
      <c r="Q3475" s="13" t="s">
        <v>8315</v>
      </c>
      <c r="R3475" t="s">
        <v>8316</v>
      </c>
      <c r="S3475" s="17">
        <f t="shared" si="265"/>
        <v>42062.834444444445</v>
      </c>
      <c r="T3475" s="17">
        <f t="shared" si="266"/>
        <v>42083.852083333331</v>
      </c>
    </row>
    <row r="3476" spans="1:20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 s="11">
        <f t="shared" si="264"/>
        <v>51.79</v>
      </c>
      <c r="Q3476" s="13" t="s">
        <v>8315</v>
      </c>
      <c r="R3476" t="s">
        <v>8316</v>
      </c>
      <c r="S3476" s="17">
        <f t="shared" si="265"/>
        <v>42541.501516203702</v>
      </c>
      <c r="T3476" s="17">
        <f t="shared" si="266"/>
        <v>42571.501516203702</v>
      </c>
    </row>
    <row r="3477" spans="1:20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 s="11">
        <f t="shared" si="264"/>
        <v>20</v>
      </c>
      <c r="Q3477" s="13" t="s">
        <v>8315</v>
      </c>
      <c r="R3477" t="s">
        <v>8316</v>
      </c>
      <c r="S3477" s="17">
        <f t="shared" si="265"/>
        <v>41918.880833333329</v>
      </c>
      <c r="T3477" s="17">
        <f t="shared" si="266"/>
        <v>41946</v>
      </c>
    </row>
    <row r="3478" spans="1:20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 s="11">
        <f t="shared" si="264"/>
        <v>52</v>
      </c>
      <c r="Q3478" s="13" t="s">
        <v>8315</v>
      </c>
      <c r="R3478" t="s">
        <v>8316</v>
      </c>
      <c r="S3478" s="17">
        <f t="shared" si="265"/>
        <v>41921.279976851853</v>
      </c>
      <c r="T3478" s="17">
        <f t="shared" si="266"/>
        <v>41939.125</v>
      </c>
    </row>
    <row r="3479" spans="1:20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 s="11">
        <f t="shared" si="264"/>
        <v>53.23</v>
      </c>
      <c r="Q3479" s="13" t="s">
        <v>8315</v>
      </c>
      <c r="R3479" t="s">
        <v>8316</v>
      </c>
      <c r="S3479" s="17">
        <f t="shared" si="265"/>
        <v>42128.736608796295</v>
      </c>
      <c r="T3479" s="17">
        <f t="shared" si="266"/>
        <v>42141.125</v>
      </c>
    </row>
    <row r="3480" spans="1:20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 s="11">
        <f t="shared" si="264"/>
        <v>39.6</v>
      </c>
      <c r="Q3480" s="13" t="s">
        <v>8315</v>
      </c>
      <c r="R3480" t="s">
        <v>8316</v>
      </c>
      <c r="S3480" s="17">
        <f t="shared" si="265"/>
        <v>42053.916921296302</v>
      </c>
      <c r="T3480" s="17">
        <f t="shared" si="266"/>
        <v>42079.875</v>
      </c>
    </row>
    <row r="3481" spans="1:20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 s="11">
        <f t="shared" si="264"/>
        <v>34.25</v>
      </c>
      <c r="Q3481" s="13" t="s">
        <v>8315</v>
      </c>
      <c r="R3481" t="s">
        <v>8316</v>
      </c>
      <c r="S3481" s="17">
        <f t="shared" si="265"/>
        <v>41781.855092592588</v>
      </c>
      <c r="T3481" s="17">
        <f t="shared" si="266"/>
        <v>41811.855092592588</v>
      </c>
    </row>
    <row r="3482" spans="1:20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 s="11">
        <f t="shared" si="264"/>
        <v>164.62</v>
      </c>
      <c r="Q3482" s="13" t="s">
        <v>8315</v>
      </c>
      <c r="R3482" t="s">
        <v>8316</v>
      </c>
      <c r="S3482" s="17">
        <f t="shared" si="265"/>
        <v>42171.317442129628</v>
      </c>
      <c r="T3482" s="17">
        <f t="shared" si="266"/>
        <v>42195.875</v>
      </c>
    </row>
    <row r="3483" spans="1:20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 s="11">
        <f t="shared" si="264"/>
        <v>125.05</v>
      </c>
      <c r="Q3483" s="13" t="s">
        <v>8315</v>
      </c>
      <c r="R3483" t="s">
        <v>8316</v>
      </c>
      <c r="S3483" s="17">
        <f t="shared" si="265"/>
        <v>41989.24754629629</v>
      </c>
      <c r="T3483" s="17">
        <f t="shared" si="266"/>
        <v>42006.24754629629</v>
      </c>
    </row>
    <row r="3484" spans="1:20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 s="11">
        <f t="shared" si="264"/>
        <v>51.88</v>
      </c>
      <c r="Q3484" s="13" t="s">
        <v>8315</v>
      </c>
      <c r="R3484" t="s">
        <v>8316</v>
      </c>
      <c r="S3484" s="17">
        <f t="shared" si="265"/>
        <v>41796.771597222221</v>
      </c>
      <c r="T3484" s="17">
        <f t="shared" si="266"/>
        <v>41826.771597222221</v>
      </c>
    </row>
    <row r="3485" spans="1:20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 s="11">
        <f t="shared" si="264"/>
        <v>40.29</v>
      </c>
      <c r="Q3485" s="13" t="s">
        <v>8315</v>
      </c>
      <c r="R3485" t="s">
        <v>8316</v>
      </c>
      <c r="S3485" s="17">
        <f t="shared" si="265"/>
        <v>41793.668761574074</v>
      </c>
      <c r="T3485" s="17">
        <f t="shared" si="266"/>
        <v>41823.668761574074</v>
      </c>
    </row>
    <row r="3486" spans="1:20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 s="11">
        <f t="shared" si="264"/>
        <v>64.91</v>
      </c>
      <c r="Q3486" s="13" t="s">
        <v>8315</v>
      </c>
      <c r="R3486" t="s">
        <v>8316</v>
      </c>
      <c r="S3486" s="17">
        <f t="shared" si="265"/>
        <v>42506.760405092587</v>
      </c>
      <c r="T3486" s="17">
        <f t="shared" si="266"/>
        <v>42536.760405092587</v>
      </c>
    </row>
    <row r="3487" spans="1:20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 s="11">
        <f t="shared" si="264"/>
        <v>55.33</v>
      </c>
      <c r="Q3487" s="13" t="s">
        <v>8315</v>
      </c>
      <c r="R3487" t="s">
        <v>8316</v>
      </c>
      <c r="S3487" s="17">
        <f t="shared" si="265"/>
        <v>42372.693055555559</v>
      </c>
      <c r="T3487" s="17">
        <f t="shared" si="266"/>
        <v>42402.693055555559</v>
      </c>
    </row>
    <row r="3488" spans="1:20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 s="11">
        <f t="shared" si="264"/>
        <v>83.14</v>
      </c>
      <c r="Q3488" s="13" t="s">
        <v>8315</v>
      </c>
      <c r="R3488" t="s">
        <v>8316</v>
      </c>
      <c r="S3488" s="17">
        <f t="shared" si="265"/>
        <v>42126.87501157407</v>
      </c>
      <c r="T3488" s="17">
        <f t="shared" si="266"/>
        <v>42158.290972222225</v>
      </c>
    </row>
    <row r="3489" spans="1:20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 s="11">
        <f t="shared" si="264"/>
        <v>38.71</v>
      </c>
      <c r="Q3489" s="13" t="s">
        <v>8315</v>
      </c>
      <c r="R3489" t="s">
        <v>8316</v>
      </c>
      <c r="S3489" s="17">
        <f t="shared" si="265"/>
        <v>42149.940416666665</v>
      </c>
      <c r="T3489" s="17">
        <f t="shared" si="266"/>
        <v>42179.940416666665</v>
      </c>
    </row>
    <row r="3490" spans="1:20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 s="11">
        <f t="shared" si="264"/>
        <v>125.38</v>
      </c>
      <c r="Q3490" s="13" t="s">
        <v>8315</v>
      </c>
      <c r="R3490" t="s">
        <v>8316</v>
      </c>
      <c r="S3490" s="17">
        <f t="shared" si="265"/>
        <v>42087.768055555556</v>
      </c>
      <c r="T3490" s="17">
        <f t="shared" si="266"/>
        <v>42111.666666666672</v>
      </c>
    </row>
    <row r="3491" spans="1:20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 s="11">
        <f t="shared" si="264"/>
        <v>78.260000000000005</v>
      </c>
      <c r="Q3491" s="13" t="s">
        <v>8315</v>
      </c>
      <c r="R3491" t="s">
        <v>8316</v>
      </c>
      <c r="S3491" s="17">
        <f t="shared" si="265"/>
        <v>41753.635775462964</v>
      </c>
      <c r="T3491" s="17">
        <f t="shared" si="266"/>
        <v>41783.875</v>
      </c>
    </row>
    <row r="3492" spans="1:20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 s="11">
        <f t="shared" si="264"/>
        <v>47.22</v>
      </c>
      <c r="Q3492" s="13" t="s">
        <v>8315</v>
      </c>
      <c r="R3492" t="s">
        <v>8316</v>
      </c>
      <c r="S3492" s="17">
        <f t="shared" si="265"/>
        <v>42443.802361111113</v>
      </c>
      <c r="T3492" s="17">
        <f t="shared" si="266"/>
        <v>42473.802361111113</v>
      </c>
    </row>
    <row r="3493" spans="1:20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 s="11">
        <f t="shared" si="264"/>
        <v>79.099999999999994</v>
      </c>
      <c r="Q3493" s="13" t="s">
        <v>8315</v>
      </c>
      <c r="R3493" t="s">
        <v>8316</v>
      </c>
      <c r="S3493" s="17">
        <f t="shared" si="265"/>
        <v>42121.249814814815</v>
      </c>
      <c r="T3493" s="17">
        <f t="shared" si="266"/>
        <v>42142.249814814815</v>
      </c>
    </row>
    <row r="3494" spans="1:20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 s="11">
        <f t="shared" si="264"/>
        <v>114.29</v>
      </c>
      <c r="Q3494" s="13" t="s">
        <v>8315</v>
      </c>
      <c r="R3494" t="s">
        <v>8316</v>
      </c>
      <c r="S3494" s="17">
        <f t="shared" si="265"/>
        <v>42268.009224537032</v>
      </c>
      <c r="T3494" s="17">
        <f t="shared" si="266"/>
        <v>42303.009224537032</v>
      </c>
    </row>
    <row r="3495" spans="1:20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 s="11">
        <f t="shared" si="264"/>
        <v>51.72</v>
      </c>
      <c r="Q3495" s="13" t="s">
        <v>8315</v>
      </c>
      <c r="R3495" t="s">
        <v>8316</v>
      </c>
      <c r="S3495" s="17">
        <f t="shared" si="265"/>
        <v>41848.866157407407</v>
      </c>
      <c r="T3495" s="17">
        <f t="shared" si="266"/>
        <v>41868.21597222222</v>
      </c>
    </row>
    <row r="3496" spans="1:20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 s="11">
        <f t="shared" si="264"/>
        <v>30.77</v>
      </c>
      <c r="Q3496" s="13" t="s">
        <v>8315</v>
      </c>
      <c r="R3496" t="s">
        <v>8316</v>
      </c>
      <c r="S3496" s="17">
        <f t="shared" si="265"/>
        <v>42689.214988425927</v>
      </c>
      <c r="T3496" s="17">
        <f t="shared" si="266"/>
        <v>42700.25</v>
      </c>
    </row>
    <row r="3497" spans="1:20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 s="11">
        <f t="shared" si="264"/>
        <v>74.209999999999994</v>
      </c>
      <c r="Q3497" s="13" t="s">
        <v>8315</v>
      </c>
      <c r="R3497" t="s">
        <v>8316</v>
      </c>
      <c r="S3497" s="17">
        <f t="shared" si="265"/>
        <v>41915.762835648151</v>
      </c>
      <c r="T3497" s="17">
        <f t="shared" si="266"/>
        <v>41944.720833333333</v>
      </c>
    </row>
    <row r="3498" spans="1:20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 s="11">
        <f t="shared" si="264"/>
        <v>47.85</v>
      </c>
      <c r="Q3498" s="13" t="s">
        <v>8315</v>
      </c>
      <c r="R3498" t="s">
        <v>8316</v>
      </c>
      <c r="S3498" s="17">
        <f t="shared" si="265"/>
        <v>42584.846828703703</v>
      </c>
      <c r="T3498" s="17">
        <f t="shared" si="266"/>
        <v>42624.846828703703</v>
      </c>
    </row>
    <row r="3499" spans="1:20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 s="11">
        <f t="shared" si="264"/>
        <v>34.409999999999997</v>
      </c>
      <c r="Q3499" s="13" t="s">
        <v>8315</v>
      </c>
      <c r="R3499" t="s">
        <v>8316</v>
      </c>
      <c r="S3499" s="17">
        <f t="shared" si="265"/>
        <v>42511.741944444439</v>
      </c>
      <c r="T3499" s="17">
        <f t="shared" si="266"/>
        <v>42523.916666666672</v>
      </c>
    </row>
    <row r="3500" spans="1:20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 s="11">
        <f t="shared" si="264"/>
        <v>40.24</v>
      </c>
      <c r="Q3500" s="13" t="s">
        <v>8315</v>
      </c>
      <c r="R3500" t="s">
        <v>8316</v>
      </c>
      <c r="S3500" s="17">
        <f t="shared" si="265"/>
        <v>42459.15861111111</v>
      </c>
      <c r="T3500" s="17">
        <f t="shared" si="266"/>
        <v>42518.905555555553</v>
      </c>
    </row>
    <row r="3501" spans="1:20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 s="11">
        <f t="shared" si="264"/>
        <v>60.29</v>
      </c>
      <c r="Q3501" s="13" t="s">
        <v>8315</v>
      </c>
      <c r="R3501" t="s">
        <v>8316</v>
      </c>
      <c r="S3501" s="17">
        <f t="shared" si="265"/>
        <v>42132.036168981482</v>
      </c>
      <c r="T3501" s="17">
        <f t="shared" si="266"/>
        <v>42186.290972222225</v>
      </c>
    </row>
    <row r="3502" spans="1:20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 s="11">
        <f t="shared" si="264"/>
        <v>25.31</v>
      </c>
      <c r="Q3502" s="13" t="s">
        <v>8315</v>
      </c>
      <c r="R3502" t="s">
        <v>8316</v>
      </c>
      <c r="S3502" s="17">
        <f t="shared" si="265"/>
        <v>42419.91942129629</v>
      </c>
      <c r="T3502" s="17">
        <f t="shared" si="266"/>
        <v>42436.207638888889</v>
      </c>
    </row>
    <row r="3503" spans="1:20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 s="11">
        <f t="shared" si="264"/>
        <v>35.950000000000003</v>
      </c>
      <c r="Q3503" s="13" t="s">
        <v>8315</v>
      </c>
      <c r="R3503" t="s">
        <v>8316</v>
      </c>
      <c r="S3503" s="17">
        <f t="shared" si="265"/>
        <v>42233.763831018514</v>
      </c>
      <c r="T3503" s="17">
        <f t="shared" si="266"/>
        <v>42258.763831018514</v>
      </c>
    </row>
    <row r="3504" spans="1:20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 s="11">
        <f t="shared" si="264"/>
        <v>136</v>
      </c>
      <c r="Q3504" s="13" t="s">
        <v>8315</v>
      </c>
      <c r="R3504" t="s">
        <v>8316</v>
      </c>
      <c r="S3504" s="17">
        <f t="shared" si="265"/>
        <v>42430.839398148149</v>
      </c>
      <c r="T3504" s="17">
        <f t="shared" si="266"/>
        <v>42445.165972222225</v>
      </c>
    </row>
    <row r="3505" spans="1:20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 s="11">
        <f t="shared" si="264"/>
        <v>70.760000000000005</v>
      </c>
      <c r="Q3505" s="13" t="s">
        <v>8315</v>
      </c>
      <c r="R3505" t="s">
        <v>8316</v>
      </c>
      <c r="S3505" s="17">
        <f t="shared" si="265"/>
        <v>42545.478333333333</v>
      </c>
      <c r="T3505" s="17">
        <f t="shared" si="266"/>
        <v>42575.478333333333</v>
      </c>
    </row>
    <row r="3506" spans="1:20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 s="11">
        <f t="shared" si="264"/>
        <v>125</v>
      </c>
      <c r="Q3506" s="13" t="s">
        <v>8315</v>
      </c>
      <c r="R3506" t="s">
        <v>8316</v>
      </c>
      <c r="S3506" s="17">
        <f t="shared" si="265"/>
        <v>42297.748738425929</v>
      </c>
      <c r="T3506" s="17">
        <f t="shared" si="266"/>
        <v>42327.790405092594</v>
      </c>
    </row>
    <row r="3507" spans="1:20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 s="11">
        <f t="shared" si="264"/>
        <v>66.510000000000005</v>
      </c>
      <c r="Q3507" s="13" t="s">
        <v>8315</v>
      </c>
      <c r="R3507" t="s">
        <v>8316</v>
      </c>
      <c r="S3507" s="17">
        <f t="shared" si="265"/>
        <v>41760.935706018521</v>
      </c>
      <c r="T3507" s="17">
        <f t="shared" si="266"/>
        <v>41772.166666666664</v>
      </c>
    </row>
    <row r="3508" spans="1:20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 s="11">
        <f t="shared" si="264"/>
        <v>105</v>
      </c>
      <c r="Q3508" s="13" t="s">
        <v>8315</v>
      </c>
      <c r="R3508" t="s">
        <v>8316</v>
      </c>
      <c r="S3508" s="17">
        <f t="shared" si="265"/>
        <v>41829.734259259261</v>
      </c>
      <c r="T3508" s="17">
        <f t="shared" si="266"/>
        <v>41874.734259259261</v>
      </c>
    </row>
    <row r="3509" spans="1:20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 s="11">
        <f t="shared" si="264"/>
        <v>145</v>
      </c>
      <c r="Q3509" s="13" t="s">
        <v>8315</v>
      </c>
      <c r="R3509" t="s">
        <v>8316</v>
      </c>
      <c r="S3509" s="17">
        <f t="shared" si="265"/>
        <v>42491.92288194444</v>
      </c>
      <c r="T3509" s="17">
        <f t="shared" si="266"/>
        <v>42521.92288194444</v>
      </c>
    </row>
    <row r="3510" spans="1:20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 s="11">
        <f t="shared" si="264"/>
        <v>12</v>
      </c>
      <c r="Q3510" s="13" t="s">
        <v>8315</v>
      </c>
      <c r="R3510" t="s">
        <v>8316</v>
      </c>
      <c r="S3510" s="17">
        <f t="shared" si="265"/>
        <v>42477.729780092588</v>
      </c>
      <c r="T3510" s="17">
        <f t="shared" si="266"/>
        <v>42500.875</v>
      </c>
    </row>
    <row r="3511" spans="1:20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 s="11">
        <f t="shared" si="264"/>
        <v>96.67</v>
      </c>
      <c r="Q3511" s="13" t="s">
        <v>8315</v>
      </c>
      <c r="R3511" t="s">
        <v>8316</v>
      </c>
      <c r="S3511" s="17">
        <f t="shared" si="265"/>
        <v>41950.859560185185</v>
      </c>
      <c r="T3511" s="17">
        <f t="shared" si="266"/>
        <v>41964.204861111109</v>
      </c>
    </row>
    <row r="3512" spans="1:20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 s="11">
        <f t="shared" si="264"/>
        <v>60.33</v>
      </c>
      <c r="Q3512" s="13" t="s">
        <v>8315</v>
      </c>
      <c r="R3512" t="s">
        <v>8316</v>
      </c>
      <c r="S3512" s="17">
        <f t="shared" si="265"/>
        <v>41802.62090277778</v>
      </c>
      <c r="T3512" s="17">
        <f t="shared" si="266"/>
        <v>41822.62090277778</v>
      </c>
    </row>
    <row r="3513" spans="1:20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 s="11">
        <f t="shared" si="264"/>
        <v>79.89</v>
      </c>
      <c r="Q3513" s="13" t="s">
        <v>8315</v>
      </c>
      <c r="R3513" t="s">
        <v>8316</v>
      </c>
      <c r="S3513" s="17">
        <f t="shared" si="265"/>
        <v>41927.873784722222</v>
      </c>
      <c r="T3513" s="17">
        <f t="shared" si="266"/>
        <v>41950.770833333336</v>
      </c>
    </row>
    <row r="3514" spans="1:20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 s="11">
        <f t="shared" si="264"/>
        <v>58.82</v>
      </c>
      <c r="Q3514" s="13" t="s">
        <v>8315</v>
      </c>
      <c r="R3514" t="s">
        <v>8316</v>
      </c>
      <c r="S3514" s="17">
        <f t="shared" si="265"/>
        <v>42057.536944444444</v>
      </c>
      <c r="T3514" s="17">
        <f t="shared" si="266"/>
        <v>42117.49527777778</v>
      </c>
    </row>
    <row r="3515" spans="1:20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 s="11">
        <f t="shared" si="264"/>
        <v>75.34</v>
      </c>
      <c r="Q3515" s="13" t="s">
        <v>8315</v>
      </c>
      <c r="R3515" t="s">
        <v>8316</v>
      </c>
      <c r="S3515" s="17">
        <f t="shared" si="265"/>
        <v>41781.096203703702</v>
      </c>
      <c r="T3515" s="17">
        <f t="shared" si="266"/>
        <v>41794.207638888889</v>
      </c>
    </row>
    <row r="3516" spans="1:20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 s="11">
        <f t="shared" si="264"/>
        <v>55</v>
      </c>
      <c r="Q3516" s="13" t="s">
        <v>8315</v>
      </c>
      <c r="R3516" t="s">
        <v>8316</v>
      </c>
      <c r="S3516" s="17">
        <f t="shared" si="265"/>
        <v>42020.846666666665</v>
      </c>
      <c r="T3516" s="17">
        <f t="shared" si="266"/>
        <v>42037.207638888889</v>
      </c>
    </row>
    <row r="3517" spans="1:20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 s="11">
        <f t="shared" si="264"/>
        <v>66.959999999999994</v>
      </c>
      <c r="Q3517" s="13" t="s">
        <v>8315</v>
      </c>
      <c r="R3517" t="s">
        <v>8316</v>
      </c>
      <c r="S3517" s="17">
        <f t="shared" si="265"/>
        <v>42125.772812499999</v>
      </c>
      <c r="T3517" s="17">
        <f t="shared" si="266"/>
        <v>42155.772812499999</v>
      </c>
    </row>
    <row r="3518" spans="1:20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 s="11">
        <f t="shared" si="264"/>
        <v>227.27</v>
      </c>
      <c r="Q3518" s="13" t="s">
        <v>8315</v>
      </c>
      <c r="R3518" t="s">
        <v>8316</v>
      </c>
      <c r="S3518" s="17">
        <f t="shared" si="265"/>
        <v>41856.010069444441</v>
      </c>
      <c r="T3518" s="17">
        <f t="shared" si="266"/>
        <v>41890.125</v>
      </c>
    </row>
    <row r="3519" spans="1:20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 s="11">
        <f t="shared" si="264"/>
        <v>307.69</v>
      </c>
      <c r="Q3519" s="13" t="s">
        <v>8315</v>
      </c>
      <c r="R3519" t="s">
        <v>8316</v>
      </c>
      <c r="S3519" s="17">
        <f t="shared" si="265"/>
        <v>41794.817523148151</v>
      </c>
      <c r="T3519" s="17">
        <f t="shared" si="266"/>
        <v>41824.458333333336</v>
      </c>
    </row>
    <row r="3520" spans="1:20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 s="11">
        <f t="shared" si="264"/>
        <v>50.02</v>
      </c>
      <c r="Q3520" s="13" t="s">
        <v>8315</v>
      </c>
      <c r="R3520" t="s">
        <v>8316</v>
      </c>
      <c r="S3520" s="17">
        <f t="shared" si="265"/>
        <v>41893.783553240741</v>
      </c>
      <c r="T3520" s="17">
        <f t="shared" si="266"/>
        <v>41914.597916666666</v>
      </c>
    </row>
    <row r="3521" spans="1:20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 s="11">
        <f t="shared" si="264"/>
        <v>72.39</v>
      </c>
      <c r="Q3521" s="13" t="s">
        <v>8315</v>
      </c>
      <c r="R3521" t="s">
        <v>8316</v>
      </c>
      <c r="S3521" s="17">
        <f t="shared" si="265"/>
        <v>42037.598958333328</v>
      </c>
      <c r="T3521" s="17">
        <f t="shared" si="266"/>
        <v>42067.598958333328</v>
      </c>
    </row>
    <row r="3522" spans="1:20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3"/>
        <v>101</v>
      </c>
      <c r="P3522" s="11">
        <f t="shared" si="264"/>
        <v>95.95</v>
      </c>
      <c r="Q3522" s="13" t="s">
        <v>8315</v>
      </c>
      <c r="R3522" t="s">
        <v>8316</v>
      </c>
      <c r="S3522" s="17">
        <f t="shared" si="265"/>
        <v>42227.824212962965</v>
      </c>
      <c r="T3522" s="17">
        <f t="shared" si="266"/>
        <v>42253.57430555555</v>
      </c>
    </row>
    <row r="3523" spans="1:20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67">ROUND(E3523/D3523*100,0)</f>
        <v>169</v>
      </c>
      <c r="P3523" s="11">
        <f t="shared" ref="P3523:P3586" si="268">IFERROR(ROUND(E3523/L3523,2),0)</f>
        <v>45.62</v>
      </c>
      <c r="Q3523" s="13" t="s">
        <v>8315</v>
      </c>
      <c r="R3523" t="s">
        <v>8316</v>
      </c>
      <c r="S3523" s="17">
        <f t="shared" ref="S3523:S3586" si="269">(((J3523/60)/60)/24)+DATE(1970,1,1)</f>
        <v>41881.361342592594</v>
      </c>
      <c r="T3523" s="17">
        <f t="shared" ref="T3523:T3586" si="270">(((I3523/60)/60)/24)+DATE(1970,1,1)</f>
        <v>41911.361342592594</v>
      </c>
    </row>
    <row r="3524" spans="1:20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 s="11">
        <f t="shared" si="268"/>
        <v>41.03</v>
      </c>
      <c r="Q3524" s="13" t="s">
        <v>8315</v>
      </c>
      <c r="R3524" t="s">
        <v>8316</v>
      </c>
      <c r="S3524" s="17">
        <f t="shared" si="269"/>
        <v>42234.789884259255</v>
      </c>
      <c r="T3524" s="17">
        <f t="shared" si="270"/>
        <v>42262.420833333337</v>
      </c>
    </row>
    <row r="3525" spans="1:20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 s="11">
        <f t="shared" si="268"/>
        <v>56.83</v>
      </c>
      <c r="Q3525" s="13" t="s">
        <v>8315</v>
      </c>
      <c r="R3525" t="s">
        <v>8316</v>
      </c>
      <c r="S3525" s="17">
        <f t="shared" si="269"/>
        <v>42581.397546296299</v>
      </c>
      <c r="T3525" s="17">
        <f t="shared" si="270"/>
        <v>42638.958333333328</v>
      </c>
    </row>
    <row r="3526" spans="1:20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 s="11">
        <f t="shared" si="268"/>
        <v>137.24</v>
      </c>
      <c r="Q3526" s="13" t="s">
        <v>8315</v>
      </c>
      <c r="R3526" t="s">
        <v>8316</v>
      </c>
      <c r="S3526" s="17">
        <f t="shared" si="269"/>
        <v>41880.76357638889</v>
      </c>
      <c r="T3526" s="17">
        <f t="shared" si="270"/>
        <v>41895.166666666664</v>
      </c>
    </row>
    <row r="3527" spans="1:20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 s="11">
        <f t="shared" si="268"/>
        <v>75.709999999999994</v>
      </c>
      <c r="Q3527" s="13" t="s">
        <v>8315</v>
      </c>
      <c r="R3527" t="s">
        <v>8316</v>
      </c>
      <c r="S3527" s="17">
        <f t="shared" si="269"/>
        <v>42214.6956712963</v>
      </c>
      <c r="T3527" s="17">
        <f t="shared" si="270"/>
        <v>42225.666666666672</v>
      </c>
    </row>
    <row r="3528" spans="1:20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 s="11">
        <f t="shared" si="268"/>
        <v>99</v>
      </c>
      <c r="Q3528" s="13" t="s">
        <v>8315</v>
      </c>
      <c r="R3528" t="s">
        <v>8316</v>
      </c>
      <c r="S3528" s="17">
        <f t="shared" si="269"/>
        <v>42460.335312499999</v>
      </c>
      <c r="T3528" s="17">
        <f t="shared" si="270"/>
        <v>42488.249305555553</v>
      </c>
    </row>
    <row r="3529" spans="1:20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 s="11">
        <f t="shared" si="268"/>
        <v>81.569999999999993</v>
      </c>
      <c r="Q3529" s="13" t="s">
        <v>8315</v>
      </c>
      <c r="R3529" t="s">
        <v>8316</v>
      </c>
      <c r="S3529" s="17">
        <f t="shared" si="269"/>
        <v>42167.023206018523</v>
      </c>
      <c r="T3529" s="17">
        <f t="shared" si="270"/>
        <v>42196.165972222225</v>
      </c>
    </row>
    <row r="3530" spans="1:20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 s="11">
        <f t="shared" si="268"/>
        <v>45.11</v>
      </c>
      <c r="Q3530" s="13" t="s">
        <v>8315</v>
      </c>
      <c r="R3530" t="s">
        <v>8316</v>
      </c>
      <c r="S3530" s="17">
        <f t="shared" si="269"/>
        <v>42733.50136574074</v>
      </c>
      <c r="T3530" s="17">
        <f t="shared" si="270"/>
        <v>42753.50136574074</v>
      </c>
    </row>
    <row r="3531" spans="1:20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 s="11">
        <f t="shared" si="268"/>
        <v>36.67</v>
      </c>
      <c r="Q3531" s="13" t="s">
        <v>8315</v>
      </c>
      <c r="R3531" t="s">
        <v>8316</v>
      </c>
      <c r="S3531" s="17">
        <f t="shared" si="269"/>
        <v>42177.761782407411</v>
      </c>
      <c r="T3531" s="17">
        <f t="shared" si="270"/>
        <v>42198.041666666672</v>
      </c>
    </row>
    <row r="3532" spans="1:20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 s="11">
        <f t="shared" si="268"/>
        <v>125</v>
      </c>
      <c r="Q3532" s="13" t="s">
        <v>8315</v>
      </c>
      <c r="R3532" t="s">
        <v>8316</v>
      </c>
      <c r="S3532" s="17">
        <f t="shared" si="269"/>
        <v>42442.623344907406</v>
      </c>
      <c r="T3532" s="17">
        <f t="shared" si="270"/>
        <v>42470.833333333328</v>
      </c>
    </row>
    <row r="3533" spans="1:20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 s="11">
        <f t="shared" si="268"/>
        <v>49.23</v>
      </c>
      <c r="Q3533" s="13" t="s">
        <v>8315</v>
      </c>
      <c r="R3533" t="s">
        <v>8316</v>
      </c>
      <c r="S3533" s="17">
        <f t="shared" si="269"/>
        <v>42521.654328703706</v>
      </c>
      <c r="T3533" s="17">
        <f t="shared" si="270"/>
        <v>42551.654328703706</v>
      </c>
    </row>
    <row r="3534" spans="1:20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 s="11">
        <f t="shared" si="268"/>
        <v>42.3</v>
      </c>
      <c r="Q3534" s="13" t="s">
        <v>8315</v>
      </c>
      <c r="R3534" t="s">
        <v>8316</v>
      </c>
      <c r="S3534" s="17">
        <f t="shared" si="269"/>
        <v>41884.599849537037</v>
      </c>
      <c r="T3534" s="17">
        <f t="shared" si="270"/>
        <v>41900.165972222225</v>
      </c>
    </row>
    <row r="3535" spans="1:20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 s="11">
        <f t="shared" si="268"/>
        <v>78.88</v>
      </c>
      <c r="Q3535" s="13" t="s">
        <v>8315</v>
      </c>
      <c r="R3535" t="s">
        <v>8316</v>
      </c>
      <c r="S3535" s="17">
        <f t="shared" si="269"/>
        <v>42289.761192129634</v>
      </c>
      <c r="T3535" s="17">
        <f t="shared" si="270"/>
        <v>42319.802858796291</v>
      </c>
    </row>
    <row r="3536" spans="1:20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 s="11">
        <f t="shared" si="268"/>
        <v>38.28</v>
      </c>
      <c r="Q3536" s="13" t="s">
        <v>8315</v>
      </c>
      <c r="R3536" t="s">
        <v>8316</v>
      </c>
      <c r="S3536" s="17">
        <f t="shared" si="269"/>
        <v>42243.6252662037</v>
      </c>
      <c r="T3536" s="17">
        <f t="shared" si="270"/>
        <v>42278.6252662037</v>
      </c>
    </row>
    <row r="3537" spans="1:20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 s="11">
        <f t="shared" si="268"/>
        <v>44.85</v>
      </c>
      <c r="Q3537" s="13" t="s">
        <v>8315</v>
      </c>
      <c r="R3537" t="s">
        <v>8316</v>
      </c>
      <c r="S3537" s="17">
        <f t="shared" si="269"/>
        <v>42248.640162037031</v>
      </c>
      <c r="T3537" s="17">
        <f t="shared" si="270"/>
        <v>42279.75</v>
      </c>
    </row>
    <row r="3538" spans="1:20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 s="11">
        <f t="shared" si="268"/>
        <v>13.53</v>
      </c>
      <c r="Q3538" s="13" t="s">
        <v>8315</v>
      </c>
      <c r="R3538" t="s">
        <v>8316</v>
      </c>
      <c r="S3538" s="17">
        <f t="shared" si="269"/>
        <v>42328.727141203708</v>
      </c>
      <c r="T3538" s="17">
        <f t="shared" si="270"/>
        <v>42358.499305555553</v>
      </c>
    </row>
    <row r="3539" spans="1:20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 s="11">
        <f t="shared" si="268"/>
        <v>43.5</v>
      </c>
      <c r="Q3539" s="13" t="s">
        <v>8315</v>
      </c>
      <c r="R3539" t="s">
        <v>8316</v>
      </c>
      <c r="S3539" s="17">
        <f t="shared" si="269"/>
        <v>41923.354351851849</v>
      </c>
      <c r="T3539" s="17">
        <f t="shared" si="270"/>
        <v>41960.332638888889</v>
      </c>
    </row>
    <row r="3540" spans="1:20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 s="11">
        <f t="shared" si="268"/>
        <v>30.95</v>
      </c>
      <c r="Q3540" s="13" t="s">
        <v>8315</v>
      </c>
      <c r="R3540" t="s">
        <v>8316</v>
      </c>
      <c r="S3540" s="17">
        <f t="shared" si="269"/>
        <v>42571.420601851853</v>
      </c>
      <c r="T3540" s="17">
        <f t="shared" si="270"/>
        <v>42599.420601851853</v>
      </c>
    </row>
    <row r="3541" spans="1:20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 s="11">
        <f t="shared" si="268"/>
        <v>55.23</v>
      </c>
      <c r="Q3541" s="13" t="s">
        <v>8315</v>
      </c>
      <c r="R3541" t="s">
        <v>8316</v>
      </c>
      <c r="S3541" s="17">
        <f t="shared" si="269"/>
        <v>42600.756041666667</v>
      </c>
      <c r="T3541" s="17">
        <f t="shared" si="270"/>
        <v>42621.756041666667</v>
      </c>
    </row>
    <row r="3542" spans="1:20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 s="11">
        <f t="shared" si="268"/>
        <v>46.13</v>
      </c>
      <c r="Q3542" s="13" t="s">
        <v>8315</v>
      </c>
      <c r="R3542" t="s">
        <v>8316</v>
      </c>
      <c r="S3542" s="17">
        <f t="shared" si="269"/>
        <v>42517.003368055557</v>
      </c>
      <c r="T3542" s="17">
        <f t="shared" si="270"/>
        <v>42547.003368055557</v>
      </c>
    </row>
    <row r="3543" spans="1:20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 s="11">
        <f t="shared" si="268"/>
        <v>39.380000000000003</v>
      </c>
      <c r="Q3543" s="13" t="s">
        <v>8315</v>
      </c>
      <c r="R3543" t="s">
        <v>8316</v>
      </c>
      <c r="S3543" s="17">
        <f t="shared" si="269"/>
        <v>42222.730034722219</v>
      </c>
      <c r="T3543" s="17">
        <f t="shared" si="270"/>
        <v>42247.730034722219</v>
      </c>
    </row>
    <row r="3544" spans="1:20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 s="11">
        <f t="shared" si="268"/>
        <v>66.150000000000006</v>
      </c>
      <c r="Q3544" s="13" t="s">
        <v>8315</v>
      </c>
      <c r="R3544" t="s">
        <v>8316</v>
      </c>
      <c r="S3544" s="17">
        <f t="shared" si="269"/>
        <v>41829.599791666667</v>
      </c>
      <c r="T3544" s="17">
        <f t="shared" si="270"/>
        <v>41889.599791666667</v>
      </c>
    </row>
    <row r="3545" spans="1:20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 s="11">
        <f t="shared" si="268"/>
        <v>54.14</v>
      </c>
      <c r="Q3545" s="13" t="s">
        <v>8315</v>
      </c>
      <c r="R3545" t="s">
        <v>8316</v>
      </c>
      <c r="S3545" s="17">
        <f t="shared" si="269"/>
        <v>42150.755312499998</v>
      </c>
      <c r="T3545" s="17">
        <f t="shared" si="270"/>
        <v>42180.755312499998</v>
      </c>
    </row>
    <row r="3546" spans="1:20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 s="11">
        <f t="shared" si="268"/>
        <v>104.17</v>
      </c>
      <c r="Q3546" s="13" t="s">
        <v>8315</v>
      </c>
      <c r="R3546" t="s">
        <v>8316</v>
      </c>
      <c r="S3546" s="17">
        <f t="shared" si="269"/>
        <v>42040.831678240742</v>
      </c>
      <c r="T3546" s="17">
        <f t="shared" si="270"/>
        <v>42070.831678240742</v>
      </c>
    </row>
    <row r="3547" spans="1:20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 s="11">
        <f t="shared" si="268"/>
        <v>31.38</v>
      </c>
      <c r="Q3547" s="13" t="s">
        <v>8315</v>
      </c>
      <c r="R3547" t="s">
        <v>8316</v>
      </c>
      <c r="S3547" s="17">
        <f t="shared" si="269"/>
        <v>42075.807395833333</v>
      </c>
      <c r="T3547" s="17">
        <f t="shared" si="270"/>
        <v>42105.807395833333</v>
      </c>
    </row>
    <row r="3548" spans="1:20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 s="11">
        <f t="shared" si="268"/>
        <v>59.21</v>
      </c>
      <c r="Q3548" s="13" t="s">
        <v>8315</v>
      </c>
      <c r="R3548" t="s">
        <v>8316</v>
      </c>
      <c r="S3548" s="17">
        <f t="shared" si="269"/>
        <v>42073.660694444443</v>
      </c>
      <c r="T3548" s="17">
        <f t="shared" si="270"/>
        <v>42095.165972222225</v>
      </c>
    </row>
    <row r="3549" spans="1:20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 s="11">
        <f t="shared" si="268"/>
        <v>119.18</v>
      </c>
      <c r="Q3549" s="13" t="s">
        <v>8315</v>
      </c>
      <c r="R3549" t="s">
        <v>8316</v>
      </c>
      <c r="S3549" s="17">
        <f t="shared" si="269"/>
        <v>42480.078715277778</v>
      </c>
      <c r="T3549" s="17">
        <f t="shared" si="270"/>
        <v>42504.165972222225</v>
      </c>
    </row>
    <row r="3550" spans="1:20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 s="11">
        <f t="shared" si="268"/>
        <v>164.62</v>
      </c>
      <c r="Q3550" s="13" t="s">
        <v>8315</v>
      </c>
      <c r="R3550" t="s">
        <v>8316</v>
      </c>
      <c r="S3550" s="17">
        <f t="shared" si="269"/>
        <v>42411.942291666666</v>
      </c>
      <c r="T3550" s="17">
        <f t="shared" si="270"/>
        <v>42434.041666666672</v>
      </c>
    </row>
    <row r="3551" spans="1:20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 s="11">
        <f t="shared" si="268"/>
        <v>24.29</v>
      </c>
      <c r="Q3551" s="13" t="s">
        <v>8315</v>
      </c>
      <c r="R3551" t="s">
        <v>8316</v>
      </c>
      <c r="S3551" s="17">
        <f t="shared" si="269"/>
        <v>42223.394363425927</v>
      </c>
      <c r="T3551" s="17">
        <f t="shared" si="270"/>
        <v>42251.394363425927</v>
      </c>
    </row>
    <row r="3552" spans="1:20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 s="11">
        <f t="shared" si="268"/>
        <v>40.94</v>
      </c>
      <c r="Q3552" s="13" t="s">
        <v>8315</v>
      </c>
      <c r="R3552" t="s">
        <v>8316</v>
      </c>
      <c r="S3552" s="17">
        <f t="shared" si="269"/>
        <v>42462.893495370372</v>
      </c>
      <c r="T3552" s="17">
        <f t="shared" si="270"/>
        <v>42492.893495370372</v>
      </c>
    </row>
    <row r="3553" spans="1:20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 s="11">
        <f t="shared" si="268"/>
        <v>61.1</v>
      </c>
      <c r="Q3553" s="13" t="s">
        <v>8315</v>
      </c>
      <c r="R3553" t="s">
        <v>8316</v>
      </c>
      <c r="S3553" s="17">
        <f t="shared" si="269"/>
        <v>41753.515856481477</v>
      </c>
      <c r="T3553" s="17">
        <f t="shared" si="270"/>
        <v>41781.921527777777</v>
      </c>
    </row>
    <row r="3554" spans="1:20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 s="11">
        <f t="shared" si="268"/>
        <v>38.65</v>
      </c>
      <c r="Q3554" s="13" t="s">
        <v>8315</v>
      </c>
      <c r="R3554" t="s">
        <v>8316</v>
      </c>
      <c r="S3554" s="17">
        <f t="shared" si="269"/>
        <v>41788.587083333332</v>
      </c>
      <c r="T3554" s="17">
        <f t="shared" si="270"/>
        <v>41818.587083333332</v>
      </c>
    </row>
    <row r="3555" spans="1:20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 s="11">
        <f t="shared" si="268"/>
        <v>56.2</v>
      </c>
      <c r="Q3555" s="13" t="s">
        <v>8315</v>
      </c>
      <c r="R3555" t="s">
        <v>8316</v>
      </c>
      <c r="S3555" s="17">
        <f t="shared" si="269"/>
        <v>42196.028703703705</v>
      </c>
      <c r="T3555" s="17">
        <f t="shared" si="270"/>
        <v>42228</v>
      </c>
    </row>
    <row r="3556" spans="1:20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 s="11">
        <f t="shared" si="268"/>
        <v>107</v>
      </c>
      <c r="Q3556" s="13" t="s">
        <v>8315</v>
      </c>
      <c r="R3556" t="s">
        <v>8316</v>
      </c>
      <c r="S3556" s="17">
        <f t="shared" si="269"/>
        <v>42016.050451388888</v>
      </c>
      <c r="T3556" s="17">
        <f t="shared" si="270"/>
        <v>42046.708333333328</v>
      </c>
    </row>
    <row r="3557" spans="1:20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 s="11">
        <f t="shared" si="268"/>
        <v>171.43</v>
      </c>
      <c r="Q3557" s="13" t="s">
        <v>8315</v>
      </c>
      <c r="R3557" t="s">
        <v>8316</v>
      </c>
      <c r="S3557" s="17">
        <f t="shared" si="269"/>
        <v>42661.442060185189</v>
      </c>
      <c r="T3557" s="17">
        <f t="shared" si="270"/>
        <v>42691.483726851846</v>
      </c>
    </row>
    <row r="3558" spans="1:20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 s="11">
        <f t="shared" si="268"/>
        <v>110.5</v>
      </c>
      <c r="Q3558" s="13" t="s">
        <v>8315</v>
      </c>
      <c r="R3558" t="s">
        <v>8316</v>
      </c>
      <c r="S3558" s="17">
        <f t="shared" si="269"/>
        <v>41808.649583333332</v>
      </c>
      <c r="T3558" s="17">
        <f t="shared" si="270"/>
        <v>41868.649583333332</v>
      </c>
    </row>
    <row r="3559" spans="1:20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 s="11">
        <f t="shared" si="268"/>
        <v>179.28</v>
      </c>
      <c r="Q3559" s="13" t="s">
        <v>8315</v>
      </c>
      <c r="R3559" t="s">
        <v>8316</v>
      </c>
      <c r="S3559" s="17">
        <f t="shared" si="269"/>
        <v>41730.276747685188</v>
      </c>
      <c r="T3559" s="17">
        <f t="shared" si="270"/>
        <v>41764.276747685188</v>
      </c>
    </row>
    <row r="3560" spans="1:20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 s="11">
        <f t="shared" si="268"/>
        <v>22.91</v>
      </c>
      <c r="Q3560" s="13" t="s">
        <v>8315</v>
      </c>
      <c r="R3560" t="s">
        <v>8316</v>
      </c>
      <c r="S3560" s="17">
        <f t="shared" si="269"/>
        <v>42139.816840277781</v>
      </c>
      <c r="T3560" s="17">
        <f t="shared" si="270"/>
        <v>42181.875</v>
      </c>
    </row>
    <row r="3561" spans="1:20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 s="11">
        <f t="shared" si="268"/>
        <v>43.13</v>
      </c>
      <c r="Q3561" s="13" t="s">
        <v>8315</v>
      </c>
      <c r="R3561" t="s">
        <v>8316</v>
      </c>
      <c r="S3561" s="17">
        <f t="shared" si="269"/>
        <v>42194.096157407403</v>
      </c>
      <c r="T3561" s="17">
        <f t="shared" si="270"/>
        <v>42216.373611111107</v>
      </c>
    </row>
    <row r="3562" spans="1:20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 s="11">
        <f t="shared" si="268"/>
        <v>46.89</v>
      </c>
      <c r="Q3562" s="13" t="s">
        <v>8315</v>
      </c>
      <c r="R3562" t="s">
        <v>8316</v>
      </c>
      <c r="S3562" s="17">
        <f t="shared" si="269"/>
        <v>42115.889652777783</v>
      </c>
      <c r="T3562" s="17">
        <f t="shared" si="270"/>
        <v>42151.114583333328</v>
      </c>
    </row>
    <row r="3563" spans="1:20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 s="11">
        <f t="shared" si="268"/>
        <v>47.41</v>
      </c>
      <c r="Q3563" s="13" t="s">
        <v>8315</v>
      </c>
      <c r="R3563" t="s">
        <v>8316</v>
      </c>
      <c r="S3563" s="17">
        <f t="shared" si="269"/>
        <v>42203.680300925931</v>
      </c>
      <c r="T3563" s="17">
        <f t="shared" si="270"/>
        <v>42221.774999999994</v>
      </c>
    </row>
    <row r="3564" spans="1:20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 s="11">
        <f t="shared" si="268"/>
        <v>15.13</v>
      </c>
      <c r="Q3564" s="13" t="s">
        <v>8315</v>
      </c>
      <c r="R3564" t="s">
        <v>8316</v>
      </c>
      <c r="S3564" s="17">
        <f t="shared" si="269"/>
        <v>42433.761886574073</v>
      </c>
      <c r="T3564" s="17">
        <f t="shared" si="270"/>
        <v>42442.916666666672</v>
      </c>
    </row>
    <row r="3565" spans="1:20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 s="11">
        <f t="shared" si="268"/>
        <v>21.1</v>
      </c>
      <c r="Q3565" s="13" t="s">
        <v>8315</v>
      </c>
      <c r="R3565" t="s">
        <v>8316</v>
      </c>
      <c r="S3565" s="17">
        <f t="shared" si="269"/>
        <v>42555.671944444446</v>
      </c>
      <c r="T3565" s="17">
        <f t="shared" si="270"/>
        <v>42583.791666666672</v>
      </c>
    </row>
    <row r="3566" spans="1:20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 s="11">
        <f t="shared" si="268"/>
        <v>59.12</v>
      </c>
      <c r="Q3566" s="13" t="s">
        <v>8315</v>
      </c>
      <c r="R3566" t="s">
        <v>8316</v>
      </c>
      <c r="S3566" s="17">
        <f t="shared" si="269"/>
        <v>42236.623252314821</v>
      </c>
      <c r="T3566" s="17">
        <f t="shared" si="270"/>
        <v>42282.666666666672</v>
      </c>
    </row>
    <row r="3567" spans="1:20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 s="11">
        <f t="shared" si="268"/>
        <v>97.92</v>
      </c>
      <c r="Q3567" s="13" t="s">
        <v>8315</v>
      </c>
      <c r="R3567" t="s">
        <v>8316</v>
      </c>
      <c r="S3567" s="17">
        <f t="shared" si="269"/>
        <v>41974.743148148147</v>
      </c>
      <c r="T3567" s="17">
        <f t="shared" si="270"/>
        <v>42004.743148148147</v>
      </c>
    </row>
    <row r="3568" spans="1:20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 s="11">
        <f t="shared" si="268"/>
        <v>55.13</v>
      </c>
      <c r="Q3568" s="13" t="s">
        <v>8315</v>
      </c>
      <c r="R3568" t="s">
        <v>8316</v>
      </c>
      <c r="S3568" s="17">
        <f t="shared" si="269"/>
        <v>41997.507905092592</v>
      </c>
      <c r="T3568" s="17">
        <f t="shared" si="270"/>
        <v>42027.507905092592</v>
      </c>
    </row>
    <row r="3569" spans="1:20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 s="11">
        <f t="shared" si="268"/>
        <v>26.54</v>
      </c>
      <c r="Q3569" s="13" t="s">
        <v>8315</v>
      </c>
      <c r="R3569" t="s">
        <v>8316</v>
      </c>
      <c r="S3569" s="17">
        <f t="shared" si="269"/>
        <v>42135.810694444444</v>
      </c>
      <c r="T3569" s="17">
        <f t="shared" si="270"/>
        <v>42165.810694444444</v>
      </c>
    </row>
    <row r="3570" spans="1:20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 s="11">
        <f t="shared" si="268"/>
        <v>58.42</v>
      </c>
      <c r="Q3570" s="13" t="s">
        <v>8315</v>
      </c>
      <c r="R3570" t="s">
        <v>8316</v>
      </c>
      <c r="S3570" s="17">
        <f t="shared" si="269"/>
        <v>41869.740671296298</v>
      </c>
      <c r="T3570" s="17">
        <f t="shared" si="270"/>
        <v>41899.740671296298</v>
      </c>
    </row>
    <row r="3571" spans="1:20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 s="11">
        <f t="shared" si="268"/>
        <v>122.54</v>
      </c>
      <c r="Q3571" s="13" t="s">
        <v>8315</v>
      </c>
      <c r="R3571" t="s">
        <v>8316</v>
      </c>
      <c r="S3571" s="17">
        <f t="shared" si="269"/>
        <v>41982.688611111109</v>
      </c>
      <c r="T3571" s="17">
        <f t="shared" si="270"/>
        <v>42012.688611111109</v>
      </c>
    </row>
    <row r="3572" spans="1:20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 s="11">
        <f t="shared" si="268"/>
        <v>87.96</v>
      </c>
      <c r="Q3572" s="13" t="s">
        <v>8315</v>
      </c>
      <c r="R3572" t="s">
        <v>8316</v>
      </c>
      <c r="S3572" s="17">
        <f t="shared" si="269"/>
        <v>41976.331979166673</v>
      </c>
      <c r="T3572" s="17">
        <f t="shared" si="270"/>
        <v>42004.291666666672</v>
      </c>
    </row>
    <row r="3573" spans="1:20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 s="11">
        <f t="shared" si="268"/>
        <v>73.239999999999995</v>
      </c>
      <c r="Q3573" s="13" t="s">
        <v>8315</v>
      </c>
      <c r="R3573" t="s">
        <v>8316</v>
      </c>
      <c r="S3573" s="17">
        <f t="shared" si="269"/>
        <v>41912.858946759261</v>
      </c>
      <c r="T3573" s="17">
        <f t="shared" si="270"/>
        <v>41942.858946759261</v>
      </c>
    </row>
    <row r="3574" spans="1:20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 s="11">
        <f t="shared" si="268"/>
        <v>55.56</v>
      </c>
      <c r="Q3574" s="13" t="s">
        <v>8315</v>
      </c>
      <c r="R3574" t="s">
        <v>8316</v>
      </c>
      <c r="S3574" s="17">
        <f t="shared" si="269"/>
        <v>42146.570393518516</v>
      </c>
      <c r="T3574" s="17">
        <f t="shared" si="270"/>
        <v>42176.570393518516</v>
      </c>
    </row>
    <row r="3575" spans="1:20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 s="11">
        <f t="shared" si="268"/>
        <v>39.54</v>
      </c>
      <c r="Q3575" s="13" t="s">
        <v>8315</v>
      </c>
      <c r="R3575" t="s">
        <v>8316</v>
      </c>
      <c r="S3575" s="17">
        <f t="shared" si="269"/>
        <v>41921.375532407408</v>
      </c>
      <c r="T3575" s="17">
        <f t="shared" si="270"/>
        <v>41951.417199074072</v>
      </c>
    </row>
    <row r="3576" spans="1:20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 s="11">
        <f t="shared" si="268"/>
        <v>136.78</v>
      </c>
      <c r="Q3576" s="13" t="s">
        <v>8315</v>
      </c>
      <c r="R3576" t="s">
        <v>8316</v>
      </c>
      <c r="S3576" s="17">
        <f t="shared" si="269"/>
        <v>41926.942685185182</v>
      </c>
      <c r="T3576" s="17">
        <f t="shared" si="270"/>
        <v>41956.984351851846</v>
      </c>
    </row>
    <row r="3577" spans="1:20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 s="11">
        <f t="shared" si="268"/>
        <v>99.34</v>
      </c>
      <c r="Q3577" s="13" t="s">
        <v>8315</v>
      </c>
      <c r="R3577" t="s">
        <v>8316</v>
      </c>
      <c r="S3577" s="17">
        <f t="shared" si="269"/>
        <v>42561.783877314811</v>
      </c>
      <c r="T3577" s="17">
        <f t="shared" si="270"/>
        <v>42593.165972222225</v>
      </c>
    </row>
    <row r="3578" spans="1:20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 s="11">
        <f t="shared" si="268"/>
        <v>20</v>
      </c>
      <c r="Q3578" s="13" t="s">
        <v>8315</v>
      </c>
      <c r="R3578" t="s">
        <v>8316</v>
      </c>
      <c r="S3578" s="17">
        <f t="shared" si="269"/>
        <v>42649.54923611111</v>
      </c>
      <c r="T3578" s="17">
        <f t="shared" si="270"/>
        <v>42709.590902777782</v>
      </c>
    </row>
    <row r="3579" spans="1:20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 s="11">
        <f t="shared" si="268"/>
        <v>28.89</v>
      </c>
      <c r="Q3579" s="13" t="s">
        <v>8315</v>
      </c>
      <c r="R3579" t="s">
        <v>8316</v>
      </c>
      <c r="S3579" s="17">
        <f t="shared" si="269"/>
        <v>42093.786840277782</v>
      </c>
      <c r="T3579" s="17">
        <f t="shared" si="270"/>
        <v>42120.26944444445</v>
      </c>
    </row>
    <row r="3580" spans="1:20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 s="11">
        <f t="shared" si="268"/>
        <v>40.549999999999997</v>
      </c>
      <c r="Q3580" s="13" t="s">
        <v>8315</v>
      </c>
      <c r="R3580" t="s">
        <v>8316</v>
      </c>
      <c r="S3580" s="17">
        <f t="shared" si="269"/>
        <v>42460.733530092592</v>
      </c>
      <c r="T3580" s="17">
        <f t="shared" si="270"/>
        <v>42490.733530092592</v>
      </c>
    </row>
    <row r="3581" spans="1:20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 s="11">
        <f t="shared" si="268"/>
        <v>35.71</v>
      </c>
      <c r="Q3581" s="13" t="s">
        <v>8315</v>
      </c>
      <c r="R3581" t="s">
        <v>8316</v>
      </c>
      <c r="S3581" s="17">
        <f t="shared" si="269"/>
        <v>42430.762222222227</v>
      </c>
      <c r="T3581" s="17">
        <f t="shared" si="270"/>
        <v>42460.720555555556</v>
      </c>
    </row>
    <row r="3582" spans="1:20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 s="11">
        <f t="shared" si="268"/>
        <v>37.96</v>
      </c>
      <c r="Q3582" s="13" t="s">
        <v>8315</v>
      </c>
      <c r="R3582" t="s">
        <v>8316</v>
      </c>
      <c r="S3582" s="17">
        <f t="shared" si="269"/>
        <v>42026.176180555558</v>
      </c>
      <c r="T3582" s="17">
        <f t="shared" si="270"/>
        <v>42064.207638888889</v>
      </c>
    </row>
    <row r="3583" spans="1:20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 s="11">
        <f t="shared" si="268"/>
        <v>33.33</v>
      </c>
      <c r="Q3583" s="13" t="s">
        <v>8315</v>
      </c>
      <c r="R3583" t="s">
        <v>8316</v>
      </c>
      <c r="S3583" s="17">
        <f t="shared" si="269"/>
        <v>41836.471180555556</v>
      </c>
      <c r="T3583" s="17">
        <f t="shared" si="270"/>
        <v>41850.471180555556</v>
      </c>
    </row>
    <row r="3584" spans="1:20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 s="11">
        <f t="shared" si="268"/>
        <v>58.57</v>
      </c>
      <c r="Q3584" s="13" t="s">
        <v>8315</v>
      </c>
      <c r="R3584" t="s">
        <v>8316</v>
      </c>
      <c r="S3584" s="17">
        <f t="shared" si="269"/>
        <v>42451.095856481479</v>
      </c>
      <c r="T3584" s="17">
        <f t="shared" si="270"/>
        <v>42465.095856481479</v>
      </c>
    </row>
    <row r="3585" spans="1:20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 s="11">
        <f t="shared" si="268"/>
        <v>135.63</v>
      </c>
      <c r="Q3585" s="13" t="s">
        <v>8315</v>
      </c>
      <c r="R3585" t="s">
        <v>8316</v>
      </c>
      <c r="S3585" s="17">
        <f t="shared" si="269"/>
        <v>42418.425983796296</v>
      </c>
      <c r="T3585" s="17">
        <f t="shared" si="270"/>
        <v>42478.384317129632</v>
      </c>
    </row>
    <row r="3586" spans="1:20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67"/>
        <v>116</v>
      </c>
      <c r="P3586" s="11">
        <f t="shared" si="268"/>
        <v>30.94</v>
      </c>
      <c r="Q3586" s="13" t="s">
        <v>8315</v>
      </c>
      <c r="R3586" t="s">
        <v>8316</v>
      </c>
      <c r="S3586" s="17">
        <f t="shared" si="269"/>
        <v>42168.316481481481</v>
      </c>
      <c r="T3586" s="17">
        <f t="shared" si="270"/>
        <v>42198.316481481481</v>
      </c>
    </row>
    <row r="3587" spans="1:20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1">ROUND(E3587/D3587*100,0)</f>
        <v>119</v>
      </c>
      <c r="P3587" s="11">
        <f t="shared" ref="P3587:P3650" si="272">IFERROR(ROUND(E3587/L3587,2),0)</f>
        <v>176.09</v>
      </c>
      <c r="Q3587" s="13" t="s">
        <v>8315</v>
      </c>
      <c r="R3587" t="s">
        <v>8316</v>
      </c>
      <c r="S3587" s="17">
        <f t="shared" ref="S3587:S3650" si="273">(((J3587/60)/60)/24)+DATE(1970,1,1)</f>
        <v>41964.716319444444</v>
      </c>
      <c r="T3587" s="17">
        <f t="shared" ref="T3587:T3650" si="274">(((I3587/60)/60)/24)+DATE(1970,1,1)</f>
        <v>41994.716319444444</v>
      </c>
    </row>
    <row r="3588" spans="1:20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 s="11">
        <f t="shared" si="272"/>
        <v>151.97999999999999</v>
      </c>
      <c r="Q3588" s="13" t="s">
        <v>8315</v>
      </c>
      <c r="R3588" t="s">
        <v>8316</v>
      </c>
      <c r="S3588" s="17">
        <f t="shared" si="273"/>
        <v>42576.697569444441</v>
      </c>
      <c r="T3588" s="17">
        <f t="shared" si="274"/>
        <v>42636.697569444441</v>
      </c>
    </row>
    <row r="3589" spans="1:20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 s="11">
        <f t="shared" si="272"/>
        <v>22.61</v>
      </c>
      <c r="Q3589" s="13" t="s">
        <v>8315</v>
      </c>
      <c r="R3589" t="s">
        <v>8316</v>
      </c>
      <c r="S3589" s="17">
        <f t="shared" si="273"/>
        <v>42503.539976851855</v>
      </c>
      <c r="T3589" s="17">
        <f t="shared" si="274"/>
        <v>42548.791666666672</v>
      </c>
    </row>
    <row r="3590" spans="1:20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 s="11">
        <f t="shared" si="272"/>
        <v>18.27</v>
      </c>
      <c r="Q3590" s="13" t="s">
        <v>8315</v>
      </c>
      <c r="R3590" t="s">
        <v>8316</v>
      </c>
      <c r="S3590" s="17">
        <f t="shared" si="273"/>
        <v>42101.828819444447</v>
      </c>
      <c r="T3590" s="17">
        <f t="shared" si="274"/>
        <v>42123.958333333328</v>
      </c>
    </row>
    <row r="3591" spans="1:20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 s="11">
        <f t="shared" si="272"/>
        <v>82.26</v>
      </c>
      <c r="Q3591" s="13" t="s">
        <v>8315</v>
      </c>
      <c r="R3591" t="s">
        <v>8316</v>
      </c>
      <c r="S3591" s="17">
        <f t="shared" si="273"/>
        <v>42125.647534722222</v>
      </c>
      <c r="T3591" s="17">
        <f t="shared" si="274"/>
        <v>42150.647534722222</v>
      </c>
    </row>
    <row r="3592" spans="1:20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 s="11">
        <f t="shared" si="272"/>
        <v>68.53</v>
      </c>
      <c r="Q3592" s="13" t="s">
        <v>8315</v>
      </c>
      <c r="R3592" t="s">
        <v>8316</v>
      </c>
      <c r="S3592" s="17">
        <f t="shared" si="273"/>
        <v>41902.333726851852</v>
      </c>
      <c r="T3592" s="17">
        <f t="shared" si="274"/>
        <v>41932.333726851852</v>
      </c>
    </row>
    <row r="3593" spans="1:20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 s="11">
        <f t="shared" si="272"/>
        <v>68.06</v>
      </c>
      <c r="Q3593" s="13" t="s">
        <v>8315</v>
      </c>
      <c r="R3593" t="s">
        <v>8316</v>
      </c>
      <c r="S3593" s="17">
        <f t="shared" si="273"/>
        <v>42003.948425925926</v>
      </c>
      <c r="T3593" s="17">
        <f t="shared" si="274"/>
        <v>42028.207638888889</v>
      </c>
    </row>
    <row r="3594" spans="1:20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 s="11">
        <f t="shared" si="272"/>
        <v>72.709999999999994</v>
      </c>
      <c r="Q3594" s="13" t="s">
        <v>8315</v>
      </c>
      <c r="R3594" t="s">
        <v>8316</v>
      </c>
      <c r="S3594" s="17">
        <f t="shared" si="273"/>
        <v>41988.829942129625</v>
      </c>
      <c r="T3594" s="17">
        <f t="shared" si="274"/>
        <v>42046.207638888889</v>
      </c>
    </row>
    <row r="3595" spans="1:20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 s="11">
        <f t="shared" si="272"/>
        <v>77.19</v>
      </c>
      <c r="Q3595" s="13" t="s">
        <v>8315</v>
      </c>
      <c r="R3595" t="s">
        <v>8316</v>
      </c>
      <c r="S3595" s="17">
        <f t="shared" si="273"/>
        <v>41974.898599537039</v>
      </c>
      <c r="T3595" s="17">
        <f t="shared" si="274"/>
        <v>42009.851388888885</v>
      </c>
    </row>
    <row r="3596" spans="1:20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 s="11">
        <f t="shared" si="272"/>
        <v>55.97</v>
      </c>
      <c r="Q3596" s="13" t="s">
        <v>8315</v>
      </c>
      <c r="R3596" t="s">
        <v>8316</v>
      </c>
      <c r="S3596" s="17">
        <f t="shared" si="273"/>
        <v>42592.066921296297</v>
      </c>
      <c r="T3596" s="17">
        <f t="shared" si="274"/>
        <v>42617.066921296297</v>
      </c>
    </row>
    <row r="3597" spans="1:20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 s="11">
        <f t="shared" si="272"/>
        <v>49.69</v>
      </c>
      <c r="Q3597" s="13" t="s">
        <v>8315</v>
      </c>
      <c r="R3597" t="s">
        <v>8316</v>
      </c>
      <c r="S3597" s="17">
        <f t="shared" si="273"/>
        <v>42050.008368055554</v>
      </c>
      <c r="T3597" s="17">
        <f t="shared" si="274"/>
        <v>42076.290972222225</v>
      </c>
    </row>
    <row r="3598" spans="1:20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 s="11">
        <f t="shared" si="272"/>
        <v>79</v>
      </c>
      <c r="Q3598" s="13" t="s">
        <v>8315</v>
      </c>
      <c r="R3598" t="s">
        <v>8316</v>
      </c>
      <c r="S3598" s="17">
        <f t="shared" si="273"/>
        <v>41856.715069444443</v>
      </c>
      <c r="T3598" s="17">
        <f t="shared" si="274"/>
        <v>41877.715069444443</v>
      </c>
    </row>
    <row r="3599" spans="1:20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 s="11">
        <f t="shared" si="272"/>
        <v>77.73</v>
      </c>
      <c r="Q3599" s="13" t="s">
        <v>8315</v>
      </c>
      <c r="R3599" t="s">
        <v>8316</v>
      </c>
      <c r="S3599" s="17">
        <f t="shared" si="273"/>
        <v>42417.585532407407</v>
      </c>
      <c r="T3599" s="17">
        <f t="shared" si="274"/>
        <v>42432.249305555553</v>
      </c>
    </row>
    <row r="3600" spans="1:20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 s="11">
        <f t="shared" si="272"/>
        <v>40.78</v>
      </c>
      <c r="Q3600" s="13" t="s">
        <v>8315</v>
      </c>
      <c r="R3600" t="s">
        <v>8316</v>
      </c>
      <c r="S3600" s="17">
        <f t="shared" si="273"/>
        <v>41866.79886574074</v>
      </c>
      <c r="T3600" s="17">
        <f t="shared" si="274"/>
        <v>41885.207638888889</v>
      </c>
    </row>
    <row r="3601" spans="1:20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 s="11">
        <f t="shared" si="272"/>
        <v>59.41</v>
      </c>
      <c r="Q3601" s="13" t="s">
        <v>8315</v>
      </c>
      <c r="R3601" t="s">
        <v>8316</v>
      </c>
      <c r="S3601" s="17">
        <f t="shared" si="273"/>
        <v>42220.79487268519</v>
      </c>
      <c r="T3601" s="17">
        <f t="shared" si="274"/>
        <v>42246</v>
      </c>
    </row>
    <row r="3602" spans="1:20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 s="11">
        <f t="shared" si="272"/>
        <v>3.25</v>
      </c>
      <c r="Q3602" s="13" t="s">
        <v>8315</v>
      </c>
      <c r="R3602" t="s">
        <v>8316</v>
      </c>
      <c r="S3602" s="17">
        <f t="shared" si="273"/>
        <v>42628.849120370374</v>
      </c>
      <c r="T3602" s="17">
        <f t="shared" si="274"/>
        <v>42656.849120370374</v>
      </c>
    </row>
    <row r="3603" spans="1:20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 s="11">
        <f t="shared" si="272"/>
        <v>39.380000000000003</v>
      </c>
      <c r="Q3603" s="13" t="s">
        <v>8315</v>
      </c>
      <c r="R3603" t="s">
        <v>8316</v>
      </c>
      <c r="S3603" s="17">
        <f t="shared" si="273"/>
        <v>41990.99863425926</v>
      </c>
      <c r="T3603" s="17">
        <f t="shared" si="274"/>
        <v>42020.99863425926</v>
      </c>
    </row>
    <row r="3604" spans="1:20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 s="11">
        <f t="shared" si="272"/>
        <v>81.67</v>
      </c>
      <c r="Q3604" s="13" t="s">
        <v>8315</v>
      </c>
      <c r="R3604" t="s">
        <v>8316</v>
      </c>
      <c r="S3604" s="17">
        <f t="shared" si="273"/>
        <v>42447.894432870366</v>
      </c>
      <c r="T3604" s="17">
        <f t="shared" si="274"/>
        <v>42507.894432870366</v>
      </c>
    </row>
    <row r="3605" spans="1:20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 s="11">
        <f t="shared" si="272"/>
        <v>44.91</v>
      </c>
      <c r="Q3605" s="13" t="s">
        <v>8315</v>
      </c>
      <c r="R3605" t="s">
        <v>8316</v>
      </c>
      <c r="S3605" s="17">
        <f t="shared" si="273"/>
        <v>42283.864351851851</v>
      </c>
      <c r="T3605" s="17">
        <f t="shared" si="274"/>
        <v>42313.906018518523</v>
      </c>
    </row>
    <row r="3606" spans="1:20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 s="11">
        <f t="shared" si="272"/>
        <v>49.06</v>
      </c>
      <c r="Q3606" s="13" t="s">
        <v>8315</v>
      </c>
      <c r="R3606" t="s">
        <v>8316</v>
      </c>
      <c r="S3606" s="17">
        <f t="shared" si="273"/>
        <v>42483.015694444446</v>
      </c>
      <c r="T3606" s="17">
        <f t="shared" si="274"/>
        <v>42489.290972222225</v>
      </c>
    </row>
    <row r="3607" spans="1:20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 s="11">
        <f t="shared" si="272"/>
        <v>30.67</v>
      </c>
      <c r="Q3607" s="13" t="s">
        <v>8315</v>
      </c>
      <c r="R3607" t="s">
        <v>8316</v>
      </c>
      <c r="S3607" s="17">
        <f t="shared" si="273"/>
        <v>42383.793124999997</v>
      </c>
      <c r="T3607" s="17">
        <f t="shared" si="274"/>
        <v>42413.793124999997</v>
      </c>
    </row>
    <row r="3608" spans="1:20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 s="11">
        <f t="shared" si="272"/>
        <v>61.06</v>
      </c>
      <c r="Q3608" s="13" t="s">
        <v>8315</v>
      </c>
      <c r="R3608" t="s">
        <v>8316</v>
      </c>
      <c r="S3608" s="17">
        <f t="shared" si="273"/>
        <v>42566.604826388888</v>
      </c>
      <c r="T3608" s="17">
        <f t="shared" si="274"/>
        <v>42596.604826388888</v>
      </c>
    </row>
    <row r="3609" spans="1:20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 s="11">
        <f t="shared" si="272"/>
        <v>29</v>
      </c>
      <c r="Q3609" s="13" t="s">
        <v>8315</v>
      </c>
      <c r="R3609" t="s">
        <v>8316</v>
      </c>
      <c r="S3609" s="17">
        <f t="shared" si="273"/>
        <v>42338.963912037041</v>
      </c>
      <c r="T3609" s="17">
        <f t="shared" si="274"/>
        <v>42353</v>
      </c>
    </row>
    <row r="3610" spans="1:20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 s="11">
        <f t="shared" si="272"/>
        <v>29.63</v>
      </c>
      <c r="Q3610" s="13" t="s">
        <v>8315</v>
      </c>
      <c r="R3610" t="s">
        <v>8316</v>
      </c>
      <c r="S3610" s="17">
        <f t="shared" si="273"/>
        <v>42506.709375000006</v>
      </c>
      <c r="T3610" s="17">
        <f t="shared" si="274"/>
        <v>42538.583333333328</v>
      </c>
    </row>
    <row r="3611" spans="1:20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 s="11">
        <f t="shared" si="272"/>
        <v>143.1</v>
      </c>
      <c r="Q3611" s="13" t="s">
        <v>8315</v>
      </c>
      <c r="R3611" t="s">
        <v>8316</v>
      </c>
      <c r="S3611" s="17">
        <f t="shared" si="273"/>
        <v>42429.991724537031</v>
      </c>
      <c r="T3611" s="17">
        <f t="shared" si="274"/>
        <v>42459.950057870374</v>
      </c>
    </row>
    <row r="3612" spans="1:20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 s="11">
        <f t="shared" si="272"/>
        <v>52.35</v>
      </c>
      <c r="Q3612" s="13" t="s">
        <v>8315</v>
      </c>
      <c r="R3612" t="s">
        <v>8316</v>
      </c>
      <c r="S3612" s="17">
        <f t="shared" si="273"/>
        <v>42203.432129629626</v>
      </c>
      <c r="T3612" s="17">
        <f t="shared" si="274"/>
        <v>42233.432129629626</v>
      </c>
    </row>
    <row r="3613" spans="1:20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 s="11">
        <f t="shared" si="272"/>
        <v>66.67</v>
      </c>
      <c r="Q3613" s="13" t="s">
        <v>8315</v>
      </c>
      <c r="R3613" t="s">
        <v>8316</v>
      </c>
      <c r="S3613" s="17">
        <f t="shared" si="273"/>
        <v>42072.370381944449</v>
      </c>
      <c r="T3613" s="17">
        <f t="shared" si="274"/>
        <v>42102.370381944449</v>
      </c>
    </row>
    <row r="3614" spans="1:20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 s="11">
        <f t="shared" si="272"/>
        <v>126.67</v>
      </c>
      <c r="Q3614" s="13" t="s">
        <v>8315</v>
      </c>
      <c r="R3614" t="s">
        <v>8316</v>
      </c>
      <c r="S3614" s="17">
        <f t="shared" si="273"/>
        <v>41789.726979166669</v>
      </c>
      <c r="T3614" s="17">
        <f t="shared" si="274"/>
        <v>41799.726979166669</v>
      </c>
    </row>
    <row r="3615" spans="1:20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 s="11">
        <f t="shared" si="272"/>
        <v>62.5</v>
      </c>
      <c r="Q3615" s="13" t="s">
        <v>8315</v>
      </c>
      <c r="R3615" t="s">
        <v>8316</v>
      </c>
      <c r="S3615" s="17">
        <f t="shared" si="273"/>
        <v>41788.58997685185</v>
      </c>
      <c r="T3615" s="17">
        <f t="shared" si="274"/>
        <v>41818.58997685185</v>
      </c>
    </row>
    <row r="3616" spans="1:20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 s="11">
        <f t="shared" si="272"/>
        <v>35.49</v>
      </c>
      <c r="Q3616" s="13" t="s">
        <v>8315</v>
      </c>
      <c r="R3616" t="s">
        <v>8316</v>
      </c>
      <c r="S3616" s="17">
        <f t="shared" si="273"/>
        <v>42144.041851851856</v>
      </c>
      <c r="T3616" s="17">
        <f t="shared" si="274"/>
        <v>42174.041851851856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 s="11">
        <f t="shared" si="272"/>
        <v>37.08</v>
      </c>
      <c r="Q3617" s="13" t="s">
        <v>8315</v>
      </c>
      <c r="R3617" t="s">
        <v>8316</v>
      </c>
      <c r="S3617" s="17">
        <f t="shared" si="273"/>
        <v>42318.593703703707</v>
      </c>
      <c r="T3617" s="17">
        <f t="shared" si="274"/>
        <v>42348.593703703707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 s="11">
        <f t="shared" si="272"/>
        <v>69.33</v>
      </c>
      <c r="Q3618" s="13" t="s">
        <v>8315</v>
      </c>
      <c r="R3618" t="s">
        <v>8316</v>
      </c>
      <c r="S3618" s="17">
        <f t="shared" si="273"/>
        <v>42052.949814814812</v>
      </c>
      <c r="T3618" s="17">
        <f t="shared" si="274"/>
        <v>42082.908148148148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 s="11">
        <f t="shared" si="272"/>
        <v>17.25</v>
      </c>
      <c r="Q3619" s="13" t="s">
        <v>8315</v>
      </c>
      <c r="R3619" t="s">
        <v>8316</v>
      </c>
      <c r="S3619" s="17">
        <f t="shared" si="273"/>
        <v>42779.610289351855</v>
      </c>
      <c r="T3619" s="17">
        <f t="shared" si="274"/>
        <v>42794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 s="11">
        <f t="shared" si="272"/>
        <v>36.07</v>
      </c>
      <c r="Q3620" s="13" t="s">
        <v>8315</v>
      </c>
      <c r="R3620" t="s">
        <v>8316</v>
      </c>
      <c r="S3620" s="17">
        <f t="shared" si="273"/>
        <v>42128.627893518518</v>
      </c>
      <c r="T3620" s="17">
        <f t="shared" si="274"/>
        <v>42158.627893518518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 s="11">
        <f t="shared" si="272"/>
        <v>66.47</v>
      </c>
      <c r="Q3621" s="13" t="s">
        <v>8315</v>
      </c>
      <c r="R3621" t="s">
        <v>8316</v>
      </c>
      <c r="S3621" s="17">
        <f t="shared" si="273"/>
        <v>42661.132245370376</v>
      </c>
      <c r="T3621" s="17">
        <f t="shared" si="274"/>
        <v>42693.916666666672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 s="11">
        <f t="shared" si="272"/>
        <v>56.07</v>
      </c>
      <c r="Q3622" s="13" t="s">
        <v>8315</v>
      </c>
      <c r="R3622" t="s">
        <v>8316</v>
      </c>
      <c r="S3622" s="17">
        <f t="shared" si="273"/>
        <v>42037.938206018516</v>
      </c>
      <c r="T3622" s="17">
        <f t="shared" si="274"/>
        <v>42068.166666666672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 s="11">
        <f t="shared" si="272"/>
        <v>47.03</v>
      </c>
      <c r="Q3623" s="13" t="s">
        <v>8315</v>
      </c>
      <c r="R3623" t="s">
        <v>8316</v>
      </c>
      <c r="S3623" s="17">
        <f t="shared" si="273"/>
        <v>42619.935694444444</v>
      </c>
      <c r="T3623" s="17">
        <f t="shared" si="274"/>
        <v>42643.875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 s="11">
        <f t="shared" si="272"/>
        <v>47.67</v>
      </c>
      <c r="Q3624" s="13" t="s">
        <v>8315</v>
      </c>
      <c r="R3624" t="s">
        <v>8316</v>
      </c>
      <c r="S3624" s="17">
        <f t="shared" si="273"/>
        <v>41877.221886574072</v>
      </c>
      <c r="T3624" s="17">
        <f t="shared" si="274"/>
        <v>41910.140972222223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 s="11">
        <f t="shared" si="272"/>
        <v>88.24</v>
      </c>
      <c r="Q3625" s="13" t="s">
        <v>8315</v>
      </c>
      <c r="R3625" t="s">
        <v>8316</v>
      </c>
      <c r="S3625" s="17">
        <f t="shared" si="273"/>
        <v>41828.736921296295</v>
      </c>
      <c r="T3625" s="17">
        <f t="shared" si="274"/>
        <v>41846.291666666664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 s="11">
        <f t="shared" si="272"/>
        <v>80.72</v>
      </c>
      <c r="Q3626" s="13" t="s">
        <v>8315</v>
      </c>
      <c r="R3626" t="s">
        <v>8316</v>
      </c>
      <c r="S3626" s="17">
        <f t="shared" si="273"/>
        <v>42545.774189814809</v>
      </c>
      <c r="T3626" s="17">
        <f t="shared" si="274"/>
        <v>42605.774189814809</v>
      </c>
    </row>
    <row r="3627" spans="1:21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 s="11">
        <f t="shared" si="272"/>
        <v>39.49</v>
      </c>
      <c r="Q3627" s="13" t="s">
        <v>8315</v>
      </c>
      <c r="R3627" t="s">
        <v>8316</v>
      </c>
      <c r="S3627" s="17">
        <f t="shared" si="273"/>
        <v>42157.652511574073</v>
      </c>
      <c r="T3627" s="17">
        <f t="shared" si="274"/>
        <v>42187.652511574073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 s="11">
        <f t="shared" si="272"/>
        <v>84.85</v>
      </c>
      <c r="Q3628" s="13" t="s">
        <v>8315</v>
      </c>
      <c r="R3628" t="s">
        <v>8316</v>
      </c>
      <c r="S3628" s="17">
        <f t="shared" si="273"/>
        <v>41846.667326388888</v>
      </c>
      <c r="T3628" s="17">
        <f t="shared" si="274"/>
        <v>41867.667326388888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 s="11">
        <f t="shared" si="272"/>
        <v>68.97</v>
      </c>
      <c r="Q3629" s="13" t="s">
        <v>8315</v>
      </c>
      <c r="R3629" t="s">
        <v>8316</v>
      </c>
      <c r="S3629" s="17">
        <f t="shared" si="273"/>
        <v>42460.741747685184</v>
      </c>
      <c r="T3629" s="17">
        <f t="shared" si="274"/>
        <v>42511.165972222225</v>
      </c>
    </row>
    <row r="3630" spans="1:21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 s="11">
        <f t="shared" si="272"/>
        <v>0</v>
      </c>
      <c r="Q3630" s="13" t="s">
        <v>8315</v>
      </c>
      <c r="R3630" t="s">
        <v>8357</v>
      </c>
      <c r="S3630" s="17">
        <f t="shared" si="273"/>
        <v>42291.833287037036</v>
      </c>
      <c r="T3630" s="17">
        <f t="shared" si="274"/>
        <v>42351.874953703707</v>
      </c>
    </row>
    <row r="3631" spans="1:21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 s="11">
        <f t="shared" si="272"/>
        <v>1</v>
      </c>
      <c r="Q3631" s="13" t="s">
        <v>8315</v>
      </c>
      <c r="R3631" t="s">
        <v>8357</v>
      </c>
      <c r="S3631" s="17">
        <f t="shared" si="273"/>
        <v>42437.094490740739</v>
      </c>
      <c r="T3631" s="17">
        <f t="shared" si="274"/>
        <v>42495.708333333328</v>
      </c>
    </row>
    <row r="3632" spans="1:21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 s="11">
        <f t="shared" si="272"/>
        <v>1</v>
      </c>
      <c r="Q3632" s="13" t="s">
        <v>8315</v>
      </c>
      <c r="R3632" t="s">
        <v>8357</v>
      </c>
      <c r="S3632" s="17">
        <f t="shared" si="273"/>
        <v>41942.84710648148</v>
      </c>
      <c r="T3632" s="17">
        <f t="shared" si="274"/>
        <v>41972.888773148152</v>
      </c>
      <c r="U3632">
        <f>YEAR(S3632)</f>
        <v>2014</v>
      </c>
    </row>
    <row r="3633" spans="1:21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 s="11">
        <f t="shared" si="272"/>
        <v>147.88</v>
      </c>
      <c r="Q3633" s="13" t="s">
        <v>8315</v>
      </c>
      <c r="R3633" t="s">
        <v>8357</v>
      </c>
      <c r="S3633" s="17">
        <f t="shared" si="273"/>
        <v>41880.753437499996</v>
      </c>
      <c r="T3633" s="17">
        <f t="shared" si="274"/>
        <v>41905.165972222225</v>
      </c>
    </row>
    <row r="3634" spans="1:21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 s="11">
        <f t="shared" si="272"/>
        <v>100</v>
      </c>
      <c r="Q3634" s="13" t="s">
        <v>8315</v>
      </c>
      <c r="R3634" t="s">
        <v>8357</v>
      </c>
      <c r="S3634" s="17">
        <f t="shared" si="273"/>
        <v>41946.936909722222</v>
      </c>
      <c r="T3634" s="17">
        <f t="shared" si="274"/>
        <v>41966.936909722222</v>
      </c>
      <c r="U3634">
        <f>YEAR(S3634)</f>
        <v>2014</v>
      </c>
    </row>
    <row r="3635" spans="1:21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 s="11">
        <f t="shared" si="272"/>
        <v>56.84</v>
      </c>
      <c r="Q3635" s="13" t="s">
        <v>8315</v>
      </c>
      <c r="R3635" t="s">
        <v>8357</v>
      </c>
      <c r="S3635" s="17">
        <f t="shared" si="273"/>
        <v>42649.623460648145</v>
      </c>
      <c r="T3635" s="17">
        <f t="shared" si="274"/>
        <v>42693.041666666672</v>
      </c>
    </row>
    <row r="3636" spans="1:21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 s="11">
        <f t="shared" si="272"/>
        <v>176.94</v>
      </c>
      <c r="Q3636" s="13" t="s">
        <v>8315</v>
      </c>
      <c r="R3636" t="s">
        <v>8357</v>
      </c>
      <c r="S3636" s="17">
        <f t="shared" si="273"/>
        <v>42701.166365740741</v>
      </c>
      <c r="T3636" s="17">
        <f t="shared" si="274"/>
        <v>42749.165972222225</v>
      </c>
    </row>
    <row r="3637" spans="1:21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 s="11">
        <f t="shared" si="272"/>
        <v>127.6</v>
      </c>
      <c r="Q3637" s="13" t="s">
        <v>8315</v>
      </c>
      <c r="R3637" t="s">
        <v>8357</v>
      </c>
      <c r="S3637" s="17">
        <f t="shared" si="273"/>
        <v>42450.88282407407</v>
      </c>
      <c r="T3637" s="17">
        <f t="shared" si="274"/>
        <v>42480.88282407407</v>
      </c>
    </row>
    <row r="3638" spans="1:21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 s="11">
        <f t="shared" si="272"/>
        <v>0</v>
      </c>
      <c r="Q3638" s="13" t="s">
        <v>8315</v>
      </c>
      <c r="R3638" t="s">
        <v>8357</v>
      </c>
      <c r="S3638" s="17">
        <f t="shared" si="273"/>
        <v>42226.694780092599</v>
      </c>
      <c r="T3638" s="17">
        <f t="shared" si="274"/>
        <v>42261.694780092599</v>
      </c>
    </row>
    <row r="3639" spans="1:21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 s="11">
        <f t="shared" si="272"/>
        <v>66.14</v>
      </c>
      <c r="Q3639" s="13" t="s">
        <v>8315</v>
      </c>
      <c r="R3639" t="s">
        <v>8357</v>
      </c>
      <c r="S3639" s="17">
        <f t="shared" si="273"/>
        <v>41975.700636574074</v>
      </c>
      <c r="T3639" s="17">
        <f t="shared" si="274"/>
        <v>42005.700636574074</v>
      </c>
    </row>
    <row r="3640" spans="1:21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 s="11">
        <f t="shared" si="272"/>
        <v>108</v>
      </c>
      <c r="Q3640" s="13" t="s">
        <v>8315</v>
      </c>
      <c r="R3640" t="s">
        <v>8357</v>
      </c>
      <c r="S3640" s="17">
        <f t="shared" si="273"/>
        <v>42053.672824074078</v>
      </c>
      <c r="T3640" s="17">
        <f t="shared" si="274"/>
        <v>42113.631157407406</v>
      </c>
    </row>
    <row r="3641" spans="1:21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 s="11">
        <f t="shared" si="272"/>
        <v>1</v>
      </c>
      <c r="Q3641" s="13" t="s">
        <v>8315</v>
      </c>
      <c r="R3641" t="s">
        <v>8357</v>
      </c>
      <c r="S3641" s="17">
        <f t="shared" si="273"/>
        <v>42590.677152777775</v>
      </c>
      <c r="T3641" s="17">
        <f t="shared" si="274"/>
        <v>42650.632638888885</v>
      </c>
    </row>
    <row r="3642" spans="1:21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 s="11">
        <f t="shared" si="272"/>
        <v>18.329999999999998</v>
      </c>
      <c r="Q3642" s="13" t="s">
        <v>8315</v>
      </c>
      <c r="R3642" t="s">
        <v>8357</v>
      </c>
      <c r="S3642" s="17">
        <f t="shared" si="273"/>
        <v>42104.781597222223</v>
      </c>
      <c r="T3642" s="17">
        <f t="shared" si="274"/>
        <v>42134.781597222223</v>
      </c>
    </row>
    <row r="3643" spans="1:21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 s="11">
        <f t="shared" si="272"/>
        <v>0</v>
      </c>
      <c r="Q3643" s="13" t="s">
        <v>8315</v>
      </c>
      <c r="R3643" t="s">
        <v>8357</v>
      </c>
      <c r="S3643" s="17">
        <f t="shared" si="273"/>
        <v>41899.627071759263</v>
      </c>
      <c r="T3643" s="17">
        <f t="shared" si="274"/>
        <v>41917.208333333336</v>
      </c>
    </row>
    <row r="3644" spans="1:21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 s="11">
        <f t="shared" si="272"/>
        <v>7.5</v>
      </c>
      <c r="Q3644" s="13" t="s">
        <v>8315</v>
      </c>
      <c r="R3644" t="s">
        <v>8357</v>
      </c>
      <c r="S3644" s="17">
        <f t="shared" si="273"/>
        <v>42297.816284722227</v>
      </c>
      <c r="T3644" s="17">
        <f t="shared" si="274"/>
        <v>42338.708333333328</v>
      </c>
    </row>
    <row r="3645" spans="1:21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 s="11">
        <f t="shared" si="272"/>
        <v>0</v>
      </c>
      <c r="Q3645" s="13" t="s">
        <v>8315</v>
      </c>
      <c r="R3645" t="s">
        <v>8357</v>
      </c>
      <c r="S3645" s="17">
        <f t="shared" si="273"/>
        <v>42285.143969907411</v>
      </c>
      <c r="T3645" s="17">
        <f t="shared" si="274"/>
        <v>42325.185636574075</v>
      </c>
    </row>
    <row r="3646" spans="1:21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 s="11">
        <f t="shared" si="272"/>
        <v>68.42</v>
      </c>
      <c r="Q3646" s="13" t="s">
        <v>8315</v>
      </c>
      <c r="R3646" t="s">
        <v>8357</v>
      </c>
      <c r="S3646" s="17">
        <f t="shared" si="273"/>
        <v>42409.241747685184</v>
      </c>
      <c r="T3646" s="17">
        <f t="shared" si="274"/>
        <v>42437.207638888889</v>
      </c>
    </row>
    <row r="3647" spans="1:21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 s="11">
        <f t="shared" si="272"/>
        <v>1</v>
      </c>
      <c r="Q3647" s="13" t="s">
        <v>8315</v>
      </c>
      <c r="R3647" t="s">
        <v>8357</v>
      </c>
      <c r="S3647" s="17">
        <f t="shared" si="273"/>
        <v>42665.970347222217</v>
      </c>
      <c r="T3647" s="17">
        <f t="shared" si="274"/>
        <v>42696.012013888889</v>
      </c>
    </row>
    <row r="3648" spans="1:21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 s="11">
        <f t="shared" si="272"/>
        <v>60.13</v>
      </c>
      <c r="Q3648" s="13" t="s">
        <v>8315</v>
      </c>
      <c r="R3648" t="s">
        <v>8357</v>
      </c>
      <c r="S3648" s="17">
        <f t="shared" si="273"/>
        <v>42140.421319444446</v>
      </c>
      <c r="T3648" s="17">
        <f t="shared" si="274"/>
        <v>42171.979166666672</v>
      </c>
    </row>
    <row r="3649" spans="1:21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 s="11">
        <f t="shared" si="272"/>
        <v>15</v>
      </c>
      <c r="Q3649" s="13" t="s">
        <v>8315</v>
      </c>
      <c r="R3649" t="s">
        <v>8357</v>
      </c>
      <c r="S3649" s="17">
        <f t="shared" si="273"/>
        <v>42598.749155092592</v>
      </c>
      <c r="T3649" s="17">
        <f t="shared" si="274"/>
        <v>42643.749155092592</v>
      </c>
      <c r="U3649">
        <f>YEAR(S3649)</f>
        <v>2016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1"/>
        <v>100</v>
      </c>
      <c r="P3650" s="11">
        <f t="shared" si="272"/>
        <v>550.04</v>
      </c>
      <c r="Q3650" s="13" t="s">
        <v>8315</v>
      </c>
      <c r="R3650" t="s">
        <v>8316</v>
      </c>
      <c r="S3650" s="17">
        <f t="shared" si="273"/>
        <v>41887.292187500003</v>
      </c>
      <c r="T3650" s="17">
        <f t="shared" si="274"/>
        <v>41917.292187500003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75">ROUND(E3651/D3651*100,0)</f>
        <v>104</v>
      </c>
      <c r="P3651" s="11">
        <f t="shared" ref="P3651:P3714" si="276">IFERROR(ROUND(E3651/L3651,2),0)</f>
        <v>97.5</v>
      </c>
      <c r="Q3651" s="13" t="s">
        <v>8315</v>
      </c>
      <c r="R3651" t="s">
        <v>8316</v>
      </c>
      <c r="S3651" s="17">
        <f t="shared" ref="S3651:S3714" si="277">(((J3651/60)/60)/24)+DATE(1970,1,1)</f>
        <v>41780.712893518517</v>
      </c>
      <c r="T3651" s="17">
        <f t="shared" ref="T3651:T3714" si="278">(((I3651/60)/60)/24)+DATE(1970,1,1)</f>
        <v>41806.712893518517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 s="11">
        <f t="shared" si="276"/>
        <v>29.41</v>
      </c>
      <c r="Q3652" s="13" t="s">
        <v>8315</v>
      </c>
      <c r="R3652" t="s">
        <v>8316</v>
      </c>
      <c r="S3652" s="17">
        <f t="shared" si="277"/>
        <v>42381.478981481487</v>
      </c>
      <c r="T3652" s="17">
        <f t="shared" si="278"/>
        <v>42402.478981481487</v>
      </c>
    </row>
    <row r="3653" spans="1:21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 s="11">
        <f t="shared" si="276"/>
        <v>57.78</v>
      </c>
      <c r="Q3653" s="13" t="s">
        <v>8315</v>
      </c>
      <c r="R3653" t="s">
        <v>8316</v>
      </c>
      <c r="S3653" s="17">
        <f t="shared" si="277"/>
        <v>41828.646319444444</v>
      </c>
      <c r="T3653" s="17">
        <f t="shared" si="278"/>
        <v>41861.665972222225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 s="11">
        <f t="shared" si="276"/>
        <v>44.24</v>
      </c>
      <c r="Q3654" s="13" t="s">
        <v>8315</v>
      </c>
      <c r="R3654" t="s">
        <v>8316</v>
      </c>
      <c r="S3654" s="17">
        <f t="shared" si="277"/>
        <v>42596.644699074073</v>
      </c>
      <c r="T3654" s="17">
        <f t="shared" si="278"/>
        <v>42607.165972222225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 s="11">
        <f t="shared" si="276"/>
        <v>60.91</v>
      </c>
      <c r="Q3655" s="13" t="s">
        <v>8315</v>
      </c>
      <c r="R3655" t="s">
        <v>8316</v>
      </c>
      <c r="S3655" s="17">
        <f t="shared" si="277"/>
        <v>42191.363506944443</v>
      </c>
      <c r="T3655" s="17">
        <f t="shared" si="278"/>
        <v>42221.363506944443</v>
      </c>
    </row>
    <row r="3656" spans="1:21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 s="11">
        <f t="shared" si="276"/>
        <v>68.84</v>
      </c>
      <c r="Q3656" s="13" t="s">
        <v>8315</v>
      </c>
      <c r="R3656" t="s">
        <v>8316</v>
      </c>
      <c r="S3656" s="17">
        <f t="shared" si="277"/>
        <v>42440.416504629626</v>
      </c>
      <c r="T3656" s="17">
        <f t="shared" si="278"/>
        <v>42463.708333333328</v>
      </c>
    </row>
    <row r="3657" spans="1:21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 s="11">
        <f t="shared" si="276"/>
        <v>73.58</v>
      </c>
      <c r="Q3657" s="13" t="s">
        <v>8315</v>
      </c>
      <c r="R3657" t="s">
        <v>8316</v>
      </c>
      <c r="S3657" s="17">
        <f t="shared" si="277"/>
        <v>42173.803217592591</v>
      </c>
      <c r="T3657" s="17">
        <f t="shared" si="278"/>
        <v>42203.290972222225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 s="11">
        <f t="shared" si="276"/>
        <v>115.02</v>
      </c>
      <c r="Q3658" s="13" t="s">
        <v>8315</v>
      </c>
      <c r="R3658" t="s">
        <v>8316</v>
      </c>
      <c r="S3658" s="17">
        <f t="shared" si="277"/>
        <v>42737.910138888896</v>
      </c>
      <c r="T3658" s="17">
        <f t="shared" si="278"/>
        <v>42767.957638888889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 s="11">
        <f t="shared" si="276"/>
        <v>110.75</v>
      </c>
      <c r="Q3659" s="13" t="s">
        <v>8315</v>
      </c>
      <c r="R3659" t="s">
        <v>8316</v>
      </c>
      <c r="S3659" s="17">
        <f t="shared" si="277"/>
        <v>42499.629849537043</v>
      </c>
      <c r="T3659" s="17">
        <f t="shared" si="278"/>
        <v>42522.904166666667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 s="11">
        <f t="shared" si="276"/>
        <v>75.5</v>
      </c>
      <c r="Q3660" s="13" t="s">
        <v>8315</v>
      </c>
      <c r="R3660" t="s">
        <v>8316</v>
      </c>
      <c r="S3660" s="17">
        <f t="shared" si="277"/>
        <v>41775.858564814815</v>
      </c>
      <c r="T3660" s="17">
        <f t="shared" si="278"/>
        <v>41822.165972222225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 s="11">
        <f t="shared" si="276"/>
        <v>235.46</v>
      </c>
      <c r="Q3661" s="13" t="s">
        <v>8315</v>
      </c>
      <c r="R3661" t="s">
        <v>8316</v>
      </c>
      <c r="S3661" s="17">
        <f t="shared" si="277"/>
        <v>42055.277199074073</v>
      </c>
      <c r="T3661" s="17">
        <f t="shared" si="278"/>
        <v>42082.610416666663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 s="11">
        <f t="shared" si="276"/>
        <v>11.36</v>
      </c>
      <c r="Q3662" s="13" t="s">
        <v>8315</v>
      </c>
      <c r="R3662" t="s">
        <v>8316</v>
      </c>
      <c r="S3662" s="17">
        <f t="shared" si="277"/>
        <v>41971.881076388891</v>
      </c>
      <c r="T3662" s="17">
        <f t="shared" si="278"/>
        <v>41996.881076388891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 s="11">
        <f t="shared" si="276"/>
        <v>92.5</v>
      </c>
      <c r="Q3663" s="13" t="s">
        <v>8315</v>
      </c>
      <c r="R3663" t="s">
        <v>8316</v>
      </c>
      <c r="S3663" s="17">
        <f t="shared" si="277"/>
        <v>42447.896666666667</v>
      </c>
      <c r="T3663" s="17">
        <f t="shared" si="278"/>
        <v>42470.166666666672</v>
      </c>
    </row>
    <row r="3664" spans="1:21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 s="11">
        <f t="shared" si="276"/>
        <v>202.85</v>
      </c>
      <c r="Q3664" s="13" t="s">
        <v>8315</v>
      </c>
      <c r="R3664" t="s">
        <v>8316</v>
      </c>
      <c r="S3664" s="17">
        <f t="shared" si="277"/>
        <v>42064.220069444447</v>
      </c>
      <c r="T3664" s="17">
        <f t="shared" si="278"/>
        <v>42094.178402777776</v>
      </c>
    </row>
    <row r="3665" spans="1:20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 s="11">
        <f t="shared" si="276"/>
        <v>26</v>
      </c>
      <c r="Q3665" s="13" t="s">
        <v>8315</v>
      </c>
      <c r="R3665" t="s">
        <v>8316</v>
      </c>
      <c r="S3665" s="17">
        <f t="shared" si="277"/>
        <v>42665.451736111107</v>
      </c>
      <c r="T3665" s="17">
        <f t="shared" si="278"/>
        <v>42725.493402777778</v>
      </c>
    </row>
    <row r="3666" spans="1:20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 s="11">
        <f t="shared" si="276"/>
        <v>46.05</v>
      </c>
      <c r="Q3666" s="13" t="s">
        <v>8315</v>
      </c>
      <c r="R3666" t="s">
        <v>8316</v>
      </c>
      <c r="S3666" s="17">
        <f t="shared" si="277"/>
        <v>42523.248715277776</v>
      </c>
      <c r="T3666" s="17">
        <f t="shared" si="278"/>
        <v>42537.248715277776</v>
      </c>
    </row>
    <row r="3667" spans="1:20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 s="11">
        <f t="shared" si="276"/>
        <v>51</v>
      </c>
      <c r="Q3667" s="13" t="s">
        <v>8315</v>
      </c>
      <c r="R3667" t="s">
        <v>8316</v>
      </c>
      <c r="S3667" s="17">
        <f t="shared" si="277"/>
        <v>42294.808124999996</v>
      </c>
      <c r="T3667" s="17">
        <f t="shared" si="278"/>
        <v>42305.829166666663</v>
      </c>
    </row>
    <row r="3668" spans="1:20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 s="11">
        <f t="shared" si="276"/>
        <v>31.58</v>
      </c>
      <c r="Q3668" s="13" t="s">
        <v>8315</v>
      </c>
      <c r="R3668" t="s">
        <v>8316</v>
      </c>
      <c r="S3668" s="17">
        <f t="shared" si="277"/>
        <v>41822.90488425926</v>
      </c>
      <c r="T3668" s="17">
        <f t="shared" si="278"/>
        <v>41844.291666666664</v>
      </c>
    </row>
    <row r="3669" spans="1:20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 s="11">
        <f t="shared" si="276"/>
        <v>53.36</v>
      </c>
      <c r="Q3669" s="13" t="s">
        <v>8315</v>
      </c>
      <c r="R3669" t="s">
        <v>8316</v>
      </c>
      <c r="S3669" s="17">
        <f t="shared" si="277"/>
        <v>42173.970127314817</v>
      </c>
      <c r="T3669" s="17">
        <f t="shared" si="278"/>
        <v>42203.970127314817</v>
      </c>
    </row>
    <row r="3670" spans="1:20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 s="11">
        <f t="shared" si="276"/>
        <v>36.96</v>
      </c>
      <c r="Q3670" s="13" t="s">
        <v>8315</v>
      </c>
      <c r="R3670" t="s">
        <v>8316</v>
      </c>
      <c r="S3670" s="17">
        <f t="shared" si="277"/>
        <v>42185.556157407409</v>
      </c>
      <c r="T3670" s="17">
        <f t="shared" si="278"/>
        <v>42208.772916666669</v>
      </c>
    </row>
    <row r="3671" spans="1:20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 s="11">
        <f t="shared" si="276"/>
        <v>81.290000000000006</v>
      </c>
      <c r="Q3671" s="13" t="s">
        <v>8315</v>
      </c>
      <c r="R3671" t="s">
        <v>8316</v>
      </c>
      <c r="S3671" s="17">
        <f t="shared" si="277"/>
        <v>42136.675196759257</v>
      </c>
      <c r="T3671" s="17">
        <f t="shared" si="278"/>
        <v>42166.675196759257</v>
      </c>
    </row>
    <row r="3672" spans="1:20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 s="11">
        <f t="shared" si="276"/>
        <v>20.079999999999998</v>
      </c>
      <c r="Q3672" s="13" t="s">
        <v>8315</v>
      </c>
      <c r="R3672" t="s">
        <v>8316</v>
      </c>
      <c r="S3672" s="17">
        <f t="shared" si="277"/>
        <v>42142.514016203699</v>
      </c>
      <c r="T3672" s="17">
        <f t="shared" si="278"/>
        <v>42155.958333333328</v>
      </c>
    </row>
    <row r="3673" spans="1:20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 s="11">
        <f t="shared" si="276"/>
        <v>88.25</v>
      </c>
      <c r="Q3673" s="13" t="s">
        <v>8315</v>
      </c>
      <c r="R3673" t="s">
        <v>8316</v>
      </c>
      <c r="S3673" s="17">
        <f t="shared" si="277"/>
        <v>41820.62809027778</v>
      </c>
      <c r="T3673" s="17">
        <f t="shared" si="278"/>
        <v>41841.165972222225</v>
      </c>
    </row>
    <row r="3674" spans="1:20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 s="11">
        <f t="shared" si="276"/>
        <v>53.44</v>
      </c>
      <c r="Q3674" s="13" t="s">
        <v>8315</v>
      </c>
      <c r="R3674" t="s">
        <v>8316</v>
      </c>
      <c r="S3674" s="17">
        <f t="shared" si="277"/>
        <v>41878.946574074071</v>
      </c>
      <c r="T3674" s="17">
        <f t="shared" si="278"/>
        <v>41908.946574074071</v>
      </c>
    </row>
    <row r="3675" spans="1:20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 s="11">
        <f t="shared" si="276"/>
        <v>39.869999999999997</v>
      </c>
      <c r="Q3675" s="13" t="s">
        <v>8315</v>
      </c>
      <c r="R3675" t="s">
        <v>8316</v>
      </c>
      <c r="S3675" s="17">
        <f t="shared" si="277"/>
        <v>41914.295104166667</v>
      </c>
      <c r="T3675" s="17">
        <f t="shared" si="278"/>
        <v>41948.536111111112</v>
      </c>
    </row>
    <row r="3676" spans="1:20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 s="11">
        <f t="shared" si="276"/>
        <v>145.16</v>
      </c>
      <c r="Q3676" s="13" t="s">
        <v>8315</v>
      </c>
      <c r="R3676" t="s">
        <v>8316</v>
      </c>
      <c r="S3676" s="17">
        <f t="shared" si="277"/>
        <v>42556.873020833329</v>
      </c>
      <c r="T3676" s="17">
        <f t="shared" si="278"/>
        <v>42616.873020833329</v>
      </c>
    </row>
    <row r="3677" spans="1:20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 s="11">
        <f t="shared" si="276"/>
        <v>23.33</v>
      </c>
      <c r="Q3677" s="13" t="s">
        <v>8315</v>
      </c>
      <c r="R3677" t="s">
        <v>8316</v>
      </c>
      <c r="S3677" s="17">
        <f t="shared" si="277"/>
        <v>42493.597013888888</v>
      </c>
      <c r="T3677" s="17">
        <f t="shared" si="278"/>
        <v>42505.958333333328</v>
      </c>
    </row>
    <row r="3678" spans="1:20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 s="11">
        <f t="shared" si="276"/>
        <v>64.38</v>
      </c>
      <c r="Q3678" s="13" t="s">
        <v>8315</v>
      </c>
      <c r="R3678" t="s">
        <v>8316</v>
      </c>
      <c r="S3678" s="17">
        <f t="shared" si="277"/>
        <v>41876.815787037034</v>
      </c>
      <c r="T3678" s="17">
        <f t="shared" si="278"/>
        <v>41894.815787037034</v>
      </c>
    </row>
    <row r="3679" spans="1:20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 s="11">
        <f t="shared" si="276"/>
        <v>62.05</v>
      </c>
      <c r="Q3679" s="13" t="s">
        <v>8315</v>
      </c>
      <c r="R3679" t="s">
        <v>8316</v>
      </c>
      <c r="S3679" s="17">
        <f t="shared" si="277"/>
        <v>41802.574282407404</v>
      </c>
      <c r="T3679" s="17">
        <f t="shared" si="278"/>
        <v>41823.165972222225</v>
      </c>
    </row>
    <row r="3680" spans="1:20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 s="11">
        <f t="shared" si="276"/>
        <v>66.13</v>
      </c>
      <c r="Q3680" s="13" t="s">
        <v>8315</v>
      </c>
      <c r="R3680" t="s">
        <v>8316</v>
      </c>
      <c r="S3680" s="17">
        <f t="shared" si="277"/>
        <v>42120.531226851846</v>
      </c>
      <c r="T3680" s="17">
        <f t="shared" si="278"/>
        <v>42155.531226851846</v>
      </c>
    </row>
    <row r="3681" spans="1:20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 s="11">
        <f t="shared" si="276"/>
        <v>73.400000000000006</v>
      </c>
      <c r="Q3681" s="13" t="s">
        <v>8315</v>
      </c>
      <c r="R3681" t="s">
        <v>8316</v>
      </c>
      <c r="S3681" s="17">
        <f t="shared" si="277"/>
        <v>41786.761354166665</v>
      </c>
      <c r="T3681" s="17">
        <f t="shared" si="278"/>
        <v>41821.207638888889</v>
      </c>
    </row>
    <row r="3682" spans="1:20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 s="11">
        <f t="shared" si="276"/>
        <v>99.5</v>
      </c>
      <c r="Q3682" s="13" t="s">
        <v>8315</v>
      </c>
      <c r="R3682" t="s">
        <v>8316</v>
      </c>
      <c r="S3682" s="17">
        <f t="shared" si="277"/>
        <v>42627.454097222217</v>
      </c>
      <c r="T3682" s="17">
        <f t="shared" si="278"/>
        <v>42648.454097222217</v>
      </c>
    </row>
    <row r="3683" spans="1:20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 s="11">
        <f t="shared" si="276"/>
        <v>62.17</v>
      </c>
      <c r="Q3683" s="13" t="s">
        <v>8315</v>
      </c>
      <c r="R3683" t="s">
        <v>8316</v>
      </c>
      <c r="S3683" s="17">
        <f t="shared" si="277"/>
        <v>42374.651504629626</v>
      </c>
      <c r="T3683" s="17">
        <f t="shared" si="278"/>
        <v>42384.651504629626</v>
      </c>
    </row>
    <row r="3684" spans="1:20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 s="11">
        <f t="shared" si="276"/>
        <v>62.33</v>
      </c>
      <c r="Q3684" s="13" t="s">
        <v>8315</v>
      </c>
      <c r="R3684" t="s">
        <v>8316</v>
      </c>
      <c r="S3684" s="17">
        <f t="shared" si="277"/>
        <v>41772.685393518521</v>
      </c>
      <c r="T3684" s="17">
        <f t="shared" si="278"/>
        <v>41806.290972222225</v>
      </c>
    </row>
    <row r="3685" spans="1:20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 s="11">
        <f t="shared" si="276"/>
        <v>58.79</v>
      </c>
      <c r="Q3685" s="13" t="s">
        <v>8315</v>
      </c>
      <c r="R3685" t="s">
        <v>8316</v>
      </c>
      <c r="S3685" s="17">
        <f t="shared" si="277"/>
        <v>42633.116851851853</v>
      </c>
      <c r="T3685" s="17">
        <f t="shared" si="278"/>
        <v>42663.116851851853</v>
      </c>
    </row>
    <row r="3686" spans="1:20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 s="11">
        <f t="shared" si="276"/>
        <v>45.35</v>
      </c>
      <c r="Q3686" s="13" t="s">
        <v>8315</v>
      </c>
      <c r="R3686" t="s">
        <v>8316</v>
      </c>
      <c r="S3686" s="17">
        <f t="shared" si="277"/>
        <v>42219.180393518516</v>
      </c>
      <c r="T3686" s="17">
        <f t="shared" si="278"/>
        <v>42249.180393518516</v>
      </c>
    </row>
    <row r="3687" spans="1:20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 s="11">
        <f t="shared" si="276"/>
        <v>41.94</v>
      </c>
      <c r="Q3687" s="13" t="s">
        <v>8315</v>
      </c>
      <c r="R3687" t="s">
        <v>8316</v>
      </c>
      <c r="S3687" s="17">
        <f t="shared" si="277"/>
        <v>41753.593275462961</v>
      </c>
      <c r="T3687" s="17">
        <f t="shared" si="278"/>
        <v>41778.875</v>
      </c>
    </row>
    <row r="3688" spans="1:20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 s="11">
        <f t="shared" si="276"/>
        <v>59.17</v>
      </c>
      <c r="Q3688" s="13" t="s">
        <v>8315</v>
      </c>
      <c r="R3688" t="s">
        <v>8316</v>
      </c>
      <c r="S3688" s="17">
        <f t="shared" si="277"/>
        <v>42230.662731481483</v>
      </c>
      <c r="T3688" s="17">
        <f t="shared" si="278"/>
        <v>42245.165972222225</v>
      </c>
    </row>
    <row r="3689" spans="1:20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 s="11">
        <f t="shared" si="276"/>
        <v>200.49</v>
      </c>
      <c r="Q3689" s="13" t="s">
        <v>8315</v>
      </c>
      <c r="R3689" t="s">
        <v>8316</v>
      </c>
      <c r="S3689" s="17">
        <f t="shared" si="277"/>
        <v>41787.218229166669</v>
      </c>
      <c r="T3689" s="17">
        <f t="shared" si="278"/>
        <v>41817.218229166669</v>
      </c>
    </row>
    <row r="3690" spans="1:20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 s="11">
        <f t="shared" si="276"/>
        <v>83.97</v>
      </c>
      <c r="Q3690" s="13" t="s">
        <v>8315</v>
      </c>
      <c r="R3690" t="s">
        <v>8316</v>
      </c>
      <c r="S3690" s="17">
        <f t="shared" si="277"/>
        <v>41829.787083333329</v>
      </c>
      <c r="T3690" s="17">
        <f t="shared" si="278"/>
        <v>41859.787083333329</v>
      </c>
    </row>
    <row r="3691" spans="1:20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 s="11">
        <f t="shared" si="276"/>
        <v>57.26</v>
      </c>
      <c r="Q3691" s="13" t="s">
        <v>8315</v>
      </c>
      <c r="R3691" t="s">
        <v>8316</v>
      </c>
      <c r="S3691" s="17">
        <f t="shared" si="277"/>
        <v>42147.826840277776</v>
      </c>
      <c r="T3691" s="17">
        <f t="shared" si="278"/>
        <v>42176.934027777781</v>
      </c>
    </row>
    <row r="3692" spans="1:20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 s="11">
        <f t="shared" si="276"/>
        <v>58.06</v>
      </c>
      <c r="Q3692" s="13" t="s">
        <v>8315</v>
      </c>
      <c r="R3692" t="s">
        <v>8316</v>
      </c>
      <c r="S3692" s="17">
        <f t="shared" si="277"/>
        <v>41940.598182870373</v>
      </c>
      <c r="T3692" s="17">
        <f t="shared" si="278"/>
        <v>41970.639849537038</v>
      </c>
    </row>
    <row r="3693" spans="1:20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 s="11">
        <f t="shared" si="276"/>
        <v>186.8</v>
      </c>
      <c r="Q3693" s="13" t="s">
        <v>8315</v>
      </c>
      <c r="R3693" t="s">
        <v>8316</v>
      </c>
      <c r="S3693" s="17">
        <f t="shared" si="277"/>
        <v>42020.700567129628</v>
      </c>
      <c r="T3693" s="17">
        <f t="shared" si="278"/>
        <v>42065.207638888889</v>
      </c>
    </row>
    <row r="3694" spans="1:20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 s="11">
        <f t="shared" si="276"/>
        <v>74.12</v>
      </c>
      <c r="Q3694" s="13" t="s">
        <v>8315</v>
      </c>
      <c r="R3694" t="s">
        <v>8316</v>
      </c>
      <c r="S3694" s="17">
        <f t="shared" si="277"/>
        <v>41891.96503472222</v>
      </c>
      <c r="T3694" s="17">
        <f t="shared" si="278"/>
        <v>41901</v>
      </c>
    </row>
    <row r="3695" spans="1:20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 s="11">
        <f t="shared" si="276"/>
        <v>30.71</v>
      </c>
      <c r="Q3695" s="13" t="s">
        <v>8315</v>
      </c>
      <c r="R3695" t="s">
        <v>8316</v>
      </c>
      <c r="S3695" s="17">
        <f t="shared" si="277"/>
        <v>42309.191307870366</v>
      </c>
      <c r="T3695" s="17">
        <f t="shared" si="278"/>
        <v>42338.9375</v>
      </c>
    </row>
    <row r="3696" spans="1:20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 s="11">
        <f t="shared" si="276"/>
        <v>62.67</v>
      </c>
      <c r="Q3696" s="13" t="s">
        <v>8315</v>
      </c>
      <c r="R3696" t="s">
        <v>8316</v>
      </c>
      <c r="S3696" s="17">
        <f t="shared" si="277"/>
        <v>42490.133877314816</v>
      </c>
      <c r="T3696" s="17">
        <f t="shared" si="278"/>
        <v>42527.083333333328</v>
      </c>
    </row>
    <row r="3697" spans="1:20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 s="11">
        <f t="shared" si="276"/>
        <v>121.36</v>
      </c>
      <c r="Q3697" s="13" t="s">
        <v>8315</v>
      </c>
      <c r="R3697" t="s">
        <v>8316</v>
      </c>
      <c r="S3697" s="17">
        <f t="shared" si="277"/>
        <v>41995.870486111111</v>
      </c>
      <c r="T3697" s="17">
        <f t="shared" si="278"/>
        <v>42015.870486111111</v>
      </c>
    </row>
    <row r="3698" spans="1:20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 s="11">
        <f t="shared" si="276"/>
        <v>39.74</v>
      </c>
      <c r="Q3698" s="13" t="s">
        <v>8315</v>
      </c>
      <c r="R3698" t="s">
        <v>8316</v>
      </c>
      <c r="S3698" s="17">
        <f t="shared" si="277"/>
        <v>41988.617083333331</v>
      </c>
      <c r="T3698" s="17">
        <f t="shared" si="278"/>
        <v>42048.617083333331</v>
      </c>
    </row>
    <row r="3699" spans="1:20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 s="11">
        <f t="shared" si="276"/>
        <v>72</v>
      </c>
      <c r="Q3699" s="13" t="s">
        <v>8315</v>
      </c>
      <c r="R3699" t="s">
        <v>8316</v>
      </c>
      <c r="S3699" s="17">
        <f t="shared" si="277"/>
        <v>42479.465833333335</v>
      </c>
      <c r="T3699" s="17">
        <f t="shared" si="278"/>
        <v>42500.465833333335</v>
      </c>
    </row>
    <row r="3700" spans="1:20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 s="11">
        <f t="shared" si="276"/>
        <v>40.630000000000003</v>
      </c>
      <c r="Q3700" s="13" t="s">
        <v>8315</v>
      </c>
      <c r="R3700" t="s">
        <v>8316</v>
      </c>
      <c r="S3700" s="17">
        <f t="shared" si="277"/>
        <v>42401.806562500002</v>
      </c>
      <c r="T3700" s="17">
        <f t="shared" si="278"/>
        <v>42431.806562500002</v>
      </c>
    </row>
    <row r="3701" spans="1:20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 s="11">
        <f t="shared" si="276"/>
        <v>63</v>
      </c>
      <c r="Q3701" s="13" t="s">
        <v>8315</v>
      </c>
      <c r="R3701" t="s">
        <v>8316</v>
      </c>
      <c r="S3701" s="17">
        <f t="shared" si="277"/>
        <v>41897.602037037039</v>
      </c>
      <c r="T3701" s="17">
        <f t="shared" si="278"/>
        <v>41927.602037037039</v>
      </c>
    </row>
    <row r="3702" spans="1:20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 s="11">
        <f t="shared" si="276"/>
        <v>33.67</v>
      </c>
      <c r="Q3702" s="13" t="s">
        <v>8315</v>
      </c>
      <c r="R3702" t="s">
        <v>8316</v>
      </c>
      <c r="S3702" s="17">
        <f t="shared" si="277"/>
        <v>41882.585648148146</v>
      </c>
      <c r="T3702" s="17">
        <f t="shared" si="278"/>
        <v>41912.666666666664</v>
      </c>
    </row>
    <row r="3703" spans="1:20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 s="11">
        <f t="shared" si="276"/>
        <v>38.590000000000003</v>
      </c>
      <c r="Q3703" s="13" t="s">
        <v>8315</v>
      </c>
      <c r="R3703" t="s">
        <v>8316</v>
      </c>
      <c r="S3703" s="17">
        <f t="shared" si="277"/>
        <v>42129.541585648149</v>
      </c>
      <c r="T3703" s="17">
        <f t="shared" si="278"/>
        <v>42159.541585648149</v>
      </c>
    </row>
    <row r="3704" spans="1:20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 s="11">
        <f t="shared" si="276"/>
        <v>155.94999999999999</v>
      </c>
      <c r="Q3704" s="13" t="s">
        <v>8315</v>
      </c>
      <c r="R3704" t="s">
        <v>8316</v>
      </c>
      <c r="S3704" s="17">
        <f t="shared" si="277"/>
        <v>42524.53800925926</v>
      </c>
      <c r="T3704" s="17">
        <f t="shared" si="278"/>
        <v>42561.957638888889</v>
      </c>
    </row>
    <row r="3705" spans="1:20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 s="11">
        <f t="shared" si="276"/>
        <v>43.2</v>
      </c>
      <c r="Q3705" s="13" t="s">
        <v>8315</v>
      </c>
      <c r="R3705" t="s">
        <v>8316</v>
      </c>
      <c r="S3705" s="17">
        <f t="shared" si="277"/>
        <v>42556.504490740743</v>
      </c>
      <c r="T3705" s="17">
        <f t="shared" si="278"/>
        <v>42595.290972222225</v>
      </c>
    </row>
    <row r="3706" spans="1:20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 s="11">
        <f t="shared" si="276"/>
        <v>15.15</v>
      </c>
      <c r="Q3706" s="13" t="s">
        <v>8315</v>
      </c>
      <c r="R3706" t="s">
        <v>8316</v>
      </c>
      <c r="S3706" s="17">
        <f t="shared" si="277"/>
        <v>42461.689745370371</v>
      </c>
      <c r="T3706" s="17">
        <f t="shared" si="278"/>
        <v>42521.689745370371</v>
      </c>
    </row>
    <row r="3707" spans="1:20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 s="11">
        <f t="shared" si="276"/>
        <v>83.57</v>
      </c>
      <c r="Q3707" s="13" t="s">
        <v>8315</v>
      </c>
      <c r="R3707" t="s">
        <v>8316</v>
      </c>
      <c r="S3707" s="17">
        <f t="shared" si="277"/>
        <v>41792.542986111112</v>
      </c>
      <c r="T3707" s="17">
        <f t="shared" si="278"/>
        <v>41813.75</v>
      </c>
    </row>
    <row r="3708" spans="1:20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 s="11">
        <f t="shared" si="276"/>
        <v>140</v>
      </c>
      <c r="Q3708" s="13" t="s">
        <v>8315</v>
      </c>
      <c r="R3708" t="s">
        <v>8316</v>
      </c>
      <c r="S3708" s="17">
        <f t="shared" si="277"/>
        <v>41879.913761574076</v>
      </c>
      <c r="T3708" s="17">
        <f t="shared" si="278"/>
        <v>41894.913761574076</v>
      </c>
    </row>
    <row r="3709" spans="1:20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 s="11">
        <f t="shared" si="276"/>
        <v>80.87</v>
      </c>
      <c r="Q3709" s="13" t="s">
        <v>8315</v>
      </c>
      <c r="R3709" t="s">
        <v>8316</v>
      </c>
      <c r="S3709" s="17">
        <f t="shared" si="277"/>
        <v>42552.048356481479</v>
      </c>
      <c r="T3709" s="17">
        <f t="shared" si="278"/>
        <v>42573.226388888885</v>
      </c>
    </row>
    <row r="3710" spans="1:20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 s="11">
        <f t="shared" si="276"/>
        <v>53.85</v>
      </c>
      <c r="Q3710" s="13" t="s">
        <v>8315</v>
      </c>
      <c r="R3710" t="s">
        <v>8316</v>
      </c>
      <c r="S3710" s="17">
        <f t="shared" si="277"/>
        <v>41810.142199074071</v>
      </c>
      <c r="T3710" s="17">
        <f t="shared" si="278"/>
        <v>41824.142199074071</v>
      </c>
    </row>
    <row r="3711" spans="1:20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 s="11">
        <f t="shared" si="276"/>
        <v>30.93</v>
      </c>
      <c r="Q3711" s="13" t="s">
        <v>8315</v>
      </c>
      <c r="R3711" t="s">
        <v>8316</v>
      </c>
      <c r="S3711" s="17">
        <f t="shared" si="277"/>
        <v>41785.707708333335</v>
      </c>
      <c r="T3711" s="17">
        <f t="shared" si="278"/>
        <v>41815.707708333335</v>
      </c>
    </row>
    <row r="3712" spans="1:20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 s="11">
        <f t="shared" si="276"/>
        <v>67.959999999999994</v>
      </c>
      <c r="Q3712" s="13" t="s">
        <v>8315</v>
      </c>
      <c r="R3712" t="s">
        <v>8316</v>
      </c>
      <c r="S3712" s="17">
        <f t="shared" si="277"/>
        <v>42072.576249999998</v>
      </c>
      <c r="T3712" s="17">
        <f t="shared" si="278"/>
        <v>42097.576249999998</v>
      </c>
    </row>
    <row r="3713" spans="1:20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 s="11">
        <f t="shared" si="276"/>
        <v>27.14</v>
      </c>
      <c r="Q3713" s="13" t="s">
        <v>8315</v>
      </c>
      <c r="R3713" t="s">
        <v>8316</v>
      </c>
      <c r="S3713" s="17">
        <f t="shared" si="277"/>
        <v>41779.724224537036</v>
      </c>
      <c r="T3713" s="17">
        <f t="shared" si="278"/>
        <v>41805.666666666664</v>
      </c>
    </row>
    <row r="3714" spans="1:20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75"/>
        <v>154</v>
      </c>
      <c r="P3714" s="11">
        <f t="shared" si="276"/>
        <v>110.87</v>
      </c>
      <c r="Q3714" s="13" t="s">
        <v>8315</v>
      </c>
      <c r="R3714" t="s">
        <v>8316</v>
      </c>
      <c r="S3714" s="17">
        <f t="shared" si="277"/>
        <v>42134.172071759262</v>
      </c>
      <c r="T3714" s="17">
        <f t="shared" si="278"/>
        <v>42155.290972222225</v>
      </c>
    </row>
    <row r="3715" spans="1:20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79">ROUND(E3715/D3715*100,0)</f>
        <v>102</v>
      </c>
      <c r="P3715" s="11">
        <f t="shared" ref="P3715:P3778" si="280">IFERROR(ROUND(E3715/L3715,2),0)</f>
        <v>106.84</v>
      </c>
      <c r="Q3715" s="13" t="s">
        <v>8315</v>
      </c>
      <c r="R3715" t="s">
        <v>8316</v>
      </c>
      <c r="S3715" s="17">
        <f t="shared" ref="S3715:S3778" si="281">(((J3715/60)/60)/24)+DATE(1970,1,1)</f>
        <v>42505.738032407404</v>
      </c>
      <c r="T3715" s="17">
        <f t="shared" ref="T3715:T3778" si="282">(((I3715/60)/60)/24)+DATE(1970,1,1)</f>
        <v>42525.738032407404</v>
      </c>
    </row>
    <row r="3716" spans="1:20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 s="11">
        <f t="shared" si="280"/>
        <v>105.52</v>
      </c>
      <c r="Q3716" s="13" t="s">
        <v>8315</v>
      </c>
      <c r="R3716" t="s">
        <v>8316</v>
      </c>
      <c r="S3716" s="17">
        <f t="shared" si="281"/>
        <v>42118.556331018524</v>
      </c>
      <c r="T3716" s="17">
        <f t="shared" si="282"/>
        <v>42150.165972222225</v>
      </c>
    </row>
    <row r="3717" spans="1:20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 s="11">
        <f t="shared" si="280"/>
        <v>132.96</v>
      </c>
      <c r="Q3717" s="13" t="s">
        <v>8315</v>
      </c>
      <c r="R3717" t="s">
        <v>8316</v>
      </c>
      <c r="S3717" s="17">
        <f t="shared" si="281"/>
        <v>42036.995590277773</v>
      </c>
      <c r="T3717" s="17">
        <f t="shared" si="282"/>
        <v>42094.536111111112</v>
      </c>
    </row>
    <row r="3718" spans="1:20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 s="11">
        <f t="shared" si="280"/>
        <v>51.92</v>
      </c>
      <c r="Q3718" s="13" t="s">
        <v>8315</v>
      </c>
      <c r="R3718" t="s">
        <v>8316</v>
      </c>
      <c r="S3718" s="17">
        <f t="shared" si="281"/>
        <v>42360.887835648144</v>
      </c>
      <c r="T3718" s="17">
        <f t="shared" si="282"/>
        <v>42390.887835648144</v>
      </c>
    </row>
    <row r="3719" spans="1:20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 s="11">
        <f t="shared" si="280"/>
        <v>310</v>
      </c>
      <c r="Q3719" s="13" t="s">
        <v>8315</v>
      </c>
      <c r="R3719" t="s">
        <v>8316</v>
      </c>
      <c r="S3719" s="17">
        <f t="shared" si="281"/>
        <v>42102.866307870368</v>
      </c>
      <c r="T3719" s="17">
        <f t="shared" si="282"/>
        <v>42133.866307870368</v>
      </c>
    </row>
    <row r="3720" spans="1:20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 s="11">
        <f t="shared" si="280"/>
        <v>26.02</v>
      </c>
      <c r="Q3720" s="13" t="s">
        <v>8315</v>
      </c>
      <c r="R3720" t="s">
        <v>8316</v>
      </c>
      <c r="S3720" s="17">
        <f t="shared" si="281"/>
        <v>42032.716145833328</v>
      </c>
      <c r="T3720" s="17">
        <f t="shared" si="282"/>
        <v>42062.716145833328</v>
      </c>
    </row>
    <row r="3721" spans="1:20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 s="11">
        <f t="shared" si="280"/>
        <v>105</v>
      </c>
      <c r="Q3721" s="13" t="s">
        <v>8315</v>
      </c>
      <c r="R3721" t="s">
        <v>8316</v>
      </c>
      <c r="S3721" s="17">
        <f t="shared" si="281"/>
        <v>42147.729930555557</v>
      </c>
      <c r="T3721" s="17">
        <f t="shared" si="282"/>
        <v>42177.729930555557</v>
      </c>
    </row>
    <row r="3722" spans="1:20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 s="11">
        <f t="shared" si="280"/>
        <v>86.23</v>
      </c>
      <c r="Q3722" s="13" t="s">
        <v>8315</v>
      </c>
      <c r="R3722" t="s">
        <v>8316</v>
      </c>
      <c r="S3722" s="17">
        <f t="shared" si="281"/>
        <v>42165.993125000001</v>
      </c>
      <c r="T3722" s="17">
        <f t="shared" si="282"/>
        <v>42187.993125000001</v>
      </c>
    </row>
    <row r="3723" spans="1:20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 s="11">
        <f t="shared" si="280"/>
        <v>114.55</v>
      </c>
      <c r="Q3723" s="13" t="s">
        <v>8315</v>
      </c>
      <c r="R3723" t="s">
        <v>8316</v>
      </c>
      <c r="S3723" s="17">
        <f t="shared" si="281"/>
        <v>41927.936157407406</v>
      </c>
      <c r="T3723" s="17">
        <f t="shared" si="282"/>
        <v>41948.977824074071</v>
      </c>
    </row>
    <row r="3724" spans="1:20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 s="11">
        <f t="shared" si="280"/>
        <v>47.66</v>
      </c>
      <c r="Q3724" s="13" t="s">
        <v>8315</v>
      </c>
      <c r="R3724" t="s">
        <v>8316</v>
      </c>
      <c r="S3724" s="17">
        <f t="shared" si="281"/>
        <v>42381.671840277777</v>
      </c>
      <c r="T3724" s="17">
        <f t="shared" si="282"/>
        <v>42411.957638888889</v>
      </c>
    </row>
    <row r="3725" spans="1:20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 s="11">
        <f t="shared" si="280"/>
        <v>72.89</v>
      </c>
      <c r="Q3725" s="13" t="s">
        <v>8315</v>
      </c>
      <c r="R3725" t="s">
        <v>8316</v>
      </c>
      <c r="S3725" s="17">
        <f t="shared" si="281"/>
        <v>41943.753032407411</v>
      </c>
      <c r="T3725" s="17">
        <f t="shared" si="282"/>
        <v>41973.794699074075</v>
      </c>
    </row>
    <row r="3726" spans="1:20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 s="11">
        <f t="shared" si="280"/>
        <v>49.55</v>
      </c>
      <c r="Q3726" s="13" t="s">
        <v>8315</v>
      </c>
      <c r="R3726" t="s">
        <v>8316</v>
      </c>
      <c r="S3726" s="17">
        <f t="shared" si="281"/>
        <v>42465.491435185191</v>
      </c>
      <c r="T3726" s="17">
        <f t="shared" si="282"/>
        <v>42494.958333333328</v>
      </c>
    </row>
    <row r="3727" spans="1:20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 s="11">
        <f t="shared" si="280"/>
        <v>25.4</v>
      </c>
      <c r="Q3727" s="13" t="s">
        <v>8315</v>
      </c>
      <c r="R3727" t="s">
        <v>8316</v>
      </c>
      <c r="S3727" s="17">
        <f t="shared" si="281"/>
        <v>42401.945219907408</v>
      </c>
      <c r="T3727" s="17">
        <f t="shared" si="282"/>
        <v>42418.895833333328</v>
      </c>
    </row>
    <row r="3728" spans="1:20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 s="11">
        <f t="shared" si="280"/>
        <v>62.59</v>
      </c>
      <c r="Q3728" s="13" t="s">
        <v>8315</v>
      </c>
      <c r="R3728" t="s">
        <v>8316</v>
      </c>
      <c r="S3728" s="17">
        <f t="shared" si="281"/>
        <v>42462.140868055561</v>
      </c>
      <c r="T3728" s="17">
        <f t="shared" si="282"/>
        <v>42489.875</v>
      </c>
    </row>
    <row r="3729" spans="1:20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 s="11">
        <f t="shared" si="280"/>
        <v>61.06</v>
      </c>
      <c r="Q3729" s="13" t="s">
        <v>8315</v>
      </c>
      <c r="R3729" t="s">
        <v>8316</v>
      </c>
      <c r="S3729" s="17">
        <f t="shared" si="281"/>
        <v>42632.348310185189</v>
      </c>
      <c r="T3729" s="17">
        <f t="shared" si="282"/>
        <v>42663.204861111109</v>
      </c>
    </row>
    <row r="3730" spans="1:20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 s="11">
        <f t="shared" si="280"/>
        <v>60.06</v>
      </c>
      <c r="Q3730" s="13" t="s">
        <v>8315</v>
      </c>
      <c r="R3730" t="s">
        <v>8316</v>
      </c>
      <c r="S3730" s="17">
        <f t="shared" si="281"/>
        <v>42205.171018518522</v>
      </c>
      <c r="T3730" s="17">
        <f t="shared" si="282"/>
        <v>42235.171018518522</v>
      </c>
    </row>
    <row r="3731" spans="1:20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 s="11">
        <f t="shared" si="280"/>
        <v>72.400000000000006</v>
      </c>
      <c r="Q3731" s="13" t="s">
        <v>8315</v>
      </c>
      <c r="R3731" t="s">
        <v>8316</v>
      </c>
      <c r="S3731" s="17">
        <f t="shared" si="281"/>
        <v>42041.205000000002</v>
      </c>
      <c r="T3731" s="17">
        <f t="shared" si="282"/>
        <v>42086.16333333333</v>
      </c>
    </row>
    <row r="3732" spans="1:20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 s="11">
        <f t="shared" si="280"/>
        <v>100</v>
      </c>
      <c r="Q3732" s="13" t="s">
        <v>8315</v>
      </c>
      <c r="R3732" t="s">
        <v>8316</v>
      </c>
      <c r="S3732" s="17">
        <f t="shared" si="281"/>
        <v>42203.677766203706</v>
      </c>
      <c r="T3732" s="17">
        <f t="shared" si="282"/>
        <v>42233.677766203706</v>
      </c>
    </row>
    <row r="3733" spans="1:20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 s="11">
        <f t="shared" si="280"/>
        <v>51.67</v>
      </c>
      <c r="Q3733" s="13" t="s">
        <v>8315</v>
      </c>
      <c r="R3733" t="s">
        <v>8316</v>
      </c>
      <c r="S3733" s="17">
        <f t="shared" si="281"/>
        <v>41983.752847222218</v>
      </c>
      <c r="T3733" s="17">
        <f t="shared" si="282"/>
        <v>42014.140972222223</v>
      </c>
    </row>
    <row r="3734" spans="1:20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 s="11">
        <f t="shared" si="280"/>
        <v>32.75</v>
      </c>
      <c r="Q3734" s="13" t="s">
        <v>8315</v>
      </c>
      <c r="R3734" t="s">
        <v>8316</v>
      </c>
      <c r="S3734" s="17">
        <f t="shared" si="281"/>
        <v>41968.677465277782</v>
      </c>
      <c r="T3734" s="17">
        <f t="shared" si="282"/>
        <v>42028.5</v>
      </c>
    </row>
    <row r="3735" spans="1:20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 s="11">
        <f t="shared" si="280"/>
        <v>0</v>
      </c>
      <c r="Q3735" s="13" t="s">
        <v>8315</v>
      </c>
      <c r="R3735" t="s">
        <v>8316</v>
      </c>
      <c r="S3735" s="17">
        <f t="shared" si="281"/>
        <v>42103.024398148147</v>
      </c>
      <c r="T3735" s="17">
        <f t="shared" si="282"/>
        <v>42112.9375</v>
      </c>
    </row>
    <row r="3736" spans="1:20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 s="11">
        <f t="shared" si="280"/>
        <v>61</v>
      </c>
      <c r="Q3736" s="13" t="s">
        <v>8315</v>
      </c>
      <c r="R3736" t="s">
        <v>8316</v>
      </c>
      <c r="S3736" s="17">
        <f t="shared" si="281"/>
        <v>42089.901574074072</v>
      </c>
      <c r="T3736" s="17">
        <f t="shared" si="282"/>
        <v>42149.901574074072</v>
      </c>
    </row>
    <row r="3737" spans="1:20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 s="11">
        <f t="shared" si="280"/>
        <v>10</v>
      </c>
      <c r="Q3737" s="13" t="s">
        <v>8315</v>
      </c>
      <c r="R3737" t="s">
        <v>8316</v>
      </c>
      <c r="S3737" s="17">
        <f t="shared" si="281"/>
        <v>42122.693159722221</v>
      </c>
      <c r="T3737" s="17">
        <f t="shared" si="282"/>
        <v>42152.693159722221</v>
      </c>
    </row>
    <row r="3738" spans="1:20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 s="11">
        <f t="shared" si="280"/>
        <v>10</v>
      </c>
      <c r="Q3738" s="13" t="s">
        <v>8315</v>
      </c>
      <c r="R3738" t="s">
        <v>8316</v>
      </c>
      <c r="S3738" s="17">
        <f t="shared" si="281"/>
        <v>42048.711724537032</v>
      </c>
      <c r="T3738" s="17">
        <f t="shared" si="282"/>
        <v>42086.75</v>
      </c>
    </row>
    <row r="3739" spans="1:20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 s="11">
        <f t="shared" si="280"/>
        <v>37.5</v>
      </c>
      <c r="Q3739" s="13" t="s">
        <v>8315</v>
      </c>
      <c r="R3739" t="s">
        <v>8316</v>
      </c>
      <c r="S3739" s="17">
        <f t="shared" si="281"/>
        <v>42297.691006944442</v>
      </c>
      <c r="T3739" s="17">
        <f t="shared" si="282"/>
        <v>42320.290972222225</v>
      </c>
    </row>
    <row r="3740" spans="1:20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 s="11">
        <f t="shared" si="280"/>
        <v>45</v>
      </c>
      <c r="Q3740" s="13" t="s">
        <v>8315</v>
      </c>
      <c r="R3740" t="s">
        <v>8316</v>
      </c>
      <c r="S3740" s="17">
        <f t="shared" si="281"/>
        <v>41813.938715277778</v>
      </c>
      <c r="T3740" s="17">
        <f t="shared" si="282"/>
        <v>41835.916666666664</v>
      </c>
    </row>
    <row r="3741" spans="1:20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 s="11">
        <f t="shared" si="280"/>
        <v>100.63</v>
      </c>
      <c r="Q3741" s="13" t="s">
        <v>8315</v>
      </c>
      <c r="R3741" t="s">
        <v>8316</v>
      </c>
      <c r="S3741" s="17">
        <f t="shared" si="281"/>
        <v>42548.449861111112</v>
      </c>
      <c r="T3741" s="17">
        <f t="shared" si="282"/>
        <v>42568.449861111112</v>
      </c>
    </row>
    <row r="3742" spans="1:20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 s="11">
        <f t="shared" si="280"/>
        <v>25.57</v>
      </c>
      <c r="Q3742" s="13" t="s">
        <v>8315</v>
      </c>
      <c r="R3742" t="s">
        <v>8316</v>
      </c>
      <c r="S3742" s="17">
        <f t="shared" si="281"/>
        <v>41833.089756944442</v>
      </c>
      <c r="T3742" s="17">
        <f t="shared" si="282"/>
        <v>41863.079143518517</v>
      </c>
    </row>
    <row r="3743" spans="1:20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 s="11">
        <f t="shared" si="280"/>
        <v>0</v>
      </c>
      <c r="Q3743" s="13" t="s">
        <v>8315</v>
      </c>
      <c r="R3743" t="s">
        <v>8316</v>
      </c>
      <c r="S3743" s="17">
        <f t="shared" si="281"/>
        <v>42325.920717592591</v>
      </c>
      <c r="T3743" s="17">
        <f t="shared" si="282"/>
        <v>42355.920717592591</v>
      </c>
    </row>
    <row r="3744" spans="1:20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 s="11">
        <f t="shared" si="280"/>
        <v>25</v>
      </c>
      <c r="Q3744" s="13" t="s">
        <v>8315</v>
      </c>
      <c r="R3744" t="s">
        <v>8316</v>
      </c>
      <c r="S3744" s="17">
        <f t="shared" si="281"/>
        <v>41858.214629629627</v>
      </c>
      <c r="T3744" s="17">
        <f t="shared" si="282"/>
        <v>41888.214629629627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 s="11">
        <f t="shared" si="280"/>
        <v>0</v>
      </c>
      <c r="Q3745" s="13" t="s">
        <v>8315</v>
      </c>
      <c r="R3745" t="s">
        <v>8316</v>
      </c>
      <c r="S3745" s="17">
        <f t="shared" si="281"/>
        <v>41793.710231481484</v>
      </c>
      <c r="T3745" s="17">
        <f t="shared" si="282"/>
        <v>41823.710231481484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 s="11">
        <f t="shared" si="280"/>
        <v>0</v>
      </c>
      <c r="Q3746" s="13" t="s">
        <v>8315</v>
      </c>
      <c r="R3746" t="s">
        <v>8316</v>
      </c>
      <c r="S3746" s="17">
        <f t="shared" si="281"/>
        <v>41793.814259259263</v>
      </c>
      <c r="T3746" s="17">
        <f t="shared" si="282"/>
        <v>41825.165972222225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 s="11">
        <f t="shared" si="280"/>
        <v>10</v>
      </c>
      <c r="Q3747" s="13" t="s">
        <v>8315</v>
      </c>
      <c r="R3747" t="s">
        <v>8316</v>
      </c>
      <c r="S3747" s="17">
        <f t="shared" si="281"/>
        <v>41831.697939814818</v>
      </c>
      <c r="T3747" s="17">
        <f t="shared" si="282"/>
        <v>41861.697939814818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 s="11">
        <f t="shared" si="280"/>
        <v>202</v>
      </c>
      <c r="Q3748" s="13" t="s">
        <v>8315</v>
      </c>
      <c r="R3748" t="s">
        <v>8316</v>
      </c>
      <c r="S3748" s="17">
        <f t="shared" si="281"/>
        <v>42621.389340277776</v>
      </c>
      <c r="T3748" s="17">
        <f t="shared" si="282"/>
        <v>42651.389340277776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 s="11">
        <f t="shared" si="280"/>
        <v>25</v>
      </c>
      <c r="Q3749" s="13" t="s">
        <v>8315</v>
      </c>
      <c r="R3749" t="s">
        <v>8316</v>
      </c>
      <c r="S3749" s="17">
        <f t="shared" si="281"/>
        <v>42164.299722222218</v>
      </c>
      <c r="T3749" s="17">
        <f t="shared" si="282"/>
        <v>42190.957638888889</v>
      </c>
    </row>
    <row r="3750" spans="1:21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 s="11">
        <f t="shared" si="280"/>
        <v>99.54</v>
      </c>
      <c r="Q3750" s="13" t="s">
        <v>8315</v>
      </c>
      <c r="R3750" t="s">
        <v>8357</v>
      </c>
      <c r="S3750" s="17">
        <f t="shared" si="281"/>
        <v>42395.706435185188</v>
      </c>
      <c r="T3750" s="17">
        <f t="shared" si="282"/>
        <v>42416.249305555553</v>
      </c>
    </row>
    <row r="3751" spans="1:21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 s="11">
        <f t="shared" si="280"/>
        <v>75</v>
      </c>
      <c r="Q3751" s="13" t="s">
        <v>8315</v>
      </c>
      <c r="R3751" t="s">
        <v>8357</v>
      </c>
      <c r="S3751" s="17">
        <f t="shared" si="281"/>
        <v>42458.127175925925</v>
      </c>
      <c r="T3751" s="17">
        <f t="shared" si="282"/>
        <v>42489.165972222225</v>
      </c>
    </row>
    <row r="3752" spans="1:21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 s="11">
        <f t="shared" si="280"/>
        <v>215.25</v>
      </c>
      <c r="Q3752" s="13" t="s">
        <v>8315</v>
      </c>
      <c r="R3752" t="s">
        <v>8357</v>
      </c>
      <c r="S3752" s="17">
        <f t="shared" si="281"/>
        <v>42016.981574074074</v>
      </c>
      <c r="T3752" s="17">
        <f t="shared" si="282"/>
        <v>42045.332638888889</v>
      </c>
    </row>
    <row r="3753" spans="1:21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 s="11">
        <f t="shared" si="280"/>
        <v>120.55</v>
      </c>
      <c r="Q3753" s="13" t="s">
        <v>8315</v>
      </c>
      <c r="R3753" t="s">
        <v>8357</v>
      </c>
      <c r="S3753" s="17">
        <f t="shared" si="281"/>
        <v>42403.035567129627</v>
      </c>
      <c r="T3753" s="17">
        <f t="shared" si="282"/>
        <v>42462.993900462956</v>
      </c>
    </row>
    <row r="3754" spans="1:21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 s="11">
        <f t="shared" si="280"/>
        <v>37.67</v>
      </c>
      <c r="Q3754" s="13" t="s">
        <v>8315</v>
      </c>
      <c r="R3754" t="s">
        <v>8357</v>
      </c>
      <c r="S3754" s="17">
        <f t="shared" si="281"/>
        <v>42619.802488425921</v>
      </c>
      <c r="T3754" s="17">
        <f t="shared" si="282"/>
        <v>42659.875</v>
      </c>
      <c r="U3754">
        <f>YEAR(S3754)</f>
        <v>2016</v>
      </c>
    </row>
    <row r="3755" spans="1:21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 s="11">
        <f t="shared" si="280"/>
        <v>172.23</v>
      </c>
      <c r="Q3755" s="13" t="s">
        <v>8315</v>
      </c>
      <c r="R3755" t="s">
        <v>8357</v>
      </c>
      <c r="S3755" s="17">
        <f t="shared" si="281"/>
        <v>42128.824074074073</v>
      </c>
      <c r="T3755" s="17">
        <f t="shared" si="282"/>
        <v>42158</v>
      </c>
    </row>
    <row r="3756" spans="1:21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 s="11">
        <f t="shared" si="280"/>
        <v>111.11</v>
      </c>
      <c r="Q3756" s="13" t="s">
        <v>8315</v>
      </c>
      <c r="R3756" t="s">
        <v>8357</v>
      </c>
      <c r="S3756" s="17">
        <f t="shared" si="281"/>
        <v>41808.881215277775</v>
      </c>
      <c r="T3756" s="17">
        <f t="shared" si="282"/>
        <v>41846.207638888889</v>
      </c>
    </row>
    <row r="3757" spans="1:21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 s="11">
        <f t="shared" si="280"/>
        <v>25.46</v>
      </c>
      <c r="Q3757" s="13" t="s">
        <v>8315</v>
      </c>
      <c r="R3757" t="s">
        <v>8357</v>
      </c>
      <c r="S3757" s="17">
        <f t="shared" si="281"/>
        <v>42445.866979166662</v>
      </c>
      <c r="T3757" s="17">
        <f t="shared" si="282"/>
        <v>42475.866979166662</v>
      </c>
      <c r="U3757">
        <f>YEAR(S3757)</f>
        <v>2016</v>
      </c>
    </row>
    <row r="3758" spans="1:21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 s="11">
        <f t="shared" si="280"/>
        <v>267.64999999999998</v>
      </c>
      <c r="Q3758" s="13" t="s">
        <v>8315</v>
      </c>
      <c r="R3758" t="s">
        <v>8357</v>
      </c>
      <c r="S3758" s="17">
        <f t="shared" si="281"/>
        <v>41771.814791666664</v>
      </c>
      <c r="T3758" s="17">
        <f t="shared" si="282"/>
        <v>41801.814791666664</v>
      </c>
    </row>
    <row r="3759" spans="1:21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 s="11">
        <f t="shared" si="280"/>
        <v>75.959999999999994</v>
      </c>
      <c r="Q3759" s="13" t="s">
        <v>8315</v>
      </c>
      <c r="R3759" t="s">
        <v>8357</v>
      </c>
      <c r="S3759" s="17">
        <f t="shared" si="281"/>
        <v>41954.850868055553</v>
      </c>
      <c r="T3759" s="17">
        <f t="shared" si="282"/>
        <v>41974.850868055553</v>
      </c>
    </row>
    <row r="3760" spans="1:21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 s="11">
        <f t="shared" si="280"/>
        <v>59.04</v>
      </c>
      <c r="Q3760" s="13" t="s">
        <v>8315</v>
      </c>
      <c r="R3760" t="s">
        <v>8357</v>
      </c>
      <c r="S3760" s="17">
        <f t="shared" si="281"/>
        <v>41747.471504629626</v>
      </c>
      <c r="T3760" s="17">
        <f t="shared" si="282"/>
        <v>41778.208333333336</v>
      </c>
    </row>
    <row r="3761" spans="1:21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 s="11">
        <f t="shared" si="280"/>
        <v>50.11</v>
      </c>
      <c r="Q3761" s="13" t="s">
        <v>8315</v>
      </c>
      <c r="R3761" t="s">
        <v>8357</v>
      </c>
      <c r="S3761" s="17">
        <f t="shared" si="281"/>
        <v>42182.108252314814</v>
      </c>
      <c r="T3761" s="17">
        <f t="shared" si="282"/>
        <v>42242.108252314814</v>
      </c>
    </row>
    <row r="3762" spans="1:21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 s="11">
        <f t="shared" si="280"/>
        <v>55.5</v>
      </c>
      <c r="Q3762" s="13" t="s">
        <v>8315</v>
      </c>
      <c r="R3762" t="s">
        <v>8357</v>
      </c>
      <c r="S3762" s="17">
        <f t="shared" si="281"/>
        <v>41739.525300925925</v>
      </c>
      <c r="T3762" s="17">
        <f t="shared" si="282"/>
        <v>41764.525300925925</v>
      </c>
    </row>
    <row r="3763" spans="1:21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 s="11">
        <f t="shared" si="280"/>
        <v>166.67</v>
      </c>
      <c r="Q3763" s="13" t="s">
        <v>8315</v>
      </c>
      <c r="R3763" t="s">
        <v>8357</v>
      </c>
      <c r="S3763" s="17">
        <f t="shared" si="281"/>
        <v>42173.466863425929</v>
      </c>
      <c r="T3763" s="17">
        <f t="shared" si="282"/>
        <v>42226.958333333328</v>
      </c>
      <c r="U3763">
        <f t="shared" ref="U3763:U3764" si="283">YEAR(S3763)</f>
        <v>2015</v>
      </c>
    </row>
    <row r="3764" spans="1:21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 s="11">
        <f t="shared" si="280"/>
        <v>47.43</v>
      </c>
      <c r="Q3764" s="13" t="s">
        <v>8315</v>
      </c>
      <c r="R3764" t="s">
        <v>8357</v>
      </c>
      <c r="S3764" s="17">
        <f t="shared" si="281"/>
        <v>42193.813530092593</v>
      </c>
      <c r="T3764" s="17">
        <f t="shared" si="282"/>
        <v>42218.813530092593</v>
      </c>
      <c r="U3764">
        <f t="shared" si="283"/>
        <v>2015</v>
      </c>
    </row>
    <row r="3765" spans="1:21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 s="11">
        <f t="shared" si="280"/>
        <v>64.94</v>
      </c>
      <c r="Q3765" s="13" t="s">
        <v>8315</v>
      </c>
      <c r="R3765" t="s">
        <v>8357</v>
      </c>
      <c r="S3765" s="17">
        <f t="shared" si="281"/>
        <v>42065.750300925924</v>
      </c>
      <c r="T3765" s="17">
        <f t="shared" si="282"/>
        <v>42095.708634259259</v>
      </c>
    </row>
    <row r="3766" spans="1:21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 s="11">
        <f t="shared" si="280"/>
        <v>55.56</v>
      </c>
      <c r="Q3766" s="13" t="s">
        <v>8315</v>
      </c>
      <c r="R3766" t="s">
        <v>8357</v>
      </c>
      <c r="S3766" s="17">
        <f t="shared" si="281"/>
        <v>42499.842962962968</v>
      </c>
      <c r="T3766" s="17">
        <f t="shared" si="282"/>
        <v>42519.024999999994</v>
      </c>
    </row>
    <row r="3767" spans="1:21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 s="11">
        <f t="shared" si="280"/>
        <v>74.22</v>
      </c>
      <c r="Q3767" s="13" t="s">
        <v>8315</v>
      </c>
      <c r="R3767" t="s">
        <v>8357</v>
      </c>
      <c r="S3767" s="17">
        <f t="shared" si="281"/>
        <v>41820.776412037041</v>
      </c>
      <c r="T3767" s="17">
        <f t="shared" si="282"/>
        <v>41850.776412037041</v>
      </c>
    </row>
    <row r="3768" spans="1:21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 s="11">
        <f t="shared" si="280"/>
        <v>106.93</v>
      </c>
      <c r="Q3768" s="13" t="s">
        <v>8315</v>
      </c>
      <c r="R3768" t="s">
        <v>8357</v>
      </c>
      <c r="S3768" s="17">
        <f t="shared" si="281"/>
        <v>41788.167187500003</v>
      </c>
      <c r="T3768" s="17">
        <f t="shared" si="282"/>
        <v>41823.167187500003</v>
      </c>
    </row>
    <row r="3769" spans="1:21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 s="11">
        <f t="shared" si="280"/>
        <v>41.7</v>
      </c>
      <c r="Q3769" s="13" t="s">
        <v>8315</v>
      </c>
      <c r="R3769" t="s">
        <v>8357</v>
      </c>
      <c r="S3769" s="17">
        <f t="shared" si="281"/>
        <v>42050.019641203704</v>
      </c>
      <c r="T3769" s="17">
        <f t="shared" si="282"/>
        <v>42064.207638888889</v>
      </c>
    </row>
    <row r="3770" spans="1:21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 s="11">
        <f t="shared" si="280"/>
        <v>74.239999999999995</v>
      </c>
      <c r="Q3770" s="13" t="s">
        <v>8315</v>
      </c>
      <c r="R3770" t="s">
        <v>8357</v>
      </c>
      <c r="S3770" s="17">
        <f t="shared" si="281"/>
        <v>41772.727893518517</v>
      </c>
      <c r="T3770" s="17">
        <f t="shared" si="282"/>
        <v>41802.727893518517</v>
      </c>
    </row>
    <row r="3771" spans="1:21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 s="11">
        <f t="shared" si="280"/>
        <v>73.33</v>
      </c>
      <c r="Q3771" s="13" t="s">
        <v>8315</v>
      </c>
      <c r="R3771" t="s">
        <v>8357</v>
      </c>
      <c r="S3771" s="17">
        <f t="shared" si="281"/>
        <v>42445.598136574074</v>
      </c>
      <c r="T3771" s="17">
        <f t="shared" si="282"/>
        <v>42475.598136574074</v>
      </c>
    </row>
    <row r="3772" spans="1:21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 s="11">
        <f t="shared" si="280"/>
        <v>100</v>
      </c>
      <c r="Q3772" s="13" t="s">
        <v>8315</v>
      </c>
      <c r="R3772" t="s">
        <v>8357</v>
      </c>
      <c r="S3772" s="17">
        <f t="shared" si="281"/>
        <v>42138.930671296301</v>
      </c>
      <c r="T3772" s="17">
        <f t="shared" si="282"/>
        <v>42168.930671296301</v>
      </c>
      <c r="U3772">
        <f>YEAR(S3772)</f>
        <v>2015</v>
      </c>
    </row>
    <row r="3773" spans="1:21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 s="11">
        <f t="shared" si="280"/>
        <v>38.42</v>
      </c>
      <c r="Q3773" s="13" t="s">
        <v>8315</v>
      </c>
      <c r="R3773" t="s">
        <v>8357</v>
      </c>
      <c r="S3773" s="17">
        <f t="shared" si="281"/>
        <v>42493.857083333336</v>
      </c>
      <c r="T3773" s="17">
        <f t="shared" si="282"/>
        <v>42508</v>
      </c>
    </row>
    <row r="3774" spans="1:21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 s="11">
        <f t="shared" si="280"/>
        <v>166.97</v>
      </c>
      <c r="Q3774" s="13" t="s">
        <v>8315</v>
      </c>
      <c r="R3774" t="s">
        <v>8357</v>
      </c>
      <c r="S3774" s="17">
        <f t="shared" si="281"/>
        <v>42682.616967592592</v>
      </c>
      <c r="T3774" s="17">
        <f t="shared" si="282"/>
        <v>42703.25</v>
      </c>
    </row>
    <row r="3775" spans="1:21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 s="11">
        <f t="shared" si="280"/>
        <v>94.91</v>
      </c>
      <c r="Q3775" s="13" t="s">
        <v>8315</v>
      </c>
      <c r="R3775" t="s">
        <v>8357</v>
      </c>
      <c r="S3775" s="17">
        <f t="shared" si="281"/>
        <v>42656.005173611105</v>
      </c>
      <c r="T3775" s="17">
        <f t="shared" si="282"/>
        <v>42689.088888888888</v>
      </c>
    </row>
    <row r="3776" spans="1:21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 s="11">
        <f t="shared" si="280"/>
        <v>100</v>
      </c>
      <c r="Q3776" s="13" t="s">
        <v>8315</v>
      </c>
      <c r="R3776" t="s">
        <v>8357</v>
      </c>
      <c r="S3776" s="17">
        <f t="shared" si="281"/>
        <v>42087.792303240742</v>
      </c>
      <c r="T3776" s="17">
        <f t="shared" si="282"/>
        <v>42103.792303240742</v>
      </c>
    </row>
    <row r="3777" spans="1:21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 s="11">
        <f t="shared" si="280"/>
        <v>143.21</v>
      </c>
      <c r="Q3777" s="13" t="s">
        <v>8315</v>
      </c>
      <c r="R3777" t="s">
        <v>8357</v>
      </c>
      <c r="S3777" s="17">
        <f t="shared" si="281"/>
        <v>42075.942627314813</v>
      </c>
      <c r="T3777" s="17">
        <f t="shared" si="282"/>
        <v>42103.166666666672</v>
      </c>
    </row>
    <row r="3778" spans="1:21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79"/>
        <v>107</v>
      </c>
      <c r="P3778" s="11">
        <f t="shared" si="280"/>
        <v>90.82</v>
      </c>
      <c r="Q3778" s="13" t="s">
        <v>8315</v>
      </c>
      <c r="R3778" t="s">
        <v>8357</v>
      </c>
      <c r="S3778" s="17">
        <f t="shared" si="281"/>
        <v>41814.367800925924</v>
      </c>
      <c r="T3778" s="17">
        <f t="shared" si="282"/>
        <v>41852.041666666664</v>
      </c>
    </row>
    <row r="3779" spans="1:21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84">ROUND(E3779/D3779*100,0)</f>
        <v>143</v>
      </c>
      <c r="P3779" s="11">
        <f t="shared" ref="P3779:P3842" si="285">IFERROR(ROUND(E3779/L3779,2),0)</f>
        <v>48.54</v>
      </c>
      <c r="Q3779" s="13" t="s">
        <v>8315</v>
      </c>
      <c r="R3779" t="s">
        <v>8357</v>
      </c>
      <c r="S3779" s="17">
        <f t="shared" ref="S3779:S3842" si="286">(((J3779/60)/60)/24)+DATE(1970,1,1)</f>
        <v>41887.111354166671</v>
      </c>
      <c r="T3779" s="17">
        <f t="shared" ref="T3779:T3842" si="287">(((I3779/60)/60)/24)+DATE(1970,1,1)</f>
        <v>41909.166666666664</v>
      </c>
    </row>
    <row r="3780" spans="1:21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 s="11">
        <f t="shared" si="285"/>
        <v>70.03</v>
      </c>
      <c r="Q3780" s="13" t="s">
        <v>8315</v>
      </c>
      <c r="R3780" t="s">
        <v>8357</v>
      </c>
      <c r="S3780" s="17">
        <f t="shared" si="286"/>
        <v>41989.819212962961</v>
      </c>
      <c r="T3780" s="17">
        <f t="shared" si="287"/>
        <v>42049.819212962961</v>
      </c>
    </row>
    <row r="3781" spans="1:21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 s="11">
        <f t="shared" si="285"/>
        <v>135.63</v>
      </c>
      <c r="Q3781" s="13" t="s">
        <v>8315</v>
      </c>
      <c r="R3781" t="s">
        <v>8357</v>
      </c>
      <c r="S3781" s="17">
        <f t="shared" si="286"/>
        <v>42425.735416666663</v>
      </c>
      <c r="T3781" s="17">
        <f t="shared" si="287"/>
        <v>42455.693750000006</v>
      </c>
    </row>
    <row r="3782" spans="1:21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 s="11">
        <f t="shared" si="285"/>
        <v>100</v>
      </c>
      <c r="Q3782" s="13" t="s">
        <v>8315</v>
      </c>
      <c r="R3782" t="s">
        <v>8357</v>
      </c>
      <c r="S3782" s="17">
        <f t="shared" si="286"/>
        <v>42166.219733796301</v>
      </c>
      <c r="T3782" s="17">
        <f t="shared" si="287"/>
        <v>42198.837499999994</v>
      </c>
    </row>
    <row r="3783" spans="1:21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 s="11">
        <f t="shared" si="285"/>
        <v>94.9</v>
      </c>
      <c r="Q3783" s="13" t="s">
        <v>8315</v>
      </c>
      <c r="R3783" t="s">
        <v>8357</v>
      </c>
      <c r="S3783" s="17">
        <f t="shared" si="286"/>
        <v>41865.882928240739</v>
      </c>
      <c r="T3783" s="17">
        <f t="shared" si="287"/>
        <v>41890.882928240739</v>
      </c>
    </row>
    <row r="3784" spans="1:21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 s="11">
        <f t="shared" si="285"/>
        <v>75.37</v>
      </c>
      <c r="Q3784" s="13" t="s">
        <v>8315</v>
      </c>
      <c r="R3784" t="s">
        <v>8357</v>
      </c>
      <c r="S3784" s="17">
        <f t="shared" si="286"/>
        <v>42546.862233796302</v>
      </c>
      <c r="T3784" s="17">
        <f t="shared" si="287"/>
        <v>42575.958333333328</v>
      </c>
      <c r="U3784">
        <f>YEAR(S3784)</f>
        <v>2016</v>
      </c>
    </row>
    <row r="3785" spans="1:21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 s="11">
        <f t="shared" si="285"/>
        <v>64.459999999999994</v>
      </c>
      <c r="Q3785" s="13" t="s">
        <v>8315</v>
      </c>
      <c r="R3785" t="s">
        <v>8357</v>
      </c>
      <c r="S3785" s="17">
        <f t="shared" si="286"/>
        <v>42420.140277777777</v>
      </c>
      <c r="T3785" s="17">
        <f t="shared" si="287"/>
        <v>42444.666666666672</v>
      </c>
    </row>
    <row r="3786" spans="1:21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 s="11">
        <f t="shared" si="285"/>
        <v>115</v>
      </c>
      <c r="Q3786" s="13" t="s">
        <v>8315</v>
      </c>
      <c r="R3786" t="s">
        <v>8357</v>
      </c>
      <c r="S3786" s="17">
        <f t="shared" si="286"/>
        <v>42531.980694444443</v>
      </c>
      <c r="T3786" s="17">
        <f t="shared" si="287"/>
        <v>42561.980694444443</v>
      </c>
    </row>
    <row r="3787" spans="1:21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151</v>
      </c>
      <c r="P3787" s="11">
        <f t="shared" si="285"/>
        <v>100.5</v>
      </c>
      <c r="Q3787" s="13" t="s">
        <v>8315</v>
      </c>
      <c r="R3787" t="s">
        <v>8357</v>
      </c>
      <c r="S3787" s="17">
        <f t="shared" si="286"/>
        <v>42548.63853009259</v>
      </c>
      <c r="T3787" s="17">
        <f t="shared" si="287"/>
        <v>42584.418749999997</v>
      </c>
      <c r="U3787">
        <f>YEAR(S3787)</f>
        <v>2016</v>
      </c>
    </row>
    <row r="3788" spans="1:21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 s="11">
        <f t="shared" si="285"/>
        <v>93.77</v>
      </c>
      <c r="Q3788" s="13" t="s">
        <v>8315</v>
      </c>
      <c r="R3788" t="s">
        <v>8357</v>
      </c>
      <c r="S3788" s="17">
        <f t="shared" si="286"/>
        <v>42487.037905092591</v>
      </c>
      <c r="T3788" s="17">
        <f t="shared" si="287"/>
        <v>42517.037905092591</v>
      </c>
    </row>
    <row r="3789" spans="1:21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100</v>
      </c>
      <c r="P3789" s="11">
        <f t="shared" si="285"/>
        <v>35.1</v>
      </c>
      <c r="Q3789" s="13" t="s">
        <v>8315</v>
      </c>
      <c r="R3789" t="s">
        <v>8357</v>
      </c>
      <c r="S3789" s="17">
        <f t="shared" si="286"/>
        <v>42167.534791666665</v>
      </c>
      <c r="T3789" s="17">
        <f t="shared" si="287"/>
        <v>42196.165972222225</v>
      </c>
    </row>
    <row r="3790" spans="1:21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</v>
      </c>
      <c r="P3790" s="11">
        <f t="shared" si="285"/>
        <v>500</v>
      </c>
      <c r="Q3790" s="13" t="s">
        <v>8315</v>
      </c>
      <c r="R3790" t="s">
        <v>8357</v>
      </c>
      <c r="S3790" s="17">
        <f t="shared" si="286"/>
        <v>42333.695821759262</v>
      </c>
      <c r="T3790" s="17">
        <f t="shared" si="287"/>
        <v>42361.679166666669</v>
      </c>
    </row>
    <row r="3791" spans="1:21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3</v>
      </c>
      <c r="P3791" s="11">
        <f t="shared" si="285"/>
        <v>29</v>
      </c>
      <c r="Q3791" s="13" t="s">
        <v>8315</v>
      </c>
      <c r="R3791" t="s">
        <v>8357</v>
      </c>
      <c r="S3791" s="17">
        <f t="shared" si="286"/>
        <v>42138.798819444448</v>
      </c>
      <c r="T3791" s="17">
        <f t="shared" si="287"/>
        <v>42170.798819444448</v>
      </c>
      <c r="U3791">
        <f>YEAR(S3791)</f>
        <v>2015</v>
      </c>
    </row>
    <row r="3792" spans="1:21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 s="11">
        <f t="shared" si="285"/>
        <v>0</v>
      </c>
      <c r="Q3792" s="13" t="s">
        <v>8315</v>
      </c>
      <c r="R3792" t="s">
        <v>8357</v>
      </c>
      <c r="S3792" s="17">
        <f t="shared" si="286"/>
        <v>42666.666932870372</v>
      </c>
      <c r="T3792" s="17">
        <f t="shared" si="287"/>
        <v>42696.708599537036</v>
      </c>
    </row>
    <row r="3793" spans="1:21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 s="11">
        <f t="shared" si="285"/>
        <v>0</v>
      </c>
      <c r="Q3793" s="13" t="s">
        <v>8315</v>
      </c>
      <c r="R3793" t="s">
        <v>8357</v>
      </c>
      <c r="S3793" s="17">
        <f t="shared" si="286"/>
        <v>41766.692037037035</v>
      </c>
      <c r="T3793" s="17">
        <f t="shared" si="287"/>
        <v>41826.692037037035</v>
      </c>
    </row>
    <row r="3794" spans="1:21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 s="11">
        <f t="shared" si="285"/>
        <v>17.5</v>
      </c>
      <c r="Q3794" s="13" t="s">
        <v>8315</v>
      </c>
      <c r="R3794" t="s">
        <v>8357</v>
      </c>
      <c r="S3794" s="17">
        <f t="shared" si="286"/>
        <v>42170.447013888886</v>
      </c>
      <c r="T3794" s="17">
        <f t="shared" si="287"/>
        <v>42200.447013888886</v>
      </c>
    </row>
    <row r="3795" spans="1:21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60</v>
      </c>
      <c r="P3795" s="11">
        <f t="shared" si="285"/>
        <v>174</v>
      </c>
      <c r="Q3795" s="13" t="s">
        <v>8315</v>
      </c>
      <c r="R3795" t="s">
        <v>8357</v>
      </c>
      <c r="S3795" s="17">
        <f t="shared" si="286"/>
        <v>41968.938993055555</v>
      </c>
      <c r="T3795" s="17">
        <f t="shared" si="287"/>
        <v>41989.938993055555</v>
      </c>
    </row>
    <row r="3796" spans="1:21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1</v>
      </c>
      <c r="P3796" s="11">
        <f t="shared" si="285"/>
        <v>50</v>
      </c>
      <c r="Q3796" s="13" t="s">
        <v>8315</v>
      </c>
      <c r="R3796" t="s">
        <v>8357</v>
      </c>
      <c r="S3796" s="17">
        <f t="shared" si="286"/>
        <v>42132.58048611111</v>
      </c>
      <c r="T3796" s="17">
        <f t="shared" si="287"/>
        <v>42162.58048611111</v>
      </c>
      <c r="U3796">
        <f t="shared" ref="U3796:U3797" si="288">YEAR(S3796)</f>
        <v>2015</v>
      </c>
    </row>
    <row r="3797" spans="1:21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2</v>
      </c>
      <c r="P3797" s="11">
        <f t="shared" si="285"/>
        <v>5</v>
      </c>
      <c r="Q3797" s="13" t="s">
        <v>8315</v>
      </c>
      <c r="R3797" t="s">
        <v>8357</v>
      </c>
      <c r="S3797" s="17">
        <f t="shared" si="286"/>
        <v>42201.436226851853</v>
      </c>
      <c r="T3797" s="17">
        <f t="shared" si="287"/>
        <v>42244.9375</v>
      </c>
      <c r="U3797">
        <f t="shared" si="288"/>
        <v>2015</v>
      </c>
    </row>
    <row r="3798" spans="1:21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 s="11">
        <f t="shared" si="285"/>
        <v>1</v>
      </c>
      <c r="Q3798" s="13" t="s">
        <v>8315</v>
      </c>
      <c r="R3798" t="s">
        <v>8357</v>
      </c>
      <c r="S3798" s="17">
        <f t="shared" si="286"/>
        <v>42689.029583333337</v>
      </c>
      <c r="T3798" s="17">
        <f t="shared" si="287"/>
        <v>42749.029583333337</v>
      </c>
    </row>
    <row r="3799" spans="1:21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 s="11">
        <f t="shared" si="285"/>
        <v>145.41</v>
      </c>
      <c r="Q3799" s="13" t="s">
        <v>8315</v>
      </c>
      <c r="R3799" t="s">
        <v>8357</v>
      </c>
      <c r="S3799" s="17">
        <f t="shared" si="286"/>
        <v>42084.881539351853</v>
      </c>
      <c r="T3799" s="17">
        <f t="shared" si="287"/>
        <v>42114.881539351853</v>
      </c>
    </row>
    <row r="3800" spans="1:21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</v>
      </c>
      <c r="P3800" s="11">
        <f t="shared" si="285"/>
        <v>205</v>
      </c>
      <c r="Q3800" s="13" t="s">
        <v>8315</v>
      </c>
      <c r="R3800" t="s">
        <v>8357</v>
      </c>
      <c r="S3800" s="17">
        <f t="shared" si="286"/>
        <v>41831.722777777781</v>
      </c>
      <c r="T3800" s="17">
        <f t="shared" si="287"/>
        <v>41861.722777777781</v>
      </c>
    </row>
    <row r="3801" spans="1:21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 s="11">
        <f t="shared" si="285"/>
        <v>100.5</v>
      </c>
      <c r="Q3801" s="13" t="s">
        <v>8315</v>
      </c>
      <c r="R3801" t="s">
        <v>8357</v>
      </c>
      <c r="S3801" s="17">
        <f t="shared" si="286"/>
        <v>42410.93105324074</v>
      </c>
      <c r="T3801" s="17">
        <f t="shared" si="287"/>
        <v>42440.93105324074</v>
      </c>
    </row>
    <row r="3802" spans="1:21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4</v>
      </c>
      <c r="P3802" s="11">
        <f t="shared" si="285"/>
        <v>55.06</v>
      </c>
      <c r="Q3802" s="13" t="s">
        <v>8315</v>
      </c>
      <c r="R3802" t="s">
        <v>8357</v>
      </c>
      <c r="S3802" s="17">
        <f t="shared" si="286"/>
        <v>41982.737071759257</v>
      </c>
      <c r="T3802" s="17">
        <f t="shared" si="287"/>
        <v>42015.207638888889</v>
      </c>
    </row>
    <row r="3803" spans="1:21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9</v>
      </c>
      <c r="P3803" s="11">
        <f t="shared" si="285"/>
        <v>47.33</v>
      </c>
      <c r="Q3803" s="13" t="s">
        <v>8315</v>
      </c>
      <c r="R3803" t="s">
        <v>8357</v>
      </c>
      <c r="S3803" s="17">
        <f t="shared" si="286"/>
        <v>41975.676111111112</v>
      </c>
      <c r="T3803" s="17">
        <f t="shared" si="287"/>
        <v>42006.676111111112</v>
      </c>
    </row>
    <row r="3804" spans="1:21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 s="11">
        <f t="shared" si="285"/>
        <v>0</v>
      </c>
      <c r="Q3804" s="13" t="s">
        <v>8315</v>
      </c>
      <c r="R3804" t="s">
        <v>8357</v>
      </c>
      <c r="S3804" s="17">
        <f t="shared" si="286"/>
        <v>42269.126226851848</v>
      </c>
      <c r="T3804" s="17">
        <f t="shared" si="287"/>
        <v>42299.126226851848</v>
      </c>
    </row>
    <row r="3805" spans="1:21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 s="11">
        <f t="shared" si="285"/>
        <v>58.95</v>
      </c>
      <c r="Q3805" s="13" t="s">
        <v>8315</v>
      </c>
      <c r="R3805" t="s">
        <v>8357</v>
      </c>
      <c r="S3805" s="17">
        <f t="shared" si="286"/>
        <v>42403.971851851849</v>
      </c>
      <c r="T3805" s="17">
        <f t="shared" si="287"/>
        <v>42433.971851851849</v>
      </c>
    </row>
    <row r="3806" spans="1:21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 s="11">
        <f t="shared" si="285"/>
        <v>0</v>
      </c>
      <c r="Q3806" s="13" t="s">
        <v>8315</v>
      </c>
      <c r="R3806" t="s">
        <v>8357</v>
      </c>
      <c r="S3806" s="17">
        <f t="shared" si="286"/>
        <v>42527.00953703704</v>
      </c>
      <c r="T3806" s="17">
        <f t="shared" si="287"/>
        <v>42582.291666666672</v>
      </c>
    </row>
    <row r="3807" spans="1:21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 s="11">
        <f t="shared" si="285"/>
        <v>1.5</v>
      </c>
      <c r="Q3807" s="13" t="s">
        <v>8315</v>
      </c>
      <c r="R3807" t="s">
        <v>8357</v>
      </c>
      <c r="S3807" s="17">
        <f t="shared" si="286"/>
        <v>41849.887037037035</v>
      </c>
      <c r="T3807" s="17">
        <f t="shared" si="287"/>
        <v>41909.887037037035</v>
      </c>
    </row>
    <row r="3808" spans="1:21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 s="11">
        <f t="shared" si="285"/>
        <v>5</v>
      </c>
      <c r="Q3808" s="13" t="s">
        <v>8315</v>
      </c>
      <c r="R3808" t="s">
        <v>8357</v>
      </c>
      <c r="S3808" s="17">
        <f t="shared" si="286"/>
        <v>41799.259039351848</v>
      </c>
      <c r="T3808" s="17">
        <f t="shared" si="287"/>
        <v>41819.259039351848</v>
      </c>
    </row>
    <row r="3809" spans="1:20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 s="11">
        <f t="shared" si="285"/>
        <v>50.56</v>
      </c>
      <c r="Q3809" s="13" t="s">
        <v>8315</v>
      </c>
      <c r="R3809" t="s">
        <v>8357</v>
      </c>
      <c r="S3809" s="17">
        <f t="shared" si="286"/>
        <v>42090.909016203703</v>
      </c>
      <c r="T3809" s="17">
        <f t="shared" si="287"/>
        <v>42097.909016203703</v>
      </c>
    </row>
    <row r="3810" spans="1:20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100</v>
      </c>
      <c r="P3810" s="11">
        <f t="shared" si="285"/>
        <v>41.67</v>
      </c>
      <c r="Q3810" s="13" t="s">
        <v>8315</v>
      </c>
      <c r="R3810" t="s">
        <v>8316</v>
      </c>
      <c r="S3810" s="17">
        <f t="shared" si="286"/>
        <v>42059.453923611116</v>
      </c>
      <c r="T3810" s="17">
        <f t="shared" si="287"/>
        <v>42119.412256944444</v>
      </c>
    </row>
    <row r="3811" spans="1:20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 s="11">
        <f t="shared" si="285"/>
        <v>53.29</v>
      </c>
      <c r="Q3811" s="13" t="s">
        <v>8315</v>
      </c>
      <c r="R3811" t="s">
        <v>8316</v>
      </c>
      <c r="S3811" s="17">
        <f t="shared" si="286"/>
        <v>41800.526701388888</v>
      </c>
      <c r="T3811" s="17">
        <f t="shared" si="287"/>
        <v>41850.958333333336</v>
      </c>
    </row>
    <row r="3812" spans="1:20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 s="11">
        <f t="shared" si="285"/>
        <v>70.23</v>
      </c>
      <c r="Q3812" s="13" t="s">
        <v>8315</v>
      </c>
      <c r="R3812" t="s">
        <v>8316</v>
      </c>
      <c r="S3812" s="17">
        <f t="shared" si="286"/>
        <v>42054.849050925928</v>
      </c>
      <c r="T3812" s="17">
        <f t="shared" si="287"/>
        <v>42084.807384259257</v>
      </c>
    </row>
    <row r="3813" spans="1:20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 s="11">
        <f t="shared" si="285"/>
        <v>43.42</v>
      </c>
      <c r="Q3813" s="13" t="s">
        <v>8315</v>
      </c>
      <c r="R3813" t="s">
        <v>8316</v>
      </c>
      <c r="S3813" s="17">
        <f t="shared" si="286"/>
        <v>42487.62700231481</v>
      </c>
      <c r="T3813" s="17">
        <f t="shared" si="287"/>
        <v>42521.458333333328</v>
      </c>
    </row>
    <row r="3814" spans="1:20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 s="11">
        <f t="shared" si="285"/>
        <v>199.18</v>
      </c>
      <c r="Q3814" s="13" t="s">
        <v>8315</v>
      </c>
      <c r="R3814" t="s">
        <v>8316</v>
      </c>
      <c r="S3814" s="17">
        <f t="shared" si="286"/>
        <v>42109.751250000001</v>
      </c>
      <c r="T3814" s="17">
        <f t="shared" si="287"/>
        <v>42156.165972222225</v>
      </c>
    </row>
    <row r="3815" spans="1:20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 s="11">
        <f t="shared" si="285"/>
        <v>78.52</v>
      </c>
      <c r="Q3815" s="13" t="s">
        <v>8315</v>
      </c>
      <c r="R3815" t="s">
        <v>8316</v>
      </c>
      <c r="S3815" s="17">
        <f t="shared" si="286"/>
        <v>42497.275706018518</v>
      </c>
      <c r="T3815" s="17">
        <f t="shared" si="287"/>
        <v>42535.904861111107</v>
      </c>
    </row>
    <row r="3816" spans="1:20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140</v>
      </c>
      <c r="P3816" s="11">
        <f t="shared" si="285"/>
        <v>61.82</v>
      </c>
      <c r="Q3816" s="13" t="s">
        <v>8315</v>
      </c>
      <c r="R3816" t="s">
        <v>8316</v>
      </c>
      <c r="S3816" s="17">
        <f t="shared" si="286"/>
        <v>42058.904074074075</v>
      </c>
      <c r="T3816" s="17">
        <f t="shared" si="287"/>
        <v>42095.165972222225</v>
      </c>
    </row>
    <row r="3817" spans="1:20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 s="11">
        <f t="shared" si="285"/>
        <v>50</v>
      </c>
      <c r="Q3817" s="13" t="s">
        <v>8315</v>
      </c>
      <c r="R3817" t="s">
        <v>8316</v>
      </c>
      <c r="S3817" s="17">
        <f t="shared" si="286"/>
        <v>42207.259918981479</v>
      </c>
      <c r="T3817" s="17">
        <f t="shared" si="287"/>
        <v>42236.958333333328</v>
      </c>
    </row>
    <row r="3818" spans="1:20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 s="11">
        <f t="shared" si="285"/>
        <v>48.34</v>
      </c>
      <c r="Q3818" s="13" t="s">
        <v>8315</v>
      </c>
      <c r="R3818" t="s">
        <v>8316</v>
      </c>
      <c r="S3818" s="17">
        <f t="shared" si="286"/>
        <v>41807.690081018518</v>
      </c>
      <c r="T3818" s="17">
        <f t="shared" si="287"/>
        <v>41837.690081018518</v>
      </c>
    </row>
    <row r="3819" spans="1:20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 s="11">
        <f t="shared" si="285"/>
        <v>107.25</v>
      </c>
      <c r="Q3819" s="13" t="s">
        <v>8315</v>
      </c>
      <c r="R3819" t="s">
        <v>8316</v>
      </c>
      <c r="S3819" s="17">
        <f t="shared" si="286"/>
        <v>42284.69694444444</v>
      </c>
      <c r="T3819" s="17">
        <f t="shared" si="287"/>
        <v>42301.165972222225</v>
      </c>
    </row>
    <row r="3820" spans="1:20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228</v>
      </c>
      <c r="P3820" s="11">
        <f t="shared" si="285"/>
        <v>57</v>
      </c>
      <c r="Q3820" s="13" t="s">
        <v>8315</v>
      </c>
      <c r="R3820" t="s">
        <v>8316</v>
      </c>
      <c r="S3820" s="17">
        <f t="shared" si="286"/>
        <v>42045.84238425926</v>
      </c>
      <c r="T3820" s="17">
        <f t="shared" si="287"/>
        <v>42075.800717592589</v>
      </c>
    </row>
    <row r="3821" spans="1:20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 s="11">
        <f t="shared" si="285"/>
        <v>40.92</v>
      </c>
      <c r="Q3821" s="13" t="s">
        <v>8315</v>
      </c>
      <c r="R3821" t="s">
        <v>8316</v>
      </c>
      <c r="S3821" s="17">
        <f t="shared" si="286"/>
        <v>42184.209537037037</v>
      </c>
      <c r="T3821" s="17">
        <f t="shared" si="287"/>
        <v>42202.876388888893</v>
      </c>
    </row>
    <row r="3822" spans="1:20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143</v>
      </c>
      <c r="P3822" s="11">
        <f t="shared" si="285"/>
        <v>21.5</v>
      </c>
      <c r="Q3822" s="13" t="s">
        <v>8315</v>
      </c>
      <c r="R3822" t="s">
        <v>8316</v>
      </c>
      <c r="S3822" s="17">
        <f t="shared" si="286"/>
        <v>42160.651817129634</v>
      </c>
      <c r="T3822" s="17">
        <f t="shared" si="287"/>
        <v>42190.651817129634</v>
      </c>
    </row>
    <row r="3823" spans="1:20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 s="11">
        <f t="shared" si="285"/>
        <v>79.540000000000006</v>
      </c>
      <c r="Q3823" s="13" t="s">
        <v>8315</v>
      </c>
      <c r="R3823" t="s">
        <v>8316</v>
      </c>
      <c r="S3823" s="17">
        <f t="shared" si="286"/>
        <v>42341.180636574078</v>
      </c>
      <c r="T3823" s="17">
        <f t="shared" si="287"/>
        <v>42373.180636574078</v>
      </c>
    </row>
    <row r="3824" spans="1:20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 s="11">
        <f t="shared" si="285"/>
        <v>72.38</v>
      </c>
      <c r="Q3824" s="13" t="s">
        <v>8315</v>
      </c>
      <c r="R3824" t="s">
        <v>8316</v>
      </c>
      <c r="S3824" s="17">
        <f t="shared" si="286"/>
        <v>42329.838159722218</v>
      </c>
      <c r="T3824" s="17">
        <f t="shared" si="287"/>
        <v>42388.957638888889</v>
      </c>
    </row>
    <row r="3825" spans="1:20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 s="11">
        <f t="shared" si="285"/>
        <v>64.63</v>
      </c>
      <c r="Q3825" s="13" t="s">
        <v>8315</v>
      </c>
      <c r="R3825" t="s">
        <v>8316</v>
      </c>
      <c r="S3825" s="17">
        <f t="shared" si="286"/>
        <v>42170.910231481481</v>
      </c>
      <c r="T3825" s="17">
        <f t="shared" si="287"/>
        <v>42205.165972222225</v>
      </c>
    </row>
    <row r="3826" spans="1:20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108</v>
      </c>
      <c r="P3826" s="11">
        <f t="shared" si="285"/>
        <v>38.57</v>
      </c>
      <c r="Q3826" s="13" t="s">
        <v>8315</v>
      </c>
      <c r="R3826" t="s">
        <v>8316</v>
      </c>
      <c r="S3826" s="17">
        <f t="shared" si="286"/>
        <v>42571.626192129625</v>
      </c>
      <c r="T3826" s="17">
        <f t="shared" si="287"/>
        <v>42583.570138888885</v>
      </c>
    </row>
    <row r="3827" spans="1:20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 s="11">
        <f t="shared" si="285"/>
        <v>107.57</v>
      </c>
      <c r="Q3827" s="13" t="s">
        <v>8315</v>
      </c>
      <c r="R3827" t="s">
        <v>8316</v>
      </c>
      <c r="S3827" s="17">
        <f t="shared" si="286"/>
        <v>42151.069606481484</v>
      </c>
      <c r="T3827" s="17">
        <f t="shared" si="287"/>
        <v>42172.069606481484</v>
      </c>
    </row>
    <row r="3828" spans="1:20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119</v>
      </c>
      <c r="P3828" s="11">
        <f t="shared" si="285"/>
        <v>27.5</v>
      </c>
      <c r="Q3828" s="13" t="s">
        <v>8315</v>
      </c>
      <c r="R3828" t="s">
        <v>8316</v>
      </c>
      <c r="S3828" s="17">
        <f t="shared" si="286"/>
        <v>42101.423541666663</v>
      </c>
      <c r="T3828" s="17">
        <f t="shared" si="287"/>
        <v>42131.423541666663</v>
      </c>
    </row>
    <row r="3829" spans="1:20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 s="11">
        <f t="shared" si="285"/>
        <v>70.459999999999994</v>
      </c>
      <c r="Q3829" s="13" t="s">
        <v>8315</v>
      </c>
      <c r="R3829" t="s">
        <v>8316</v>
      </c>
      <c r="S3829" s="17">
        <f t="shared" si="286"/>
        <v>42034.928252314814</v>
      </c>
      <c r="T3829" s="17">
        <f t="shared" si="287"/>
        <v>42090</v>
      </c>
    </row>
    <row r="3830" spans="1:20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 s="11">
        <f t="shared" si="285"/>
        <v>178.57</v>
      </c>
      <c r="Q3830" s="13" t="s">
        <v>8315</v>
      </c>
      <c r="R3830" t="s">
        <v>8316</v>
      </c>
      <c r="S3830" s="17">
        <f t="shared" si="286"/>
        <v>41944.527627314819</v>
      </c>
      <c r="T3830" s="17">
        <f t="shared" si="287"/>
        <v>42004.569293981483</v>
      </c>
    </row>
    <row r="3831" spans="1:20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 s="11">
        <f t="shared" si="285"/>
        <v>62.63</v>
      </c>
      <c r="Q3831" s="13" t="s">
        <v>8315</v>
      </c>
      <c r="R3831" t="s">
        <v>8316</v>
      </c>
      <c r="S3831" s="17">
        <f t="shared" si="286"/>
        <v>42593.865405092598</v>
      </c>
      <c r="T3831" s="17">
        <f t="shared" si="287"/>
        <v>42613.865405092598</v>
      </c>
    </row>
    <row r="3832" spans="1:20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225</v>
      </c>
      <c r="P3832" s="11">
        <f t="shared" si="285"/>
        <v>75</v>
      </c>
      <c r="Q3832" s="13" t="s">
        <v>8315</v>
      </c>
      <c r="R3832" t="s">
        <v>8316</v>
      </c>
      <c r="S3832" s="17">
        <f t="shared" si="286"/>
        <v>42503.740868055553</v>
      </c>
      <c r="T3832" s="17">
        <f t="shared" si="287"/>
        <v>42517.740868055553</v>
      </c>
    </row>
    <row r="3833" spans="1:20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 s="11">
        <f t="shared" si="285"/>
        <v>58.9</v>
      </c>
      <c r="Q3833" s="13" t="s">
        <v>8315</v>
      </c>
      <c r="R3833" t="s">
        <v>8316</v>
      </c>
      <c r="S3833" s="17">
        <f t="shared" si="286"/>
        <v>41927.848900462966</v>
      </c>
      <c r="T3833" s="17">
        <f t="shared" si="287"/>
        <v>41948.890567129631</v>
      </c>
    </row>
    <row r="3834" spans="1:20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 s="11">
        <f t="shared" si="285"/>
        <v>139.56</v>
      </c>
      <c r="Q3834" s="13" t="s">
        <v>8315</v>
      </c>
      <c r="R3834" t="s">
        <v>8316</v>
      </c>
      <c r="S3834" s="17">
        <f t="shared" si="286"/>
        <v>42375.114988425921</v>
      </c>
      <c r="T3834" s="17">
        <f t="shared" si="287"/>
        <v>42420.114988425921</v>
      </c>
    </row>
    <row r="3835" spans="1:20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 s="11">
        <f t="shared" si="285"/>
        <v>70</v>
      </c>
      <c r="Q3835" s="13" t="s">
        <v>8315</v>
      </c>
      <c r="R3835" t="s">
        <v>8316</v>
      </c>
      <c r="S3835" s="17">
        <f t="shared" si="286"/>
        <v>41963.872361111105</v>
      </c>
      <c r="T3835" s="17">
        <f t="shared" si="287"/>
        <v>41974.797916666663</v>
      </c>
    </row>
    <row r="3836" spans="1:20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 s="11">
        <f t="shared" si="285"/>
        <v>57.39</v>
      </c>
      <c r="Q3836" s="13" t="s">
        <v>8315</v>
      </c>
      <c r="R3836" t="s">
        <v>8316</v>
      </c>
      <c r="S3836" s="17">
        <f t="shared" si="286"/>
        <v>42143.445219907408</v>
      </c>
      <c r="T3836" s="17">
        <f t="shared" si="287"/>
        <v>42173.445219907408</v>
      </c>
    </row>
    <row r="3837" spans="1:20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160</v>
      </c>
      <c r="P3837" s="11">
        <f t="shared" si="285"/>
        <v>40</v>
      </c>
      <c r="Q3837" s="13" t="s">
        <v>8315</v>
      </c>
      <c r="R3837" t="s">
        <v>8316</v>
      </c>
      <c r="S3837" s="17">
        <f t="shared" si="286"/>
        <v>42460.94222222222</v>
      </c>
      <c r="T3837" s="17">
        <f t="shared" si="287"/>
        <v>42481.94222222222</v>
      </c>
    </row>
    <row r="3838" spans="1:20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113</v>
      </c>
      <c r="P3838" s="11">
        <f t="shared" si="285"/>
        <v>64.290000000000006</v>
      </c>
      <c r="Q3838" s="13" t="s">
        <v>8315</v>
      </c>
      <c r="R3838" t="s">
        <v>8316</v>
      </c>
      <c r="S3838" s="17">
        <f t="shared" si="286"/>
        <v>42553.926527777774</v>
      </c>
      <c r="T3838" s="17">
        <f t="shared" si="287"/>
        <v>42585.172916666663</v>
      </c>
    </row>
    <row r="3839" spans="1:20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 s="11">
        <f t="shared" si="285"/>
        <v>120.12</v>
      </c>
      <c r="Q3839" s="13" t="s">
        <v>8315</v>
      </c>
      <c r="R3839" t="s">
        <v>8316</v>
      </c>
      <c r="S3839" s="17">
        <f t="shared" si="286"/>
        <v>42152.765717592592</v>
      </c>
      <c r="T3839" s="17">
        <f t="shared" si="287"/>
        <v>42188.765717592592</v>
      </c>
    </row>
    <row r="3840" spans="1:20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 s="11">
        <f t="shared" si="285"/>
        <v>1008.24</v>
      </c>
      <c r="Q3840" s="13" t="s">
        <v>8315</v>
      </c>
      <c r="R3840" t="s">
        <v>8316</v>
      </c>
      <c r="S3840" s="17">
        <f t="shared" si="286"/>
        <v>42116.710752314815</v>
      </c>
      <c r="T3840" s="17">
        <f t="shared" si="287"/>
        <v>42146.710752314815</v>
      </c>
    </row>
    <row r="3841" spans="1:20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 s="11">
        <f t="shared" si="285"/>
        <v>63.28</v>
      </c>
      <c r="Q3841" s="13" t="s">
        <v>8315</v>
      </c>
      <c r="R3841" t="s">
        <v>8316</v>
      </c>
      <c r="S3841" s="17">
        <f t="shared" si="286"/>
        <v>42155.142638888887</v>
      </c>
      <c r="T3841" s="17">
        <f t="shared" si="287"/>
        <v>42215.142638888887</v>
      </c>
    </row>
    <row r="3842" spans="1:20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84"/>
        <v>6500</v>
      </c>
      <c r="P3842" s="11">
        <f t="shared" si="285"/>
        <v>21.67</v>
      </c>
      <c r="Q3842" s="13" t="s">
        <v>8315</v>
      </c>
      <c r="R3842" t="s">
        <v>8316</v>
      </c>
      <c r="S3842" s="17">
        <f t="shared" si="286"/>
        <v>42432.701724537037</v>
      </c>
      <c r="T3842" s="17">
        <f t="shared" si="287"/>
        <v>42457.660057870366</v>
      </c>
    </row>
    <row r="3843" spans="1:20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89">ROUND(E3843/D3843*100,0)</f>
        <v>9</v>
      </c>
      <c r="P3843" s="11">
        <f t="shared" ref="P3843:P3906" si="290">IFERROR(ROUND(E3843/L3843,2),0)</f>
        <v>25.65</v>
      </c>
      <c r="Q3843" s="13" t="s">
        <v>8315</v>
      </c>
      <c r="R3843" t="s">
        <v>8316</v>
      </c>
      <c r="S3843" s="17">
        <f t="shared" ref="S3843:S3906" si="291">(((J3843/60)/60)/24)+DATE(1970,1,1)</f>
        <v>41780.785729166666</v>
      </c>
      <c r="T3843" s="17">
        <f t="shared" ref="T3843:T3906" si="292">(((I3843/60)/60)/24)+DATE(1970,1,1)</f>
        <v>41840.785729166666</v>
      </c>
    </row>
    <row r="3844" spans="1:20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 s="11">
        <f t="shared" si="290"/>
        <v>47.7</v>
      </c>
      <c r="Q3844" s="13" t="s">
        <v>8315</v>
      </c>
      <c r="R3844" t="s">
        <v>8316</v>
      </c>
      <c r="S3844" s="17">
        <f t="shared" si="291"/>
        <v>41740.493657407409</v>
      </c>
      <c r="T3844" s="17">
        <f t="shared" si="292"/>
        <v>41770.493657407409</v>
      </c>
    </row>
    <row r="3845" spans="1:20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 s="11">
        <f t="shared" si="290"/>
        <v>56.05</v>
      </c>
      <c r="Q3845" s="13" t="s">
        <v>8315</v>
      </c>
      <c r="R3845" t="s">
        <v>8316</v>
      </c>
      <c r="S3845" s="17">
        <f t="shared" si="291"/>
        <v>41766.072500000002</v>
      </c>
      <c r="T3845" s="17">
        <f t="shared" si="292"/>
        <v>41791.072500000002</v>
      </c>
    </row>
    <row r="3846" spans="1:20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 s="11">
        <f t="shared" si="290"/>
        <v>81.319999999999993</v>
      </c>
      <c r="Q3846" s="13" t="s">
        <v>8315</v>
      </c>
      <c r="R3846" t="s">
        <v>8316</v>
      </c>
      <c r="S3846" s="17">
        <f t="shared" si="291"/>
        <v>41766.617291666669</v>
      </c>
      <c r="T3846" s="17">
        <f t="shared" si="292"/>
        <v>41793.290972222225</v>
      </c>
    </row>
    <row r="3847" spans="1:20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 s="11">
        <f t="shared" si="290"/>
        <v>70.17</v>
      </c>
      <c r="Q3847" s="13" t="s">
        <v>8315</v>
      </c>
      <c r="R3847" t="s">
        <v>8316</v>
      </c>
      <c r="S3847" s="17">
        <f t="shared" si="291"/>
        <v>42248.627013888887</v>
      </c>
      <c r="T3847" s="17">
        <f t="shared" si="292"/>
        <v>42278.627013888887</v>
      </c>
    </row>
    <row r="3848" spans="1:20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 s="11">
        <f t="shared" si="290"/>
        <v>23.63</v>
      </c>
      <c r="Q3848" s="13" t="s">
        <v>8315</v>
      </c>
      <c r="R3848" t="s">
        <v>8316</v>
      </c>
      <c r="S3848" s="17">
        <f t="shared" si="291"/>
        <v>41885.221550925926</v>
      </c>
      <c r="T3848" s="17">
        <f t="shared" si="292"/>
        <v>41916.290972222225</v>
      </c>
    </row>
    <row r="3849" spans="1:20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 s="11">
        <f t="shared" si="290"/>
        <v>188.56</v>
      </c>
      <c r="Q3849" s="13" t="s">
        <v>8315</v>
      </c>
      <c r="R3849" t="s">
        <v>8316</v>
      </c>
      <c r="S3849" s="17">
        <f t="shared" si="291"/>
        <v>42159.224432870367</v>
      </c>
      <c r="T3849" s="17">
        <f t="shared" si="292"/>
        <v>42204.224432870367</v>
      </c>
    </row>
    <row r="3850" spans="1:20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 s="11">
        <f t="shared" si="290"/>
        <v>49.51</v>
      </c>
      <c r="Q3850" s="13" t="s">
        <v>8315</v>
      </c>
      <c r="R3850" t="s">
        <v>8316</v>
      </c>
      <c r="S3850" s="17">
        <f t="shared" si="291"/>
        <v>42265.817002314812</v>
      </c>
      <c r="T3850" s="17">
        <f t="shared" si="292"/>
        <v>42295.817002314812</v>
      </c>
    </row>
    <row r="3851" spans="1:20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 s="11">
        <f t="shared" si="290"/>
        <v>75.459999999999994</v>
      </c>
      <c r="Q3851" s="13" t="s">
        <v>8315</v>
      </c>
      <c r="R3851" t="s">
        <v>8316</v>
      </c>
      <c r="S3851" s="17">
        <f t="shared" si="291"/>
        <v>42136.767175925925</v>
      </c>
      <c r="T3851" s="17">
        <f t="shared" si="292"/>
        <v>42166.767175925925</v>
      </c>
    </row>
    <row r="3852" spans="1:20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 s="11">
        <f t="shared" si="290"/>
        <v>9.5</v>
      </c>
      <c r="Q3852" s="13" t="s">
        <v>8315</v>
      </c>
      <c r="R3852" t="s">
        <v>8316</v>
      </c>
      <c r="S3852" s="17">
        <f t="shared" si="291"/>
        <v>41975.124340277776</v>
      </c>
      <c r="T3852" s="17">
        <f t="shared" si="292"/>
        <v>42005.124340277776</v>
      </c>
    </row>
    <row r="3853" spans="1:20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 s="11">
        <f t="shared" si="290"/>
        <v>35.5</v>
      </c>
      <c r="Q3853" s="13" t="s">
        <v>8315</v>
      </c>
      <c r="R3853" t="s">
        <v>8316</v>
      </c>
      <c r="S3853" s="17">
        <f t="shared" si="291"/>
        <v>42172.439571759256</v>
      </c>
      <c r="T3853" s="17">
        <f t="shared" si="292"/>
        <v>42202.439571759256</v>
      </c>
    </row>
    <row r="3854" spans="1:20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 s="11">
        <f t="shared" si="290"/>
        <v>10</v>
      </c>
      <c r="Q3854" s="13" t="s">
        <v>8315</v>
      </c>
      <c r="R3854" t="s">
        <v>8316</v>
      </c>
      <c r="S3854" s="17">
        <f t="shared" si="291"/>
        <v>42065.190694444449</v>
      </c>
      <c r="T3854" s="17">
        <f t="shared" si="292"/>
        <v>42090.149027777778</v>
      </c>
    </row>
    <row r="3855" spans="1:20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 s="11">
        <f t="shared" si="290"/>
        <v>13</v>
      </c>
      <c r="Q3855" s="13" t="s">
        <v>8315</v>
      </c>
      <c r="R3855" t="s">
        <v>8316</v>
      </c>
      <c r="S3855" s="17">
        <f t="shared" si="291"/>
        <v>41848.84002314815</v>
      </c>
      <c r="T3855" s="17">
        <f t="shared" si="292"/>
        <v>41883.84002314815</v>
      </c>
    </row>
    <row r="3856" spans="1:20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 s="11">
        <f t="shared" si="290"/>
        <v>89.4</v>
      </c>
      <c r="Q3856" s="13" t="s">
        <v>8315</v>
      </c>
      <c r="R3856" t="s">
        <v>8316</v>
      </c>
      <c r="S3856" s="17">
        <f t="shared" si="291"/>
        <v>42103.884930555556</v>
      </c>
      <c r="T3856" s="17">
        <f t="shared" si="292"/>
        <v>42133.884930555556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 s="11">
        <f t="shared" si="290"/>
        <v>25</v>
      </c>
      <c r="Q3857" s="13" t="s">
        <v>8315</v>
      </c>
      <c r="R3857" t="s">
        <v>8316</v>
      </c>
      <c r="S3857" s="17">
        <f t="shared" si="291"/>
        <v>42059.970729166671</v>
      </c>
      <c r="T3857" s="17">
        <f t="shared" si="292"/>
        <v>42089.929062499999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 s="11">
        <f t="shared" si="290"/>
        <v>1</v>
      </c>
      <c r="Q3858" s="13" t="s">
        <v>8315</v>
      </c>
      <c r="R3858" t="s">
        <v>8316</v>
      </c>
      <c r="S3858" s="17">
        <f t="shared" si="291"/>
        <v>42041.743090277778</v>
      </c>
      <c r="T3858" s="17">
        <f t="shared" si="292"/>
        <v>42071.701423611114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 s="11">
        <f t="shared" si="290"/>
        <v>65</v>
      </c>
      <c r="Q3859" s="13" t="s">
        <v>8315</v>
      </c>
      <c r="R3859" t="s">
        <v>8316</v>
      </c>
      <c r="S3859" s="17">
        <f t="shared" si="291"/>
        <v>41829.73715277778</v>
      </c>
      <c r="T3859" s="17">
        <f t="shared" si="292"/>
        <v>41852.716666666667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 s="11">
        <f t="shared" si="290"/>
        <v>10</v>
      </c>
      <c r="Q3860" s="13" t="s">
        <v>8315</v>
      </c>
      <c r="R3860" t="s">
        <v>8316</v>
      </c>
      <c r="S3860" s="17">
        <f t="shared" si="291"/>
        <v>42128.431064814817</v>
      </c>
      <c r="T3860" s="17">
        <f t="shared" si="292"/>
        <v>42146.875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 s="11">
        <f t="shared" si="290"/>
        <v>1</v>
      </c>
      <c r="Q3861" s="13" t="s">
        <v>8315</v>
      </c>
      <c r="R3861" t="s">
        <v>8316</v>
      </c>
      <c r="S3861" s="17">
        <f t="shared" si="291"/>
        <v>41789.893599537041</v>
      </c>
      <c r="T3861" s="17">
        <f t="shared" si="292"/>
        <v>41815.875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 s="11">
        <f t="shared" si="290"/>
        <v>81.540000000000006</v>
      </c>
      <c r="Q3862" s="13" t="s">
        <v>8315</v>
      </c>
      <c r="R3862" t="s">
        <v>8316</v>
      </c>
      <c r="S3862" s="17">
        <f t="shared" si="291"/>
        <v>41833.660995370366</v>
      </c>
      <c r="T3862" s="17">
        <f t="shared" si="292"/>
        <v>41863.660995370366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 s="11">
        <f t="shared" si="290"/>
        <v>100</v>
      </c>
      <c r="Q3863" s="13" t="s">
        <v>8315</v>
      </c>
      <c r="R3863" t="s">
        <v>8316</v>
      </c>
      <c r="S3863" s="17">
        <f t="shared" si="291"/>
        <v>41914.590011574073</v>
      </c>
      <c r="T3863" s="17">
        <f t="shared" si="292"/>
        <v>41955.907638888893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 s="11">
        <f t="shared" si="290"/>
        <v>1</v>
      </c>
      <c r="Q3864" s="13" t="s">
        <v>8315</v>
      </c>
      <c r="R3864" t="s">
        <v>8316</v>
      </c>
      <c r="S3864" s="17">
        <f t="shared" si="291"/>
        <v>42611.261064814811</v>
      </c>
      <c r="T3864" s="17">
        <f t="shared" si="292"/>
        <v>42625.707638888889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 s="11">
        <f t="shared" si="290"/>
        <v>0</v>
      </c>
      <c r="Q3865" s="13" t="s">
        <v>8315</v>
      </c>
      <c r="R3865" t="s">
        <v>8316</v>
      </c>
      <c r="S3865" s="17">
        <f t="shared" si="291"/>
        <v>42253.633159722223</v>
      </c>
      <c r="T3865" s="17">
        <f t="shared" si="292"/>
        <v>42313.674826388888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 s="11">
        <f t="shared" si="290"/>
        <v>20</v>
      </c>
      <c r="Q3866" s="13" t="s">
        <v>8315</v>
      </c>
      <c r="R3866" t="s">
        <v>8316</v>
      </c>
      <c r="S3866" s="17">
        <f t="shared" si="291"/>
        <v>42295.891828703709</v>
      </c>
      <c r="T3866" s="17">
        <f t="shared" si="292"/>
        <v>42325.933495370366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 s="11">
        <f t="shared" si="290"/>
        <v>46.43</v>
      </c>
      <c r="Q3867" s="13" t="s">
        <v>8315</v>
      </c>
      <c r="R3867" t="s">
        <v>8316</v>
      </c>
      <c r="S3867" s="17">
        <f t="shared" si="291"/>
        <v>41841.651597222226</v>
      </c>
      <c r="T3867" s="17">
        <f t="shared" si="292"/>
        <v>41881.229166666664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 s="11">
        <f t="shared" si="290"/>
        <v>5.5</v>
      </c>
      <c r="Q3868" s="13" t="s">
        <v>8315</v>
      </c>
      <c r="R3868" t="s">
        <v>8316</v>
      </c>
      <c r="S3868" s="17">
        <f t="shared" si="291"/>
        <v>42402.947002314817</v>
      </c>
      <c r="T3868" s="17">
        <f t="shared" si="292"/>
        <v>42452.145138888889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 s="11">
        <f t="shared" si="290"/>
        <v>50.2</v>
      </c>
      <c r="Q3869" s="13" t="s">
        <v>8315</v>
      </c>
      <c r="R3869" t="s">
        <v>8316</v>
      </c>
      <c r="S3869" s="17">
        <f t="shared" si="291"/>
        <v>42509.814108796301</v>
      </c>
      <c r="T3869" s="17">
        <f t="shared" si="292"/>
        <v>42539.814108796301</v>
      </c>
    </row>
    <row r="3870" spans="1:2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 s="11">
        <f t="shared" si="290"/>
        <v>10</v>
      </c>
      <c r="Q3870" s="13" t="s">
        <v>8315</v>
      </c>
      <c r="R3870" t="s">
        <v>8357</v>
      </c>
      <c r="S3870" s="17">
        <f t="shared" si="291"/>
        <v>41865.659780092588</v>
      </c>
      <c r="T3870" s="17">
        <f t="shared" si="292"/>
        <v>41890.659780092588</v>
      </c>
      <c r="U3870">
        <f>YEAR(S3870)</f>
        <v>2014</v>
      </c>
    </row>
    <row r="3871" spans="1:21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 s="11">
        <f t="shared" si="290"/>
        <v>30.13</v>
      </c>
      <c r="Q3871" s="13" t="s">
        <v>8315</v>
      </c>
      <c r="R3871" t="s">
        <v>8357</v>
      </c>
      <c r="S3871" s="17">
        <f t="shared" si="291"/>
        <v>42047.724444444444</v>
      </c>
      <c r="T3871" s="17">
        <f t="shared" si="292"/>
        <v>42077.132638888885</v>
      </c>
    </row>
    <row r="3872" spans="1:21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 s="11">
        <f t="shared" si="290"/>
        <v>150</v>
      </c>
      <c r="Q3872" s="13" t="s">
        <v>8315</v>
      </c>
      <c r="R3872" t="s">
        <v>8357</v>
      </c>
      <c r="S3872" s="17">
        <f t="shared" si="291"/>
        <v>41793.17219907407</v>
      </c>
      <c r="T3872" s="17">
        <f t="shared" si="292"/>
        <v>41823.17219907407</v>
      </c>
    </row>
    <row r="3873" spans="1:21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 s="11">
        <f t="shared" si="290"/>
        <v>13.33</v>
      </c>
      <c r="Q3873" s="13" t="s">
        <v>8315</v>
      </c>
      <c r="R3873" t="s">
        <v>8357</v>
      </c>
      <c r="S3873" s="17">
        <f t="shared" si="291"/>
        <v>42763.780671296292</v>
      </c>
      <c r="T3873" s="17">
        <f t="shared" si="292"/>
        <v>42823.739004629635</v>
      </c>
    </row>
    <row r="3874" spans="1:21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 s="11">
        <f t="shared" si="290"/>
        <v>0</v>
      </c>
      <c r="Q3874" s="13" t="s">
        <v>8315</v>
      </c>
      <c r="R3874" t="s">
        <v>8357</v>
      </c>
      <c r="S3874" s="17">
        <f t="shared" si="291"/>
        <v>42180.145787037036</v>
      </c>
      <c r="T3874" s="17">
        <f t="shared" si="292"/>
        <v>42230.145787037036</v>
      </c>
    </row>
    <row r="3875" spans="1:21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 s="11">
        <f t="shared" si="290"/>
        <v>0</v>
      </c>
      <c r="Q3875" s="13" t="s">
        <v>8315</v>
      </c>
      <c r="R3875" t="s">
        <v>8357</v>
      </c>
      <c r="S3875" s="17">
        <f t="shared" si="291"/>
        <v>42255.696006944447</v>
      </c>
      <c r="T3875" s="17">
        <f t="shared" si="292"/>
        <v>42285.696006944447</v>
      </c>
    </row>
    <row r="3876" spans="1:21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 s="11">
        <f t="shared" si="290"/>
        <v>0</v>
      </c>
      <c r="Q3876" s="13" t="s">
        <v>8315</v>
      </c>
      <c r="R3876" t="s">
        <v>8357</v>
      </c>
      <c r="S3876" s="17">
        <f t="shared" si="291"/>
        <v>42007.016458333332</v>
      </c>
      <c r="T3876" s="17">
        <f t="shared" si="292"/>
        <v>42028.041666666672</v>
      </c>
    </row>
    <row r="3877" spans="1:21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 s="11">
        <f t="shared" si="290"/>
        <v>0</v>
      </c>
      <c r="Q3877" s="13" t="s">
        <v>8315</v>
      </c>
      <c r="R3877" t="s">
        <v>8357</v>
      </c>
      <c r="S3877" s="17">
        <f t="shared" si="291"/>
        <v>42615.346817129626</v>
      </c>
      <c r="T3877" s="17">
        <f t="shared" si="292"/>
        <v>42616.416666666672</v>
      </c>
    </row>
    <row r="3878" spans="1:21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 s="11">
        <f t="shared" si="290"/>
        <v>44.76</v>
      </c>
      <c r="Q3878" s="13" t="s">
        <v>8315</v>
      </c>
      <c r="R3878" t="s">
        <v>8357</v>
      </c>
      <c r="S3878" s="17">
        <f t="shared" si="291"/>
        <v>42372.624166666668</v>
      </c>
      <c r="T3878" s="17">
        <f t="shared" si="292"/>
        <v>42402.624166666668</v>
      </c>
      <c r="U3878">
        <f>YEAR(S3878)</f>
        <v>2016</v>
      </c>
    </row>
    <row r="3879" spans="1:21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 s="11">
        <f t="shared" si="290"/>
        <v>88.64</v>
      </c>
      <c r="Q3879" s="13" t="s">
        <v>8315</v>
      </c>
      <c r="R3879" t="s">
        <v>8357</v>
      </c>
      <c r="S3879" s="17">
        <f t="shared" si="291"/>
        <v>42682.67768518519</v>
      </c>
      <c r="T3879" s="17">
        <f t="shared" si="292"/>
        <v>42712.67768518519</v>
      </c>
    </row>
    <row r="3880" spans="1:21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 s="11">
        <f t="shared" si="290"/>
        <v>10</v>
      </c>
      <c r="Q3880" s="13" t="s">
        <v>8315</v>
      </c>
      <c r="R3880" t="s">
        <v>8357</v>
      </c>
      <c r="S3880" s="17">
        <f t="shared" si="291"/>
        <v>42154.818819444445</v>
      </c>
      <c r="T3880" s="17">
        <f t="shared" si="292"/>
        <v>42185.165972222225</v>
      </c>
    </row>
    <row r="3881" spans="1:21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 s="11">
        <f t="shared" si="290"/>
        <v>0</v>
      </c>
      <c r="Q3881" s="13" t="s">
        <v>8315</v>
      </c>
      <c r="R3881" t="s">
        <v>8357</v>
      </c>
      <c r="S3881" s="17">
        <f t="shared" si="291"/>
        <v>41999.861064814817</v>
      </c>
      <c r="T3881" s="17">
        <f t="shared" si="292"/>
        <v>42029.861064814817</v>
      </c>
      <c r="U3881">
        <f t="shared" ref="U3881:U3882" si="293">YEAR(S3881)</f>
        <v>2014</v>
      </c>
    </row>
    <row r="3882" spans="1:21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 s="11">
        <f t="shared" si="290"/>
        <v>57.65</v>
      </c>
      <c r="Q3882" s="13" t="s">
        <v>8315</v>
      </c>
      <c r="R3882" t="s">
        <v>8357</v>
      </c>
      <c r="S3882" s="17">
        <f t="shared" si="291"/>
        <v>41815.815046296295</v>
      </c>
      <c r="T3882" s="17">
        <f t="shared" si="292"/>
        <v>41850.958333333336</v>
      </c>
      <c r="U3882">
        <f t="shared" si="293"/>
        <v>2014</v>
      </c>
    </row>
    <row r="3883" spans="1:21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 s="11">
        <f t="shared" si="290"/>
        <v>25</v>
      </c>
      <c r="Q3883" s="13" t="s">
        <v>8315</v>
      </c>
      <c r="R3883" t="s">
        <v>8357</v>
      </c>
      <c r="S3883" s="17">
        <f t="shared" si="291"/>
        <v>42756.018506944441</v>
      </c>
      <c r="T3883" s="17">
        <f t="shared" si="292"/>
        <v>42786.018506944441</v>
      </c>
    </row>
    <row r="3884" spans="1:21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 s="11">
        <f t="shared" si="290"/>
        <v>0</v>
      </c>
      <c r="Q3884" s="13" t="s">
        <v>8315</v>
      </c>
      <c r="R3884" t="s">
        <v>8357</v>
      </c>
      <c r="S3884" s="17">
        <f t="shared" si="291"/>
        <v>42373.983449074076</v>
      </c>
      <c r="T3884" s="17">
        <f t="shared" si="292"/>
        <v>42400.960416666669</v>
      </c>
    </row>
    <row r="3885" spans="1:21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 s="11">
        <f t="shared" si="290"/>
        <v>0</v>
      </c>
      <c r="Q3885" s="13" t="s">
        <v>8315</v>
      </c>
      <c r="R3885" t="s">
        <v>8357</v>
      </c>
      <c r="S3885" s="17">
        <f t="shared" si="291"/>
        <v>41854.602650462963</v>
      </c>
      <c r="T3885" s="17">
        <f t="shared" si="292"/>
        <v>41884.602650462963</v>
      </c>
      <c r="U3885">
        <f>YEAR(S3885)</f>
        <v>2014</v>
      </c>
    </row>
    <row r="3886" spans="1:21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 s="11">
        <f t="shared" si="290"/>
        <v>0</v>
      </c>
      <c r="Q3886" s="13" t="s">
        <v>8315</v>
      </c>
      <c r="R3886" t="s">
        <v>8357</v>
      </c>
      <c r="S3886" s="17">
        <f t="shared" si="291"/>
        <v>42065.791574074072</v>
      </c>
      <c r="T3886" s="17">
        <f t="shared" si="292"/>
        <v>42090.749907407408</v>
      </c>
    </row>
    <row r="3887" spans="1:21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 s="11">
        <f t="shared" si="290"/>
        <v>0</v>
      </c>
      <c r="Q3887" s="13" t="s">
        <v>8315</v>
      </c>
      <c r="R3887" t="s">
        <v>8357</v>
      </c>
      <c r="S3887" s="17">
        <f t="shared" si="291"/>
        <v>42469.951284722221</v>
      </c>
      <c r="T3887" s="17">
        <f t="shared" si="292"/>
        <v>42499.951284722221</v>
      </c>
    </row>
    <row r="3888" spans="1:2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 s="11">
        <f t="shared" si="290"/>
        <v>0</v>
      </c>
      <c r="Q3888" s="13" t="s">
        <v>8315</v>
      </c>
      <c r="R3888" t="s">
        <v>8357</v>
      </c>
      <c r="S3888" s="17">
        <f t="shared" si="291"/>
        <v>41954.228032407409</v>
      </c>
      <c r="T3888" s="17">
        <f t="shared" si="292"/>
        <v>41984.228032407409</v>
      </c>
    </row>
    <row r="3889" spans="1:20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 s="11">
        <f t="shared" si="290"/>
        <v>17.5</v>
      </c>
      <c r="Q3889" s="13" t="s">
        <v>8315</v>
      </c>
      <c r="R3889" t="s">
        <v>8357</v>
      </c>
      <c r="S3889" s="17">
        <f t="shared" si="291"/>
        <v>42079.857974537037</v>
      </c>
      <c r="T3889" s="17">
        <f t="shared" si="292"/>
        <v>42125.916666666672</v>
      </c>
    </row>
    <row r="3890" spans="1:20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 s="11">
        <f t="shared" si="290"/>
        <v>38.71</v>
      </c>
      <c r="Q3890" s="13" t="s">
        <v>8315</v>
      </c>
      <c r="R3890" t="s">
        <v>8316</v>
      </c>
      <c r="S3890" s="17">
        <f t="shared" si="291"/>
        <v>42762.545810185184</v>
      </c>
      <c r="T3890" s="17">
        <f t="shared" si="292"/>
        <v>42792.545810185184</v>
      </c>
    </row>
    <row r="3891" spans="1:20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 s="11">
        <f t="shared" si="290"/>
        <v>13.11</v>
      </c>
      <c r="Q3891" s="13" t="s">
        <v>8315</v>
      </c>
      <c r="R3891" t="s">
        <v>8316</v>
      </c>
      <c r="S3891" s="17">
        <f t="shared" si="291"/>
        <v>41977.004976851851</v>
      </c>
      <c r="T3891" s="17">
        <f t="shared" si="292"/>
        <v>42008.976388888885</v>
      </c>
    </row>
    <row r="3892" spans="1:20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 s="11">
        <f t="shared" si="290"/>
        <v>315.5</v>
      </c>
      <c r="Q3892" s="13" t="s">
        <v>8315</v>
      </c>
      <c r="R3892" t="s">
        <v>8316</v>
      </c>
      <c r="S3892" s="17">
        <f t="shared" si="291"/>
        <v>42171.758611111116</v>
      </c>
      <c r="T3892" s="17">
        <f t="shared" si="292"/>
        <v>42231.758611111116</v>
      </c>
    </row>
    <row r="3893" spans="1:20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 s="11">
        <f t="shared" si="290"/>
        <v>37.14</v>
      </c>
      <c r="Q3893" s="13" t="s">
        <v>8315</v>
      </c>
      <c r="R3893" t="s">
        <v>8316</v>
      </c>
      <c r="S3893" s="17">
        <f t="shared" si="291"/>
        <v>42056.1324537037</v>
      </c>
      <c r="T3893" s="17">
        <f t="shared" si="292"/>
        <v>42086.207638888889</v>
      </c>
    </row>
    <row r="3894" spans="1:20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 s="11">
        <f t="shared" si="290"/>
        <v>0</v>
      </c>
      <c r="Q3894" s="13" t="s">
        <v>8315</v>
      </c>
      <c r="R3894" t="s">
        <v>8316</v>
      </c>
      <c r="S3894" s="17">
        <f t="shared" si="291"/>
        <v>41867.652280092596</v>
      </c>
      <c r="T3894" s="17">
        <f t="shared" si="292"/>
        <v>41875.291666666664</v>
      </c>
    </row>
    <row r="3895" spans="1:20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 s="11">
        <f t="shared" si="290"/>
        <v>128.27000000000001</v>
      </c>
      <c r="Q3895" s="13" t="s">
        <v>8315</v>
      </c>
      <c r="R3895" t="s">
        <v>8316</v>
      </c>
      <c r="S3895" s="17">
        <f t="shared" si="291"/>
        <v>41779.657870370371</v>
      </c>
      <c r="T3895" s="17">
        <f t="shared" si="292"/>
        <v>41821.25</v>
      </c>
    </row>
    <row r="3896" spans="1:20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 s="11">
        <f t="shared" si="290"/>
        <v>47.27</v>
      </c>
      <c r="Q3896" s="13" t="s">
        <v>8315</v>
      </c>
      <c r="R3896" t="s">
        <v>8316</v>
      </c>
      <c r="S3896" s="17">
        <f t="shared" si="291"/>
        <v>42679.958472222221</v>
      </c>
      <c r="T3896" s="17">
        <f t="shared" si="292"/>
        <v>42710.207638888889</v>
      </c>
    </row>
    <row r="3897" spans="1:20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 s="11">
        <f t="shared" si="290"/>
        <v>50</v>
      </c>
      <c r="Q3897" s="13" t="s">
        <v>8315</v>
      </c>
      <c r="R3897" t="s">
        <v>8316</v>
      </c>
      <c r="S3897" s="17">
        <f t="shared" si="291"/>
        <v>42032.250208333338</v>
      </c>
      <c r="T3897" s="17">
        <f t="shared" si="292"/>
        <v>42063.250208333338</v>
      </c>
    </row>
    <row r="3898" spans="1:20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 s="11">
        <f t="shared" si="290"/>
        <v>42.5</v>
      </c>
      <c r="Q3898" s="13" t="s">
        <v>8315</v>
      </c>
      <c r="R3898" t="s">
        <v>8316</v>
      </c>
      <c r="S3898" s="17">
        <f t="shared" si="291"/>
        <v>41793.191875000004</v>
      </c>
      <c r="T3898" s="17">
        <f t="shared" si="292"/>
        <v>41807.191875000004</v>
      </c>
    </row>
    <row r="3899" spans="1:20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 s="11">
        <f t="shared" si="290"/>
        <v>44</v>
      </c>
      <c r="Q3899" s="13" t="s">
        <v>8315</v>
      </c>
      <c r="R3899" t="s">
        <v>8316</v>
      </c>
      <c r="S3899" s="17">
        <f t="shared" si="291"/>
        <v>41982.87364583333</v>
      </c>
      <c r="T3899" s="17">
        <f t="shared" si="292"/>
        <v>42012.87364583333</v>
      </c>
    </row>
    <row r="3900" spans="1:20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 s="11">
        <f t="shared" si="290"/>
        <v>50.88</v>
      </c>
      <c r="Q3900" s="13" t="s">
        <v>8315</v>
      </c>
      <c r="R3900" t="s">
        <v>8316</v>
      </c>
      <c r="S3900" s="17">
        <f t="shared" si="291"/>
        <v>42193.482291666667</v>
      </c>
      <c r="T3900" s="17">
        <f t="shared" si="292"/>
        <v>42233.666666666672</v>
      </c>
    </row>
    <row r="3901" spans="1:20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 s="11">
        <f t="shared" si="290"/>
        <v>62.5</v>
      </c>
      <c r="Q3901" s="13" t="s">
        <v>8315</v>
      </c>
      <c r="R3901" t="s">
        <v>8316</v>
      </c>
      <c r="S3901" s="17">
        <f t="shared" si="291"/>
        <v>41843.775011574071</v>
      </c>
      <c r="T3901" s="17">
        <f t="shared" si="292"/>
        <v>41863.775011574071</v>
      </c>
    </row>
    <row r="3902" spans="1:20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 s="11">
        <f t="shared" si="290"/>
        <v>27</v>
      </c>
      <c r="Q3902" s="13" t="s">
        <v>8315</v>
      </c>
      <c r="R3902" t="s">
        <v>8316</v>
      </c>
      <c r="S3902" s="17">
        <f t="shared" si="291"/>
        <v>42136.092488425929</v>
      </c>
      <c r="T3902" s="17">
        <f t="shared" si="292"/>
        <v>42166.092488425929</v>
      </c>
    </row>
    <row r="3903" spans="1:20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 s="11">
        <f t="shared" si="290"/>
        <v>25</v>
      </c>
      <c r="Q3903" s="13" t="s">
        <v>8315</v>
      </c>
      <c r="R3903" t="s">
        <v>8316</v>
      </c>
      <c r="S3903" s="17">
        <f t="shared" si="291"/>
        <v>42317.826377314821</v>
      </c>
      <c r="T3903" s="17">
        <f t="shared" si="292"/>
        <v>42357.826377314821</v>
      </c>
    </row>
    <row r="3904" spans="1:20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 s="11">
        <f t="shared" si="290"/>
        <v>47.26</v>
      </c>
      <c r="Q3904" s="13" t="s">
        <v>8315</v>
      </c>
      <c r="R3904" t="s">
        <v>8316</v>
      </c>
      <c r="S3904" s="17">
        <f t="shared" si="291"/>
        <v>42663.468078703707</v>
      </c>
      <c r="T3904" s="17">
        <f t="shared" si="292"/>
        <v>42688.509745370371</v>
      </c>
    </row>
    <row r="3905" spans="1:20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 s="11">
        <f t="shared" si="290"/>
        <v>0</v>
      </c>
      <c r="Q3905" s="13" t="s">
        <v>8315</v>
      </c>
      <c r="R3905" t="s">
        <v>8316</v>
      </c>
      <c r="S3905" s="17">
        <f t="shared" si="291"/>
        <v>42186.01116898148</v>
      </c>
      <c r="T3905" s="17">
        <f t="shared" si="292"/>
        <v>42230.818055555559</v>
      </c>
    </row>
    <row r="3906" spans="1:20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89"/>
        <v>0</v>
      </c>
      <c r="P3906" s="11">
        <f t="shared" si="290"/>
        <v>1.5</v>
      </c>
      <c r="Q3906" s="13" t="s">
        <v>8315</v>
      </c>
      <c r="R3906" t="s">
        <v>8316</v>
      </c>
      <c r="S3906" s="17">
        <f t="shared" si="291"/>
        <v>42095.229166666672</v>
      </c>
      <c r="T3906" s="17">
        <f t="shared" si="292"/>
        <v>42109.211111111115</v>
      </c>
    </row>
    <row r="3907" spans="1:20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94">ROUND(E3907/D3907*100,0)</f>
        <v>12</v>
      </c>
      <c r="P3907" s="11">
        <f t="shared" ref="P3907:P3970" si="295">IFERROR(ROUND(E3907/L3907,2),0)</f>
        <v>24.71</v>
      </c>
      <c r="Q3907" s="13" t="s">
        <v>8315</v>
      </c>
      <c r="R3907" t="s">
        <v>8316</v>
      </c>
      <c r="S3907" s="17">
        <f t="shared" ref="S3907:S3970" si="296">(((J3907/60)/60)/24)+DATE(1970,1,1)</f>
        <v>42124.623877314814</v>
      </c>
      <c r="T3907" s="17">
        <f t="shared" ref="T3907:T3970" si="297">(((I3907/60)/60)/24)+DATE(1970,1,1)</f>
        <v>42166.958333333328</v>
      </c>
    </row>
    <row r="3908" spans="1:20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 s="11">
        <f t="shared" si="295"/>
        <v>63.13</v>
      </c>
      <c r="Q3908" s="13" t="s">
        <v>8315</v>
      </c>
      <c r="R3908" t="s">
        <v>8316</v>
      </c>
      <c r="S3908" s="17">
        <f t="shared" si="296"/>
        <v>42143.917743055557</v>
      </c>
      <c r="T3908" s="17">
        <f t="shared" si="297"/>
        <v>42181.559027777781</v>
      </c>
    </row>
    <row r="3909" spans="1:20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 s="11">
        <f t="shared" si="295"/>
        <v>38.25</v>
      </c>
      <c r="Q3909" s="13" t="s">
        <v>8315</v>
      </c>
      <c r="R3909" t="s">
        <v>8316</v>
      </c>
      <c r="S3909" s="17">
        <f t="shared" si="296"/>
        <v>41906.819513888891</v>
      </c>
      <c r="T3909" s="17">
        <f t="shared" si="297"/>
        <v>41938.838888888888</v>
      </c>
    </row>
    <row r="3910" spans="1:20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 s="11">
        <f t="shared" si="295"/>
        <v>16.25</v>
      </c>
      <c r="Q3910" s="13" t="s">
        <v>8315</v>
      </c>
      <c r="R3910" t="s">
        <v>8316</v>
      </c>
      <c r="S3910" s="17">
        <f t="shared" si="296"/>
        <v>41834.135370370372</v>
      </c>
      <c r="T3910" s="17">
        <f t="shared" si="297"/>
        <v>41849.135370370372</v>
      </c>
    </row>
    <row r="3911" spans="1:20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 s="11">
        <f t="shared" si="295"/>
        <v>33.75</v>
      </c>
      <c r="Q3911" s="13" t="s">
        <v>8315</v>
      </c>
      <c r="R3911" t="s">
        <v>8316</v>
      </c>
      <c r="S3911" s="17">
        <f t="shared" si="296"/>
        <v>41863.359282407408</v>
      </c>
      <c r="T3911" s="17">
        <f t="shared" si="297"/>
        <v>41893.359282407408</v>
      </c>
    </row>
    <row r="3912" spans="1:20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 s="11">
        <f t="shared" si="295"/>
        <v>61.67</v>
      </c>
      <c r="Q3912" s="13" t="s">
        <v>8315</v>
      </c>
      <c r="R3912" t="s">
        <v>8316</v>
      </c>
      <c r="S3912" s="17">
        <f t="shared" si="296"/>
        <v>42224.756909722222</v>
      </c>
      <c r="T3912" s="17">
        <f t="shared" si="297"/>
        <v>42254.756909722222</v>
      </c>
    </row>
    <row r="3913" spans="1:20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 s="11">
        <f t="shared" si="295"/>
        <v>83.14</v>
      </c>
      <c r="Q3913" s="13" t="s">
        <v>8315</v>
      </c>
      <c r="R3913" t="s">
        <v>8316</v>
      </c>
      <c r="S3913" s="17">
        <f t="shared" si="296"/>
        <v>41939.8122337963</v>
      </c>
      <c r="T3913" s="17">
        <f t="shared" si="297"/>
        <v>41969.853900462964</v>
      </c>
    </row>
    <row r="3914" spans="1:20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 s="11">
        <f t="shared" si="295"/>
        <v>1</v>
      </c>
      <c r="Q3914" s="13" t="s">
        <v>8315</v>
      </c>
      <c r="R3914" t="s">
        <v>8316</v>
      </c>
      <c r="S3914" s="17">
        <f t="shared" si="296"/>
        <v>42059.270023148143</v>
      </c>
      <c r="T3914" s="17">
        <f t="shared" si="297"/>
        <v>42119.190972222219</v>
      </c>
    </row>
    <row r="3915" spans="1:20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 s="11">
        <f t="shared" si="295"/>
        <v>142.86000000000001</v>
      </c>
      <c r="Q3915" s="13" t="s">
        <v>8315</v>
      </c>
      <c r="R3915" t="s">
        <v>8316</v>
      </c>
      <c r="S3915" s="17">
        <f t="shared" si="296"/>
        <v>42308.211215277777</v>
      </c>
      <c r="T3915" s="17">
        <f t="shared" si="297"/>
        <v>42338.252881944441</v>
      </c>
    </row>
    <row r="3916" spans="1:20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 s="11">
        <f t="shared" si="295"/>
        <v>33.67</v>
      </c>
      <c r="Q3916" s="13" t="s">
        <v>8315</v>
      </c>
      <c r="R3916" t="s">
        <v>8316</v>
      </c>
      <c r="S3916" s="17">
        <f t="shared" si="296"/>
        <v>42114.818935185183</v>
      </c>
      <c r="T3916" s="17">
        <f t="shared" si="297"/>
        <v>42134.957638888889</v>
      </c>
    </row>
    <row r="3917" spans="1:20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 s="11">
        <f t="shared" si="295"/>
        <v>5</v>
      </c>
      <c r="Q3917" s="13" t="s">
        <v>8315</v>
      </c>
      <c r="R3917" t="s">
        <v>8316</v>
      </c>
      <c r="S3917" s="17">
        <f t="shared" si="296"/>
        <v>42492.98505787037</v>
      </c>
      <c r="T3917" s="17">
        <f t="shared" si="297"/>
        <v>42522.98505787037</v>
      </c>
    </row>
    <row r="3918" spans="1:20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 s="11">
        <f t="shared" si="295"/>
        <v>0</v>
      </c>
      <c r="Q3918" s="13" t="s">
        <v>8315</v>
      </c>
      <c r="R3918" t="s">
        <v>8316</v>
      </c>
      <c r="S3918" s="17">
        <f t="shared" si="296"/>
        <v>42494.471666666665</v>
      </c>
      <c r="T3918" s="17">
        <f t="shared" si="297"/>
        <v>42524.471666666665</v>
      </c>
    </row>
    <row r="3919" spans="1:20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 s="11">
        <f t="shared" si="295"/>
        <v>10</v>
      </c>
      <c r="Q3919" s="13" t="s">
        <v>8315</v>
      </c>
      <c r="R3919" t="s">
        <v>8316</v>
      </c>
      <c r="S3919" s="17">
        <f t="shared" si="296"/>
        <v>41863.527326388888</v>
      </c>
      <c r="T3919" s="17">
        <f t="shared" si="297"/>
        <v>41893.527326388888</v>
      </c>
    </row>
    <row r="3920" spans="1:20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 s="11">
        <f t="shared" si="295"/>
        <v>40</v>
      </c>
      <c r="Q3920" s="13" t="s">
        <v>8315</v>
      </c>
      <c r="R3920" t="s">
        <v>8316</v>
      </c>
      <c r="S3920" s="17">
        <f t="shared" si="296"/>
        <v>41843.664618055554</v>
      </c>
      <c r="T3920" s="17">
        <f t="shared" si="297"/>
        <v>41855.666666666664</v>
      </c>
    </row>
    <row r="3921" spans="1:20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 s="11">
        <f t="shared" si="295"/>
        <v>30</v>
      </c>
      <c r="Q3921" s="13" t="s">
        <v>8315</v>
      </c>
      <c r="R3921" t="s">
        <v>8316</v>
      </c>
      <c r="S3921" s="17">
        <f t="shared" si="296"/>
        <v>42358.684872685189</v>
      </c>
      <c r="T3921" s="17">
        <f t="shared" si="297"/>
        <v>42387</v>
      </c>
    </row>
    <row r="3922" spans="1:20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 s="11">
        <f t="shared" si="295"/>
        <v>45</v>
      </c>
      <c r="Q3922" s="13" t="s">
        <v>8315</v>
      </c>
      <c r="R3922" t="s">
        <v>8316</v>
      </c>
      <c r="S3922" s="17">
        <f t="shared" si="296"/>
        <v>42657.38726851852</v>
      </c>
      <c r="T3922" s="17">
        <f t="shared" si="297"/>
        <v>42687.428935185191</v>
      </c>
    </row>
    <row r="3923" spans="1:20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 s="11">
        <f t="shared" si="295"/>
        <v>0</v>
      </c>
      <c r="Q3923" s="13" t="s">
        <v>8315</v>
      </c>
      <c r="R3923" t="s">
        <v>8316</v>
      </c>
      <c r="S3923" s="17">
        <f t="shared" si="296"/>
        <v>41926.542303240742</v>
      </c>
      <c r="T3923" s="17">
        <f t="shared" si="297"/>
        <v>41938.75</v>
      </c>
    </row>
    <row r="3924" spans="1:20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 s="11">
        <f t="shared" si="295"/>
        <v>10.17</v>
      </c>
      <c r="Q3924" s="13" t="s">
        <v>8315</v>
      </c>
      <c r="R3924" t="s">
        <v>8316</v>
      </c>
      <c r="S3924" s="17">
        <f t="shared" si="296"/>
        <v>42020.768634259264</v>
      </c>
      <c r="T3924" s="17">
        <f t="shared" si="297"/>
        <v>42065.958333333328</v>
      </c>
    </row>
    <row r="3925" spans="1:20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 s="11">
        <f t="shared" si="295"/>
        <v>81.41</v>
      </c>
      <c r="Q3925" s="13" t="s">
        <v>8315</v>
      </c>
      <c r="R3925" t="s">
        <v>8316</v>
      </c>
      <c r="S3925" s="17">
        <f t="shared" si="296"/>
        <v>42075.979988425926</v>
      </c>
      <c r="T3925" s="17">
        <f t="shared" si="297"/>
        <v>42103.979988425926</v>
      </c>
    </row>
    <row r="3926" spans="1:20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 s="11">
        <f t="shared" si="295"/>
        <v>57.25</v>
      </c>
      <c r="Q3926" s="13" t="s">
        <v>8315</v>
      </c>
      <c r="R3926" t="s">
        <v>8316</v>
      </c>
      <c r="S3926" s="17">
        <f t="shared" si="296"/>
        <v>41786.959745370368</v>
      </c>
      <c r="T3926" s="17">
        <f t="shared" si="297"/>
        <v>41816.959745370368</v>
      </c>
    </row>
    <row r="3927" spans="1:20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 s="11">
        <f t="shared" si="295"/>
        <v>5</v>
      </c>
      <c r="Q3927" s="13" t="s">
        <v>8315</v>
      </c>
      <c r="R3927" t="s">
        <v>8316</v>
      </c>
      <c r="S3927" s="17">
        <f t="shared" si="296"/>
        <v>41820.870821759258</v>
      </c>
      <c r="T3927" s="17">
        <f t="shared" si="297"/>
        <v>41850.870821759258</v>
      </c>
    </row>
    <row r="3928" spans="1:20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 s="11">
        <f t="shared" si="295"/>
        <v>15</v>
      </c>
      <c r="Q3928" s="13" t="s">
        <v>8315</v>
      </c>
      <c r="R3928" t="s">
        <v>8316</v>
      </c>
      <c r="S3928" s="17">
        <f t="shared" si="296"/>
        <v>41970.085046296299</v>
      </c>
      <c r="T3928" s="17">
        <f t="shared" si="297"/>
        <v>42000.085046296299</v>
      </c>
    </row>
    <row r="3929" spans="1:20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 s="11">
        <f t="shared" si="295"/>
        <v>12.5</v>
      </c>
      <c r="Q3929" s="13" t="s">
        <v>8315</v>
      </c>
      <c r="R3929" t="s">
        <v>8316</v>
      </c>
      <c r="S3929" s="17">
        <f t="shared" si="296"/>
        <v>41830.267407407409</v>
      </c>
      <c r="T3929" s="17">
        <f t="shared" si="297"/>
        <v>41860.267407407409</v>
      </c>
    </row>
    <row r="3930" spans="1:20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 s="11">
        <f t="shared" si="295"/>
        <v>93</v>
      </c>
      <c r="Q3930" s="13" t="s">
        <v>8315</v>
      </c>
      <c r="R3930" t="s">
        <v>8316</v>
      </c>
      <c r="S3930" s="17">
        <f t="shared" si="296"/>
        <v>42265.683182870373</v>
      </c>
      <c r="T3930" s="17">
        <f t="shared" si="297"/>
        <v>42293.207638888889</v>
      </c>
    </row>
    <row r="3931" spans="1:20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 s="11">
        <f t="shared" si="295"/>
        <v>32.36</v>
      </c>
      <c r="Q3931" s="13" t="s">
        <v>8315</v>
      </c>
      <c r="R3931" t="s">
        <v>8316</v>
      </c>
      <c r="S3931" s="17">
        <f t="shared" si="296"/>
        <v>42601.827141203699</v>
      </c>
      <c r="T3931" s="17">
        <f t="shared" si="297"/>
        <v>42631.827141203699</v>
      </c>
    </row>
    <row r="3932" spans="1:20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 s="11">
        <f t="shared" si="295"/>
        <v>0</v>
      </c>
      <c r="Q3932" s="13" t="s">
        <v>8315</v>
      </c>
      <c r="R3932" t="s">
        <v>8316</v>
      </c>
      <c r="S3932" s="17">
        <f t="shared" si="296"/>
        <v>42433.338749999995</v>
      </c>
      <c r="T3932" s="17">
        <f t="shared" si="297"/>
        <v>42461.25</v>
      </c>
    </row>
    <row r="3933" spans="1:20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 s="11">
        <f t="shared" si="295"/>
        <v>0</v>
      </c>
      <c r="Q3933" s="13" t="s">
        <v>8315</v>
      </c>
      <c r="R3933" t="s">
        <v>8316</v>
      </c>
      <c r="S3933" s="17">
        <f t="shared" si="296"/>
        <v>42228.151701388888</v>
      </c>
      <c r="T3933" s="17">
        <f t="shared" si="297"/>
        <v>42253.151701388888</v>
      </c>
    </row>
    <row r="3934" spans="1:20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 s="11">
        <f t="shared" si="295"/>
        <v>1</v>
      </c>
      <c r="Q3934" s="13" t="s">
        <v>8315</v>
      </c>
      <c r="R3934" t="s">
        <v>8316</v>
      </c>
      <c r="S3934" s="17">
        <f t="shared" si="296"/>
        <v>42415.168564814812</v>
      </c>
      <c r="T3934" s="17">
        <f t="shared" si="297"/>
        <v>42445.126898148148</v>
      </c>
    </row>
    <row r="3935" spans="1:20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 s="11">
        <f t="shared" si="295"/>
        <v>91.83</v>
      </c>
      <c r="Q3935" s="13" t="s">
        <v>8315</v>
      </c>
      <c r="R3935" t="s">
        <v>8316</v>
      </c>
      <c r="S3935" s="17">
        <f t="shared" si="296"/>
        <v>42538.968310185184</v>
      </c>
      <c r="T3935" s="17">
        <f t="shared" si="297"/>
        <v>42568.029861111107</v>
      </c>
    </row>
    <row r="3936" spans="1:20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 s="11">
        <f t="shared" si="295"/>
        <v>45.83</v>
      </c>
      <c r="Q3936" s="13" t="s">
        <v>8315</v>
      </c>
      <c r="R3936" t="s">
        <v>8316</v>
      </c>
      <c r="S3936" s="17">
        <f t="shared" si="296"/>
        <v>42233.671747685185</v>
      </c>
      <c r="T3936" s="17">
        <f t="shared" si="297"/>
        <v>42278.541666666672</v>
      </c>
    </row>
    <row r="3937" spans="1:20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 s="11">
        <f t="shared" si="295"/>
        <v>57.17</v>
      </c>
      <c r="Q3937" s="13" t="s">
        <v>8315</v>
      </c>
      <c r="R3937" t="s">
        <v>8316</v>
      </c>
      <c r="S3937" s="17">
        <f t="shared" si="296"/>
        <v>42221.656782407401</v>
      </c>
      <c r="T3937" s="17">
        <f t="shared" si="297"/>
        <v>42281.656782407401</v>
      </c>
    </row>
    <row r="3938" spans="1:20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 s="11">
        <f t="shared" si="295"/>
        <v>0</v>
      </c>
      <c r="Q3938" s="13" t="s">
        <v>8315</v>
      </c>
      <c r="R3938" t="s">
        <v>8316</v>
      </c>
      <c r="S3938" s="17">
        <f t="shared" si="296"/>
        <v>42675.262962962966</v>
      </c>
      <c r="T3938" s="17">
        <f t="shared" si="297"/>
        <v>42705.304629629631</v>
      </c>
    </row>
    <row r="3939" spans="1:20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 s="11">
        <f t="shared" si="295"/>
        <v>248.5</v>
      </c>
      <c r="Q3939" s="13" t="s">
        <v>8315</v>
      </c>
      <c r="R3939" t="s">
        <v>8316</v>
      </c>
      <c r="S3939" s="17">
        <f t="shared" si="296"/>
        <v>42534.631481481483</v>
      </c>
      <c r="T3939" s="17">
        <f t="shared" si="297"/>
        <v>42562.631481481483</v>
      </c>
    </row>
    <row r="3940" spans="1:20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 s="11">
        <f t="shared" si="295"/>
        <v>79.400000000000006</v>
      </c>
      <c r="Q3940" s="13" t="s">
        <v>8315</v>
      </c>
      <c r="R3940" t="s">
        <v>8316</v>
      </c>
      <c r="S3940" s="17">
        <f t="shared" si="296"/>
        <v>42151.905717592599</v>
      </c>
      <c r="T3940" s="17">
        <f t="shared" si="297"/>
        <v>42182.905717592599</v>
      </c>
    </row>
    <row r="3941" spans="1:20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 s="11">
        <f t="shared" si="295"/>
        <v>5</v>
      </c>
      <c r="Q3941" s="13" t="s">
        <v>8315</v>
      </c>
      <c r="R3941" t="s">
        <v>8316</v>
      </c>
      <c r="S3941" s="17">
        <f t="shared" si="296"/>
        <v>41915.400219907409</v>
      </c>
      <c r="T3941" s="17">
        <f t="shared" si="297"/>
        <v>41919.1875</v>
      </c>
    </row>
    <row r="3942" spans="1:20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 s="11">
        <f t="shared" si="295"/>
        <v>5.5</v>
      </c>
      <c r="Q3942" s="13" t="s">
        <v>8315</v>
      </c>
      <c r="R3942" t="s">
        <v>8316</v>
      </c>
      <c r="S3942" s="17">
        <f t="shared" si="296"/>
        <v>41961.492488425924</v>
      </c>
      <c r="T3942" s="17">
        <f t="shared" si="297"/>
        <v>42006.492488425924</v>
      </c>
    </row>
    <row r="3943" spans="1:20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 s="11">
        <f t="shared" si="295"/>
        <v>25</v>
      </c>
      <c r="Q3943" s="13" t="s">
        <v>8315</v>
      </c>
      <c r="R3943" t="s">
        <v>8316</v>
      </c>
      <c r="S3943" s="17">
        <f t="shared" si="296"/>
        <v>41940.587233796294</v>
      </c>
      <c r="T3943" s="17">
        <f t="shared" si="297"/>
        <v>41968.041666666672</v>
      </c>
    </row>
    <row r="3944" spans="1:20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 s="11">
        <f t="shared" si="295"/>
        <v>0</v>
      </c>
      <c r="Q3944" s="13" t="s">
        <v>8315</v>
      </c>
      <c r="R3944" t="s">
        <v>8316</v>
      </c>
      <c r="S3944" s="17">
        <f t="shared" si="296"/>
        <v>42111.904097222221</v>
      </c>
      <c r="T3944" s="17">
        <f t="shared" si="297"/>
        <v>42171.904097222221</v>
      </c>
    </row>
    <row r="3945" spans="1:20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 s="11">
        <f t="shared" si="295"/>
        <v>137.08000000000001</v>
      </c>
      <c r="Q3945" s="13" t="s">
        <v>8315</v>
      </c>
      <c r="R3945" t="s">
        <v>8316</v>
      </c>
      <c r="S3945" s="17">
        <f t="shared" si="296"/>
        <v>42279.778564814813</v>
      </c>
      <c r="T3945" s="17">
        <f t="shared" si="297"/>
        <v>42310.701388888891</v>
      </c>
    </row>
    <row r="3946" spans="1:20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 s="11">
        <f t="shared" si="295"/>
        <v>0</v>
      </c>
      <c r="Q3946" s="13" t="s">
        <v>8315</v>
      </c>
      <c r="R3946" t="s">
        <v>8316</v>
      </c>
      <c r="S3946" s="17">
        <f t="shared" si="296"/>
        <v>42213.662905092591</v>
      </c>
      <c r="T3946" s="17">
        <f t="shared" si="297"/>
        <v>42243.662905092591</v>
      </c>
    </row>
    <row r="3947" spans="1:20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 s="11">
        <f t="shared" si="295"/>
        <v>5</v>
      </c>
      <c r="Q3947" s="13" t="s">
        <v>8315</v>
      </c>
      <c r="R3947" t="s">
        <v>8316</v>
      </c>
      <c r="S3947" s="17">
        <f t="shared" si="296"/>
        <v>42109.801712962959</v>
      </c>
      <c r="T3947" s="17">
        <f t="shared" si="297"/>
        <v>42139.801712962959</v>
      </c>
    </row>
    <row r="3948" spans="1:20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 s="11">
        <f t="shared" si="295"/>
        <v>39</v>
      </c>
      <c r="Q3948" s="13" t="s">
        <v>8315</v>
      </c>
      <c r="R3948" t="s">
        <v>8316</v>
      </c>
      <c r="S3948" s="17">
        <f t="shared" si="296"/>
        <v>42031.833587962959</v>
      </c>
      <c r="T3948" s="17">
        <f t="shared" si="297"/>
        <v>42063.333333333328</v>
      </c>
    </row>
    <row r="3949" spans="1:20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 s="11">
        <f t="shared" si="295"/>
        <v>50.5</v>
      </c>
      <c r="Q3949" s="13" t="s">
        <v>8315</v>
      </c>
      <c r="R3949" t="s">
        <v>8316</v>
      </c>
      <c r="S3949" s="17">
        <f t="shared" si="296"/>
        <v>42615.142870370371</v>
      </c>
      <c r="T3949" s="17">
        <f t="shared" si="297"/>
        <v>42645.142870370371</v>
      </c>
    </row>
    <row r="3950" spans="1:20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 s="11">
        <f t="shared" si="295"/>
        <v>0</v>
      </c>
      <c r="Q3950" s="13" t="s">
        <v>8315</v>
      </c>
      <c r="R3950" t="s">
        <v>8316</v>
      </c>
      <c r="S3950" s="17">
        <f t="shared" si="296"/>
        <v>41829.325497685182</v>
      </c>
      <c r="T3950" s="17">
        <f t="shared" si="297"/>
        <v>41889.325497685182</v>
      </c>
    </row>
    <row r="3951" spans="1:20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 s="11">
        <f t="shared" si="295"/>
        <v>49.28</v>
      </c>
      <c r="Q3951" s="13" t="s">
        <v>8315</v>
      </c>
      <c r="R3951" t="s">
        <v>8316</v>
      </c>
      <c r="S3951" s="17">
        <f t="shared" si="296"/>
        <v>42016.120613425926</v>
      </c>
      <c r="T3951" s="17">
        <f t="shared" si="297"/>
        <v>42046.120613425926</v>
      </c>
    </row>
    <row r="3952" spans="1:20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 s="11">
        <f t="shared" si="295"/>
        <v>25</v>
      </c>
      <c r="Q3952" s="13" t="s">
        <v>8315</v>
      </c>
      <c r="R3952" t="s">
        <v>8316</v>
      </c>
      <c r="S3952" s="17">
        <f t="shared" si="296"/>
        <v>42439.702314814815</v>
      </c>
      <c r="T3952" s="17">
        <f t="shared" si="297"/>
        <v>42468.774305555555</v>
      </c>
    </row>
    <row r="3953" spans="1:20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 s="11">
        <f t="shared" si="295"/>
        <v>1</v>
      </c>
      <c r="Q3953" s="13" t="s">
        <v>8315</v>
      </c>
      <c r="R3953" t="s">
        <v>8316</v>
      </c>
      <c r="S3953" s="17">
        <f t="shared" si="296"/>
        <v>42433.825717592597</v>
      </c>
      <c r="T3953" s="17">
        <f t="shared" si="297"/>
        <v>42493.784050925926</v>
      </c>
    </row>
    <row r="3954" spans="1:20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 s="11">
        <f t="shared" si="295"/>
        <v>25</v>
      </c>
      <c r="Q3954" s="13" t="s">
        <v>8315</v>
      </c>
      <c r="R3954" t="s">
        <v>8316</v>
      </c>
      <c r="S3954" s="17">
        <f t="shared" si="296"/>
        <v>42243.790393518517</v>
      </c>
      <c r="T3954" s="17">
        <f t="shared" si="297"/>
        <v>42303.790393518517</v>
      </c>
    </row>
    <row r="3955" spans="1:20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 s="11">
        <f t="shared" si="295"/>
        <v>0</v>
      </c>
      <c r="Q3955" s="13" t="s">
        <v>8315</v>
      </c>
      <c r="R3955" t="s">
        <v>8316</v>
      </c>
      <c r="S3955" s="17">
        <f t="shared" si="296"/>
        <v>42550.048449074078</v>
      </c>
      <c r="T3955" s="17">
        <f t="shared" si="297"/>
        <v>42580.978472222225</v>
      </c>
    </row>
    <row r="3956" spans="1:20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 s="11">
        <f t="shared" si="295"/>
        <v>0</v>
      </c>
      <c r="Q3956" s="13" t="s">
        <v>8315</v>
      </c>
      <c r="R3956" t="s">
        <v>8316</v>
      </c>
      <c r="S3956" s="17">
        <f t="shared" si="296"/>
        <v>41774.651203703703</v>
      </c>
      <c r="T3956" s="17">
        <f t="shared" si="297"/>
        <v>41834.651203703703</v>
      </c>
    </row>
    <row r="3957" spans="1:20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 s="11">
        <f t="shared" si="295"/>
        <v>53.13</v>
      </c>
      <c r="Q3957" s="13" t="s">
        <v>8315</v>
      </c>
      <c r="R3957" t="s">
        <v>8316</v>
      </c>
      <c r="S3957" s="17">
        <f t="shared" si="296"/>
        <v>42306.848854166667</v>
      </c>
      <c r="T3957" s="17">
        <f t="shared" si="297"/>
        <v>42336.890520833331</v>
      </c>
    </row>
    <row r="3958" spans="1:20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 s="11">
        <f t="shared" si="295"/>
        <v>0</v>
      </c>
      <c r="Q3958" s="13" t="s">
        <v>8315</v>
      </c>
      <c r="R3958" t="s">
        <v>8316</v>
      </c>
      <c r="S3958" s="17">
        <f t="shared" si="296"/>
        <v>42457.932025462964</v>
      </c>
      <c r="T3958" s="17">
        <f t="shared" si="297"/>
        <v>42485.013888888891</v>
      </c>
    </row>
    <row r="3959" spans="1:20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 s="11">
        <f t="shared" si="295"/>
        <v>7</v>
      </c>
      <c r="Q3959" s="13" t="s">
        <v>8315</v>
      </c>
      <c r="R3959" t="s">
        <v>8316</v>
      </c>
      <c r="S3959" s="17">
        <f t="shared" si="296"/>
        <v>42513.976319444439</v>
      </c>
      <c r="T3959" s="17">
        <f t="shared" si="297"/>
        <v>42559.976319444439</v>
      </c>
    </row>
    <row r="3960" spans="1:20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 s="11">
        <f t="shared" si="295"/>
        <v>40.06</v>
      </c>
      <c r="Q3960" s="13" t="s">
        <v>8315</v>
      </c>
      <c r="R3960" t="s">
        <v>8316</v>
      </c>
      <c r="S3960" s="17">
        <f t="shared" si="296"/>
        <v>41816.950370370374</v>
      </c>
      <c r="T3960" s="17">
        <f t="shared" si="297"/>
        <v>41853.583333333336</v>
      </c>
    </row>
    <row r="3961" spans="1:20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 s="11">
        <f t="shared" si="295"/>
        <v>24.33</v>
      </c>
      <c r="Q3961" s="13" t="s">
        <v>8315</v>
      </c>
      <c r="R3961" t="s">
        <v>8316</v>
      </c>
      <c r="S3961" s="17">
        <f t="shared" si="296"/>
        <v>41880.788842592592</v>
      </c>
      <c r="T3961" s="17">
        <f t="shared" si="297"/>
        <v>41910.788842592592</v>
      </c>
    </row>
    <row r="3962" spans="1:20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 s="11">
        <f t="shared" si="295"/>
        <v>11.25</v>
      </c>
      <c r="Q3962" s="13" t="s">
        <v>8315</v>
      </c>
      <c r="R3962" t="s">
        <v>8316</v>
      </c>
      <c r="S3962" s="17">
        <f t="shared" si="296"/>
        <v>42342.845555555556</v>
      </c>
      <c r="T3962" s="17">
        <f t="shared" si="297"/>
        <v>42372.845555555556</v>
      </c>
    </row>
    <row r="3963" spans="1:20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 s="11">
        <f t="shared" si="295"/>
        <v>10.5</v>
      </c>
      <c r="Q3963" s="13" t="s">
        <v>8315</v>
      </c>
      <c r="R3963" t="s">
        <v>8316</v>
      </c>
      <c r="S3963" s="17">
        <f t="shared" si="296"/>
        <v>41745.891319444447</v>
      </c>
      <c r="T3963" s="17">
        <f t="shared" si="297"/>
        <v>41767.891319444447</v>
      </c>
    </row>
    <row r="3964" spans="1:20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 s="11">
        <f t="shared" si="295"/>
        <v>15</v>
      </c>
      <c r="Q3964" s="13" t="s">
        <v>8315</v>
      </c>
      <c r="R3964" t="s">
        <v>8316</v>
      </c>
      <c r="S3964" s="17">
        <f t="shared" si="296"/>
        <v>42311.621458333335</v>
      </c>
      <c r="T3964" s="17">
        <f t="shared" si="297"/>
        <v>42336.621458333335</v>
      </c>
    </row>
    <row r="3965" spans="1:20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 s="11">
        <f t="shared" si="295"/>
        <v>0</v>
      </c>
      <c r="Q3965" s="13" t="s">
        <v>8315</v>
      </c>
      <c r="R3965" t="s">
        <v>8316</v>
      </c>
      <c r="S3965" s="17">
        <f t="shared" si="296"/>
        <v>42296.154131944444</v>
      </c>
      <c r="T3965" s="17">
        <f t="shared" si="297"/>
        <v>42326.195798611108</v>
      </c>
    </row>
    <row r="3966" spans="1:20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 s="11">
        <f t="shared" si="295"/>
        <v>42</v>
      </c>
      <c r="Q3966" s="13" t="s">
        <v>8315</v>
      </c>
      <c r="R3966" t="s">
        <v>8316</v>
      </c>
      <c r="S3966" s="17">
        <f t="shared" si="296"/>
        <v>42053.722060185188</v>
      </c>
      <c r="T3966" s="17">
        <f t="shared" si="297"/>
        <v>42113.680393518516</v>
      </c>
    </row>
    <row r="3967" spans="1:20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 s="11">
        <f t="shared" si="295"/>
        <v>71.25</v>
      </c>
      <c r="Q3967" s="13" t="s">
        <v>8315</v>
      </c>
      <c r="R3967" t="s">
        <v>8316</v>
      </c>
      <c r="S3967" s="17">
        <f t="shared" si="296"/>
        <v>42414.235879629632</v>
      </c>
      <c r="T3967" s="17">
        <f t="shared" si="297"/>
        <v>42474.194212962961</v>
      </c>
    </row>
    <row r="3968" spans="1:20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 s="11">
        <f t="shared" si="295"/>
        <v>22.5</v>
      </c>
      <c r="Q3968" s="13" t="s">
        <v>8315</v>
      </c>
      <c r="R3968" t="s">
        <v>8316</v>
      </c>
      <c r="S3968" s="17">
        <f t="shared" si="296"/>
        <v>41801.711550925924</v>
      </c>
      <c r="T3968" s="17">
        <f t="shared" si="297"/>
        <v>41844.124305555553</v>
      </c>
    </row>
    <row r="3969" spans="1:20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 s="11">
        <f t="shared" si="295"/>
        <v>41</v>
      </c>
      <c r="Q3969" s="13" t="s">
        <v>8315</v>
      </c>
      <c r="R3969" t="s">
        <v>8316</v>
      </c>
      <c r="S3969" s="17">
        <f t="shared" si="296"/>
        <v>42770.290590277778</v>
      </c>
      <c r="T3969" s="17">
        <f t="shared" si="297"/>
        <v>42800.290590277778</v>
      </c>
    </row>
    <row r="3970" spans="1:20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94"/>
        <v>11</v>
      </c>
      <c r="P3970" s="11">
        <f t="shared" si="295"/>
        <v>47.91</v>
      </c>
      <c r="Q3970" s="13" t="s">
        <v>8315</v>
      </c>
      <c r="R3970" t="s">
        <v>8316</v>
      </c>
      <c r="S3970" s="17">
        <f t="shared" si="296"/>
        <v>42452.815659722226</v>
      </c>
      <c r="T3970" s="17">
        <f t="shared" si="297"/>
        <v>42512.815659722226</v>
      </c>
    </row>
    <row r="3971" spans="1:20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98">ROUND(E3971/D3971*100,0)</f>
        <v>7</v>
      </c>
      <c r="P3971" s="11">
        <f t="shared" ref="P3971:P4034" si="299">IFERROR(ROUND(E3971/L3971,2),0)</f>
        <v>35.17</v>
      </c>
      <c r="Q3971" s="13" t="s">
        <v>8315</v>
      </c>
      <c r="R3971" t="s">
        <v>8316</v>
      </c>
      <c r="S3971" s="17">
        <f t="shared" ref="S3971:S4034" si="300">(((J3971/60)/60)/24)+DATE(1970,1,1)</f>
        <v>42601.854699074072</v>
      </c>
      <c r="T3971" s="17">
        <f t="shared" ref="T3971:T4034" si="301">(((I3971/60)/60)/24)+DATE(1970,1,1)</f>
        <v>42611.163194444445</v>
      </c>
    </row>
    <row r="3972" spans="1:20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 s="11">
        <f t="shared" si="299"/>
        <v>5.5</v>
      </c>
      <c r="Q3972" s="13" t="s">
        <v>8315</v>
      </c>
      <c r="R3972" t="s">
        <v>8316</v>
      </c>
      <c r="S3972" s="17">
        <f t="shared" si="300"/>
        <v>42447.863553240735</v>
      </c>
      <c r="T3972" s="17">
        <f t="shared" si="301"/>
        <v>42477.863553240735</v>
      </c>
    </row>
    <row r="3973" spans="1:20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 s="11">
        <f t="shared" si="299"/>
        <v>22.67</v>
      </c>
      <c r="Q3973" s="13" t="s">
        <v>8315</v>
      </c>
      <c r="R3973" t="s">
        <v>8316</v>
      </c>
      <c r="S3973" s="17">
        <f t="shared" si="300"/>
        <v>41811.536180555559</v>
      </c>
      <c r="T3973" s="17">
        <f t="shared" si="301"/>
        <v>41841.536180555559</v>
      </c>
    </row>
    <row r="3974" spans="1:20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 s="11">
        <f t="shared" si="299"/>
        <v>26.38</v>
      </c>
      <c r="Q3974" s="13" t="s">
        <v>8315</v>
      </c>
      <c r="R3974" t="s">
        <v>8316</v>
      </c>
      <c r="S3974" s="17">
        <f t="shared" si="300"/>
        <v>41981.067523148144</v>
      </c>
      <c r="T3974" s="17">
        <f t="shared" si="301"/>
        <v>42041.067523148144</v>
      </c>
    </row>
    <row r="3975" spans="1:20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 s="11">
        <f t="shared" si="299"/>
        <v>105.54</v>
      </c>
      <c r="Q3975" s="13" t="s">
        <v>8315</v>
      </c>
      <c r="R3975" t="s">
        <v>8316</v>
      </c>
      <c r="S3975" s="17">
        <f t="shared" si="300"/>
        <v>42469.68414351852</v>
      </c>
      <c r="T3975" s="17">
        <f t="shared" si="301"/>
        <v>42499.166666666672</v>
      </c>
    </row>
    <row r="3976" spans="1:20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 s="11">
        <f t="shared" si="299"/>
        <v>29.09</v>
      </c>
      <c r="Q3976" s="13" t="s">
        <v>8315</v>
      </c>
      <c r="R3976" t="s">
        <v>8316</v>
      </c>
      <c r="S3976" s="17">
        <f t="shared" si="300"/>
        <v>42493.546851851846</v>
      </c>
      <c r="T3976" s="17">
        <f t="shared" si="301"/>
        <v>42523.546851851846</v>
      </c>
    </row>
    <row r="3977" spans="1:20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 s="11">
        <f t="shared" si="299"/>
        <v>0</v>
      </c>
      <c r="Q3977" s="13" t="s">
        <v>8315</v>
      </c>
      <c r="R3977" t="s">
        <v>8316</v>
      </c>
      <c r="S3977" s="17">
        <f t="shared" si="300"/>
        <v>42534.866875</v>
      </c>
      <c r="T3977" s="17">
        <f t="shared" si="301"/>
        <v>42564.866875</v>
      </c>
    </row>
    <row r="3978" spans="1:20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 s="11">
        <f t="shared" si="299"/>
        <v>62</v>
      </c>
      <c r="Q3978" s="13" t="s">
        <v>8315</v>
      </c>
      <c r="R3978" t="s">
        <v>8316</v>
      </c>
      <c r="S3978" s="17">
        <f t="shared" si="300"/>
        <v>41830.858344907407</v>
      </c>
      <c r="T3978" s="17">
        <f t="shared" si="301"/>
        <v>41852.291666666664</v>
      </c>
    </row>
    <row r="3979" spans="1:20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 s="11">
        <f t="shared" si="299"/>
        <v>217.5</v>
      </c>
      <c r="Q3979" s="13" t="s">
        <v>8315</v>
      </c>
      <c r="R3979" t="s">
        <v>8316</v>
      </c>
      <c r="S3979" s="17">
        <f t="shared" si="300"/>
        <v>42543.788564814815</v>
      </c>
      <c r="T3979" s="17">
        <f t="shared" si="301"/>
        <v>42573.788564814815</v>
      </c>
    </row>
    <row r="3980" spans="1:20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 s="11">
        <f t="shared" si="299"/>
        <v>26.75</v>
      </c>
      <c r="Q3980" s="13" t="s">
        <v>8315</v>
      </c>
      <c r="R3980" t="s">
        <v>8316</v>
      </c>
      <c r="S3980" s="17">
        <f t="shared" si="300"/>
        <v>41975.642974537041</v>
      </c>
      <c r="T3980" s="17">
        <f t="shared" si="301"/>
        <v>42035.642974537041</v>
      </c>
    </row>
    <row r="3981" spans="1:20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 s="11">
        <f t="shared" si="299"/>
        <v>18.329999999999998</v>
      </c>
      <c r="Q3981" s="13" t="s">
        <v>8315</v>
      </c>
      <c r="R3981" t="s">
        <v>8316</v>
      </c>
      <c r="S3981" s="17">
        <f t="shared" si="300"/>
        <v>42069.903437500005</v>
      </c>
      <c r="T3981" s="17">
        <f t="shared" si="301"/>
        <v>42092.833333333328</v>
      </c>
    </row>
    <row r="3982" spans="1:20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 s="11">
        <f t="shared" si="299"/>
        <v>64.290000000000006</v>
      </c>
      <c r="Q3982" s="13" t="s">
        <v>8315</v>
      </c>
      <c r="R3982" t="s">
        <v>8316</v>
      </c>
      <c r="S3982" s="17">
        <f t="shared" si="300"/>
        <v>41795.598923611113</v>
      </c>
      <c r="T3982" s="17">
        <f t="shared" si="301"/>
        <v>41825.598923611113</v>
      </c>
    </row>
    <row r="3983" spans="1:20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 s="11">
        <f t="shared" si="299"/>
        <v>175</v>
      </c>
      <c r="Q3983" s="13" t="s">
        <v>8315</v>
      </c>
      <c r="R3983" t="s">
        <v>8316</v>
      </c>
      <c r="S3983" s="17">
        <f t="shared" si="300"/>
        <v>42508.179965277777</v>
      </c>
      <c r="T3983" s="17">
        <f t="shared" si="301"/>
        <v>42568.179965277777</v>
      </c>
    </row>
    <row r="3984" spans="1:20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 s="11">
        <f t="shared" si="299"/>
        <v>34</v>
      </c>
      <c r="Q3984" s="13" t="s">
        <v>8315</v>
      </c>
      <c r="R3984" t="s">
        <v>8316</v>
      </c>
      <c r="S3984" s="17">
        <f t="shared" si="300"/>
        <v>42132.809953703705</v>
      </c>
      <c r="T3984" s="17">
        <f t="shared" si="301"/>
        <v>42192.809953703705</v>
      </c>
    </row>
    <row r="3985" spans="1:20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 s="11">
        <f t="shared" si="299"/>
        <v>84.28</v>
      </c>
      <c r="Q3985" s="13" t="s">
        <v>8315</v>
      </c>
      <c r="R3985" t="s">
        <v>8316</v>
      </c>
      <c r="S3985" s="17">
        <f t="shared" si="300"/>
        <v>41747.86986111111</v>
      </c>
      <c r="T3985" s="17">
        <f t="shared" si="301"/>
        <v>41779.290972222225</v>
      </c>
    </row>
    <row r="3986" spans="1:20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 s="11">
        <f t="shared" si="299"/>
        <v>9.5</v>
      </c>
      <c r="Q3986" s="13" t="s">
        <v>8315</v>
      </c>
      <c r="R3986" t="s">
        <v>8316</v>
      </c>
      <c r="S3986" s="17">
        <f t="shared" si="300"/>
        <v>41920.963472222218</v>
      </c>
      <c r="T3986" s="17">
        <f t="shared" si="301"/>
        <v>41951</v>
      </c>
    </row>
    <row r="3987" spans="1:20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 s="11">
        <f t="shared" si="299"/>
        <v>33.74</v>
      </c>
      <c r="Q3987" s="13" t="s">
        <v>8315</v>
      </c>
      <c r="R3987" t="s">
        <v>8316</v>
      </c>
      <c r="S3987" s="17">
        <f t="shared" si="300"/>
        <v>42399.707407407404</v>
      </c>
      <c r="T3987" s="17">
        <f t="shared" si="301"/>
        <v>42420.878472222219</v>
      </c>
    </row>
    <row r="3988" spans="1:20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 s="11">
        <f t="shared" si="299"/>
        <v>37.54</v>
      </c>
      <c r="Q3988" s="13" t="s">
        <v>8315</v>
      </c>
      <c r="R3988" t="s">
        <v>8316</v>
      </c>
      <c r="S3988" s="17">
        <f t="shared" si="300"/>
        <v>42467.548541666663</v>
      </c>
      <c r="T3988" s="17">
        <f t="shared" si="301"/>
        <v>42496.544444444444</v>
      </c>
    </row>
    <row r="3989" spans="1:20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 s="11">
        <f t="shared" si="299"/>
        <v>11.62</v>
      </c>
      <c r="Q3989" s="13" t="s">
        <v>8315</v>
      </c>
      <c r="R3989" t="s">
        <v>8316</v>
      </c>
      <c r="S3989" s="17">
        <f t="shared" si="300"/>
        <v>41765.92465277778</v>
      </c>
      <c r="T3989" s="17">
        <f t="shared" si="301"/>
        <v>41775.92465277778</v>
      </c>
    </row>
    <row r="3990" spans="1:20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 s="11">
        <f t="shared" si="299"/>
        <v>8</v>
      </c>
      <c r="Q3990" s="13" t="s">
        <v>8315</v>
      </c>
      <c r="R3990" t="s">
        <v>8316</v>
      </c>
      <c r="S3990" s="17">
        <f t="shared" si="300"/>
        <v>42230.08116898148</v>
      </c>
      <c r="T3990" s="17">
        <f t="shared" si="301"/>
        <v>42245.08116898148</v>
      </c>
    </row>
    <row r="3991" spans="1:20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 s="11">
        <f t="shared" si="299"/>
        <v>0</v>
      </c>
      <c r="Q3991" s="13" t="s">
        <v>8315</v>
      </c>
      <c r="R3991" t="s">
        <v>8316</v>
      </c>
      <c r="S3991" s="17">
        <f t="shared" si="300"/>
        <v>42286.749780092592</v>
      </c>
      <c r="T3991" s="17">
        <f t="shared" si="301"/>
        <v>42316.791446759264</v>
      </c>
    </row>
    <row r="3992" spans="1:20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 s="11">
        <f t="shared" si="299"/>
        <v>23</v>
      </c>
      <c r="Q3992" s="13" t="s">
        <v>8315</v>
      </c>
      <c r="R3992" t="s">
        <v>8316</v>
      </c>
      <c r="S3992" s="17">
        <f t="shared" si="300"/>
        <v>42401.672372685185</v>
      </c>
      <c r="T3992" s="17">
        <f t="shared" si="301"/>
        <v>42431.672372685185</v>
      </c>
    </row>
    <row r="3993" spans="1:20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 s="11">
        <f t="shared" si="299"/>
        <v>100</v>
      </c>
      <c r="Q3993" s="13" t="s">
        <v>8315</v>
      </c>
      <c r="R3993" t="s">
        <v>8316</v>
      </c>
      <c r="S3993" s="17">
        <f t="shared" si="300"/>
        <v>42125.644467592589</v>
      </c>
      <c r="T3993" s="17">
        <f t="shared" si="301"/>
        <v>42155.644467592589</v>
      </c>
    </row>
    <row r="3994" spans="1:20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 s="11">
        <f t="shared" si="299"/>
        <v>60.11</v>
      </c>
      <c r="Q3994" s="13" t="s">
        <v>8315</v>
      </c>
      <c r="R3994" t="s">
        <v>8316</v>
      </c>
      <c r="S3994" s="17">
        <f t="shared" si="300"/>
        <v>42289.94049768518</v>
      </c>
      <c r="T3994" s="17">
        <f t="shared" si="301"/>
        <v>42349.982164351852</v>
      </c>
    </row>
    <row r="3995" spans="1:20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 s="11">
        <f t="shared" si="299"/>
        <v>3</v>
      </c>
      <c r="Q3995" s="13" t="s">
        <v>8315</v>
      </c>
      <c r="R3995" t="s">
        <v>8316</v>
      </c>
      <c r="S3995" s="17">
        <f t="shared" si="300"/>
        <v>42107.864722222221</v>
      </c>
      <c r="T3995" s="17">
        <f t="shared" si="301"/>
        <v>42137.864722222221</v>
      </c>
    </row>
    <row r="3996" spans="1:20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 s="11">
        <f t="shared" si="299"/>
        <v>5</v>
      </c>
      <c r="Q3996" s="13" t="s">
        <v>8315</v>
      </c>
      <c r="R3996" t="s">
        <v>8316</v>
      </c>
      <c r="S3996" s="17">
        <f t="shared" si="300"/>
        <v>41809.389930555553</v>
      </c>
      <c r="T3996" s="17">
        <f t="shared" si="301"/>
        <v>41839.389930555553</v>
      </c>
    </row>
    <row r="3997" spans="1:20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 s="11">
        <f t="shared" si="299"/>
        <v>17.5</v>
      </c>
      <c r="Q3997" s="13" t="s">
        <v>8315</v>
      </c>
      <c r="R3997" t="s">
        <v>8316</v>
      </c>
      <c r="S3997" s="17">
        <f t="shared" si="300"/>
        <v>42019.683761574073</v>
      </c>
      <c r="T3997" s="17">
        <f t="shared" si="301"/>
        <v>42049.477083333331</v>
      </c>
    </row>
    <row r="3998" spans="1:20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 s="11">
        <f t="shared" si="299"/>
        <v>29.24</v>
      </c>
      <c r="Q3998" s="13" t="s">
        <v>8315</v>
      </c>
      <c r="R3998" t="s">
        <v>8316</v>
      </c>
      <c r="S3998" s="17">
        <f t="shared" si="300"/>
        <v>41950.26694444444</v>
      </c>
      <c r="T3998" s="17">
        <f t="shared" si="301"/>
        <v>41963.669444444444</v>
      </c>
    </row>
    <row r="3999" spans="1:20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 s="11">
        <f t="shared" si="299"/>
        <v>0</v>
      </c>
      <c r="Q3999" s="13" t="s">
        <v>8315</v>
      </c>
      <c r="R3999" t="s">
        <v>8316</v>
      </c>
      <c r="S3999" s="17">
        <f t="shared" si="300"/>
        <v>42069.391446759255</v>
      </c>
      <c r="T3999" s="17">
        <f t="shared" si="301"/>
        <v>42099.349780092598</v>
      </c>
    </row>
    <row r="4000" spans="1:20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 s="11">
        <f t="shared" si="299"/>
        <v>59.58</v>
      </c>
      <c r="Q4000" s="13" t="s">
        <v>8315</v>
      </c>
      <c r="R4000" t="s">
        <v>8316</v>
      </c>
      <c r="S4000" s="17">
        <f t="shared" si="300"/>
        <v>42061.963263888887</v>
      </c>
      <c r="T4000" s="17">
        <f t="shared" si="301"/>
        <v>42091.921597222223</v>
      </c>
    </row>
    <row r="4001" spans="1:20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 s="11">
        <f t="shared" si="299"/>
        <v>82.57</v>
      </c>
      <c r="Q4001" s="13" t="s">
        <v>8315</v>
      </c>
      <c r="R4001" t="s">
        <v>8316</v>
      </c>
      <c r="S4001" s="17">
        <f t="shared" si="300"/>
        <v>41842.828680555554</v>
      </c>
      <c r="T4001" s="17">
        <f t="shared" si="301"/>
        <v>41882.827650462961</v>
      </c>
    </row>
    <row r="4002" spans="1:20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 s="11">
        <f t="shared" si="299"/>
        <v>10</v>
      </c>
      <c r="Q4002" s="13" t="s">
        <v>8315</v>
      </c>
      <c r="R4002" t="s">
        <v>8316</v>
      </c>
      <c r="S4002" s="17">
        <f t="shared" si="300"/>
        <v>42437.64534722222</v>
      </c>
      <c r="T4002" s="17">
        <f t="shared" si="301"/>
        <v>42497.603680555556</v>
      </c>
    </row>
    <row r="4003" spans="1:20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 s="11">
        <f t="shared" si="299"/>
        <v>32.36</v>
      </c>
      <c r="Q4003" s="13" t="s">
        <v>8315</v>
      </c>
      <c r="R4003" t="s">
        <v>8316</v>
      </c>
      <c r="S4003" s="17">
        <f t="shared" si="300"/>
        <v>42775.964212962965</v>
      </c>
      <c r="T4003" s="17">
        <f t="shared" si="301"/>
        <v>42795.791666666672</v>
      </c>
    </row>
    <row r="4004" spans="1:20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 s="11">
        <f t="shared" si="299"/>
        <v>5.75</v>
      </c>
      <c r="Q4004" s="13" t="s">
        <v>8315</v>
      </c>
      <c r="R4004" t="s">
        <v>8316</v>
      </c>
      <c r="S4004" s="17">
        <f t="shared" si="300"/>
        <v>41879.043530092589</v>
      </c>
      <c r="T4004" s="17">
        <f t="shared" si="301"/>
        <v>41909.043530092589</v>
      </c>
    </row>
    <row r="4005" spans="1:20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 s="11">
        <f t="shared" si="299"/>
        <v>100.5</v>
      </c>
      <c r="Q4005" s="13" t="s">
        <v>8315</v>
      </c>
      <c r="R4005" t="s">
        <v>8316</v>
      </c>
      <c r="S4005" s="17">
        <f t="shared" si="300"/>
        <v>42020.587349537032</v>
      </c>
      <c r="T4005" s="17">
        <f t="shared" si="301"/>
        <v>42050.587349537032</v>
      </c>
    </row>
    <row r="4006" spans="1:20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 s="11">
        <f t="shared" si="299"/>
        <v>1</v>
      </c>
      <c r="Q4006" s="13" t="s">
        <v>8315</v>
      </c>
      <c r="R4006" t="s">
        <v>8316</v>
      </c>
      <c r="S4006" s="17">
        <f t="shared" si="300"/>
        <v>41890.16269675926</v>
      </c>
      <c r="T4006" s="17">
        <f t="shared" si="301"/>
        <v>41920.16269675926</v>
      </c>
    </row>
    <row r="4007" spans="1:20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 s="11">
        <f t="shared" si="299"/>
        <v>20</v>
      </c>
      <c r="Q4007" s="13" t="s">
        <v>8315</v>
      </c>
      <c r="R4007" t="s">
        <v>8316</v>
      </c>
      <c r="S4007" s="17">
        <f t="shared" si="300"/>
        <v>41872.807696759257</v>
      </c>
      <c r="T4007" s="17">
        <f t="shared" si="301"/>
        <v>41932.807696759257</v>
      </c>
    </row>
    <row r="4008" spans="1:20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 s="11">
        <f t="shared" si="299"/>
        <v>2</v>
      </c>
      <c r="Q4008" s="13" t="s">
        <v>8315</v>
      </c>
      <c r="R4008" t="s">
        <v>8316</v>
      </c>
      <c r="S4008" s="17">
        <f t="shared" si="300"/>
        <v>42391.772997685184</v>
      </c>
      <c r="T4008" s="17">
        <f t="shared" si="301"/>
        <v>42416.772997685184</v>
      </c>
    </row>
    <row r="4009" spans="1:20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 s="11">
        <f t="shared" si="299"/>
        <v>5</v>
      </c>
      <c r="Q4009" s="13" t="s">
        <v>8315</v>
      </c>
      <c r="R4009" t="s">
        <v>8316</v>
      </c>
      <c r="S4009" s="17">
        <f t="shared" si="300"/>
        <v>41848.772928240738</v>
      </c>
      <c r="T4009" s="17">
        <f t="shared" si="301"/>
        <v>41877.686111111114</v>
      </c>
    </row>
    <row r="4010" spans="1:20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 s="11">
        <f t="shared" si="299"/>
        <v>15</v>
      </c>
      <c r="Q4010" s="13" t="s">
        <v>8315</v>
      </c>
      <c r="R4010" t="s">
        <v>8316</v>
      </c>
      <c r="S4010" s="17">
        <f t="shared" si="300"/>
        <v>42177.964201388888</v>
      </c>
      <c r="T4010" s="17">
        <f t="shared" si="301"/>
        <v>42207.964201388888</v>
      </c>
    </row>
    <row r="4011" spans="1:20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 s="11">
        <f t="shared" si="299"/>
        <v>25</v>
      </c>
      <c r="Q4011" s="13" t="s">
        <v>8315</v>
      </c>
      <c r="R4011" t="s">
        <v>8316</v>
      </c>
      <c r="S4011" s="17">
        <f t="shared" si="300"/>
        <v>41851.700925925928</v>
      </c>
      <c r="T4011" s="17">
        <f t="shared" si="301"/>
        <v>41891.700925925928</v>
      </c>
    </row>
    <row r="4012" spans="1:20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 s="11">
        <f t="shared" si="299"/>
        <v>45.84</v>
      </c>
      <c r="Q4012" s="13" t="s">
        <v>8315</v>
      </c>
      <c r="R4012" t="s">
        <v>8316</v>
      </c>
      <c r="S4012" s="17">
        <f t="shared" si="300"/>
        <v>41921.770439814813</v>
      </c>
      <c r="T4012" s="17">
        <f t="shared" si="301"/>
        <v>41938.770439814813</v>
      </c>
    </row>
    <row r="4013" spans="1:20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 s="11">
        <f t="shared" si="299"/>
        <v>4.75</v>
      </c>
      <c r="Q4013" s="13" t="s">
        <v>8315</v>
      </c>
      <c r="R4013" t="s">
        <v>8316</v>
      </c>
      <c r="S4013" s="17">
        <f t="shared" si="300"/>
        <v>42002.54488425926</v>
      </c>
      <c r="T4013" s="17">
        <f t="shared" si="301"/>
        <v>42032.54488425926</v>
      </c>
    </row>
    <row r="4014" spans="1:20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 s="11">
        <f t="shared" si="299"/>
        <v>0</v>
      </c>
      <c r="Q4014" s="13" t="s">
        <v>8315</v>
      </c>
      <c r="R4014" t="s">
        <v>8316</v>
      </c>
      <c r="S4014" s="17">
        <f t="shared" si="300"/>
        <v>42096.544548611113</v>
      </c>
      <c r="T4014" s="17">
        <f t="shared" si="301"/>
        <v>42126.544548611113</v>
      </c>
    </row>
    <row r="4015" spans="1:20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 s="11">
        <f t="shared" si="299"/>
        <v>13</v>
      </c>
      <c r="Q4015" s="13" t="s">
        <v>8315</v>
      </c>
      <c r="R4015" t="s">
        <v>8316</v>
      </c>
      <c r="S4015" s="17">
        <f t="shared" si="300"/>
        <v>42021.301192129627</v>
      </c>
      <c r="T4015" s="17">
        <f t="shared" si="301"/>
        <v>42051.301192129627</v>
      </c>
    </row>
    <row r="4016" spans="1:20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 s="11">
        <f t="shared" si="299"/>
        <v>0</v>
      </c>
      <c r="Q4016" s="13" t="s">
        <v>8315</v>
      </c>
      <c r="R4016" t="s">
        <v>8316</v>
      </c>
      <c r="S4016" s="17">
        <f t="shared" si="300"/>
        <v>42419.246168981481</v>
      </c>
      <c r="T4016" s="17">
        <f t="shared" si="301"/>
        <v>42434.246168981481</v>
      </c>
    </row>
    <row r="4017" spans="1:20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 s="11">
        <f t="shared" si="299"/>
        <v>1</v>
      </c>
      <c r="Q4017" s="13" t="s">
        <v>8315</v>
      </c>
      <c r="R4017" t="s">
        <v>8316</v>
      </c>
      <c r="S4017" s="17">
        <f t="shared" si="300"/>
        <v>42174.780821759254</v>
      </c>
      <c r="T4017" s="17">
        <f t="shared" si="301"/>
        <v>42204.780821759254</v>
      </c>
    </row>
    <row r="4018" spans="1:20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 s="11">
        <f t="shared" si="299"/>
        <v>10</v>
      </c>
      <c r="Q4018" s="13" t="s">
        <v>8315</v>
      </c>
      <c r="R4018" t="s">
        <v>8316</v>
      </c>
      <c r="S4018" s="17">
        <f t="shared" si="300"/>
        <v>41869.872685185182</v>
      </c>
      <c r="T4018" s="17">
        <f t="shared" si="301"/>
        <v>41899.872685185182</v>
      </c>
    </row>
    <row r="4019" spans="1:20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 s="11">
        <f t="shared" si="299"/>
        <v>52.5</v>
      </c>
      <c r="Q4019" s="13" t="s">
        <v>8315</v>
      </c>
      <c r="R4019" t="s">
        <v>8316</v>
      </c>
      <c r="S4019" s="17">
        <f t="shared" si="300"/>
        <v>41856.672152777777</v>
      </c>
      <c r="T4019" s="17">
        <f t="shared" si="301"/>
        <v>41886.672152777777</v>
      </c>
    </row>
    <row r="4020" spans="1:20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 s="11">
        <f t="shared" si="299"/>
        <v>32.5</v>
      </c>
      <c r="Q4020" s="13" t="s">
        <v>8315</v>
      </c>
      <c r="R4020" t="s">
        <v>8316</v>
      </c>
      <c r="S4020" s="17">
        <f t="shared" si="300"/>
        <v>42620.91097222222</v>
      </c>
      <c r="T4020" s="17">
        <f t="shared" si="301"/>
        <v>42650.91097222222</v>
      </c>
    </row>
    <row r="4021" spans="1:20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 s="11">
        <f t="shared" si="299"/>
        <v>7.25</v>
      </c>
      <c r="Q4021" s="13" t="s">
        <v>8315</v>
      </c>
      <c r="R4021" t="s">
        <v>8316</v>
      </c>
      <c r="S4021" s="17">
        <f t="shared" si="300"/>
        <v>42417.675879629634</v>
      </c>
      <c r="T4021" s="17">
        <f t="shared" si="301"/>
        <v>42475.686111111107</v>
      </c>
    </row>
    <row r="4022" spans="1:20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 s="11">
        <f t="shared" si="299"/>
        <v>33.33</v>
      </c>
      <c r="Q4022" s="13" t="s">
        <v>8315</v>
      </c>
      <c r="R4022" t="s">
        <v>8316</v>
      </c>
      <c r="S4022" s="17">
        <f t="shared" si="300"/>
        <v>42057.190960648149</v>
      </c>
      <c r="T4022" s="17">
        <f t="shared" si="301"/>
        <v>42087.149293981478</v>
      </c>
    </row>
    <row r="4023" spans="1:20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 s="11">
        <f t="shared" si="299"/>
        <v>62.5</v>
      </c>
      <c r="Q4023" s="13" t="s">
        <v>8315</v>
      </c>
      <c r="R4023" t="s">
        <v>8316</v>
      </c>
      <c r="S4023" s="17">
        <f t="shared" si="300"/>
        <v>41878.911550925928</v>
      </c>
      <c r="T4023" s="17">
        <f t="shared" si="301"/>
        <v>41938.911550925928</v>
      </c>
    </row>
    <row r="4024" spans="1:20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 s="11">
        <f t="shared" si="299"/>
        <v>63.56</v>
      </c>
      <c r="Q4024" s="13" t="s">
        <v>8315</v>
      </c>
      <c r="R4024" t="s">
        <v>8316</v>
      </c>
      <c r="S4024" s="17">
        <f t="shared" si="300"/>
        <v>41990.584108796291</v>
      </c>
      <c r="T4024" s="17">
        <f t="shared" si="301"/>
        <v>42036.120833333334</v>
      </c>
    </row>
    <row r="4025" spans="1:20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 s="11">
        <f t="shared" si="299"/>
        <v>0</v>
      </c>
      <c r="Q4025" s="13" t="s">
        <v>8315</v>
      </c>
      <c r="R4025" t="s">
        <v>8316</v>
      </c>
      <c r="S4025" s="17">
        <f t="shared" si="300"/>
        <v>42408.999571759254</v>
      </c>
      <c r="T4025" s="17">
        <f t="shared" si="301"/>
        <v>42453.957905092597</v>
      </c>
    </row>
    <row r="4026" spans="1:20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 s="11">
        <f t="shared" si="299"/>
        <v>10</v>
      </c>
      <c r="Q4026" s="13" t="s">
        <v>8315</v>
      </c>
      <c r="R4026" t="s">
        <v>8316</v>
      </c>
      <c r="S4026" s="17">
        <f t="shared" si="300"/>
        <v>42217.670104166667</v>
      </c>
      <c r="T4026" s="17">
        <f t="shared" si="301"/>
        <v>42247.670104166667</v>
      </c>
    </row>
    <row r="4027" spans="1:20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 s="11">
        <f t="shared" si="299"/>
        <v>62.5</v>
      </c>
      <c r="Q4027" s="13" t="s">
        <v>8315</v>
      </c>
      <c r="R4027" t="s">
        <v>8316</v>
      </c>
      <c r="S4027" s="17">
        <f t="shared" si="300"/>
        <v>42151.237685185188</v>
      </c>
      <c r="T4027" s="17">
        <f t="shared" si="301"/>
        <v>42211.237685185188</v>
      </c>
    </row>
    <row r="4028" spans="1:20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 s="11">
        <f t="shared" si="299"/>
        <v>0</v>
      </c>
      <c r="Q4028" s="13" t="s">
        <v>8315</v>
      </c>
      <c r="R4028" t="s">
        <v>8316</v>
      </c>
      <c r="S4028" s="17">
        <f t="shared" si="300"/>
        <v>42282.655543981484</v>
      </c>
      <c r="T4028" s="17">
        <f t="shared" si="301"/>
        <v>42342.697210648148</v>
      </c>
    </row>
    <row r="4029" spans="1:20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 s="11">
        <f t="shared" si="299"/>
        <v>30.71</v>
      </c>
      <c r="Q4029" s="13" t="s">
        <v>8315</v>
      </c>
      <c r="R4029" t="s">
        <v>8316</v>
      </c>
      <c r="S4029" s="17">
        <f t="shared" si="300"/>
        <v>42768.97084490741</v>
      </c>
      <c r="T4029" s="17">
        <f t="shared" si="301"/>
        <v>42789.041666666672</v>
      </c>
    </row>
    <row r="4030" spans="1:20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 s="11">
        <f t="shared" si="299"/>
        <v>51</v>
      </c>
      <c r="Q4030" s="13" t="s">
        <v>8315</v>
      </c>
      <c r="R4030" t="s">
        <v>8316</v>
      </c>
      <c r="S4030" s="17">
        <f t="shared" si="300"/>
        <v>41765.938657407409</v>
      </c>
      <c r="T4030" s="17">
        <f t="shared" si="301"/>
        <v>41795.938657407409</v>
      </c>
    </row>
    <row r="4031" spans="1:20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 s="11">
        <f t="shared" si="299"/>
        <v>0</v>
      </c>
      <c r="Q4031" s="13" t="s">
        <v>8315</v>
      </c>
      <c r="R4031" t="s">
        <v>8316</v>
      </c>
      <c r="S4031" s="17">
        <f t="shared" si="300"/>
        <v>42322.025115740747</v>
      </c>
      <c r="T4031" s="17">
        <f t="shared" si="301"/>
        <v>42352.025115740747</v>
      </c>
    </row>
    <row r="4032" spans="1:20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 s="11">
        <f t="shared" si="299"/>
        <v>66.67</v>
      </c>
      <c r="Q4032" s="13" t="s">
        <v>8315</v>
      </c>
      <c r="R4032" t="s">
        <v>8316</v>
      </c>
      <c r="S4032" s="17">
        <f t="shared" si="300"/>
        <v>42374.655081018514</v>
      </c>
      <c r="T4032" s="17">
        <f t="shared" si="301"/>
        <v>42403.784027777772</v>
      </c>
    </row>
    <row r="4033" spans="1:20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 s="11">
        <f t="shared" si="299"/>
        <v>0</v>
      </c>
      <c r="Q4033" s="13" t="s">
        <v>8315</v>
      </c>
      <c r="R4033" t="s">
        <v>8316</v>
      </c>
      <c r="S4033" s="17">
        <f t="shared" si="300"/>
        <v>41941.585231481484</v>
      </c>
      <c r="T4033" s="17">
        <f t="shared" si="301"/>
        <v>41991.626898148148</v>
      </c>
    </row>
    <row r="4034" spans="1:20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98"/>
        <v>7</v>
      </c>
      <c r="P4034" s="11">
        <f t="shared" si="299"/>
        <v>59</v>
      </c>
      <c r="Q4034" s="13" t="s">
        <v>8315</v>
      </c>
      <c r="R4034" t="s">
        <v>8316</v>
      </c>
      <c r="S4034" s="17">
        <f t="shared" si="300"/>
        <v>42293.809212962966</v>
      </c>
      <c r="T4034" s="17">
        <f t="shared" si="301"/>
        <v>42353.85087962963</v>
      </c>
    </row>
    <row r="4035" spans="1:20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02">ROUND(E4035/D4035*100,0)</f>
        <v>26</v>
      </c>
      <c r="P4035" s="11">
        <f t="shared" ref="P4035:P4098" si="303">IFERROR(ROUND(E4035/L4035,2),0)</f>
        <v>65.34</v>
      </c>
      <c r="Q4035" s="13" t="s">
        <v>8315</v>
      </c>
      <c r="R4035" t="s">
        <v>8316</v>
      </c>
      <c r="S4035" s="17">
        <f t="shared" ref="S4035:S4098" si="304">(((J4035/60)/60)/24)+DATE(1970,1,1)</f>
        <v>42614.268796296295</v>
      </c>
      <c r="T4035" s="17">
        <f t="shared" ref="T4035:T4098" si="305">(((I4035/60)/60)/24)+DATE(1970,1,1)</f>
        <v>42645.375</v>
      </c>
    </row>
    <row r="4036" spans="1:20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 s="11">
        <f t="shared" si="303"/>
        <v>100</v>
      </c>
      <c r="Q4036" s="13" t="s">
        <v>8315</v>
      </c>
      <c r="R4036" t="s">
        <v>8316</v>
      </c>
      <c r="S4036" s="17">
        <f t="shared" si="304"/>
        <v>42067.947337962964</v>
      </c>
      <c r="T4036" s="17">
        <f t="shared" si="305"/>
        <v>42097.905671296292</v>
      </c>
    </row>
    <row r="4037" spans="1:20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 s="11">
        <f t="shared" si="303"/>
        <v>147.4</v>
      </c>
      <c r="Q4037" s="13" t="s">
        <v>8315</v>
      </c>
      <c r="R4037" t="s">
        <v>8316</v>
      </c>
      <c r="S4037" s="17">
        <f t="shared" si="304"/>
        <v>41903.882951388885</v>
      </c>
      <c r="T4037" s="17">
        <f t="shared" si="305"/>
        <v>41933.882951388885</v>
      </c>
    </row>
    <row r="4038" spans="1:20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 s="11">
        <f t="shared" si="303"/>
        <v>166.06</v>
      </c>
      <c r="Q4038" s="13" t="s">
        <v>8315</v>
      </c>
      <c r="R4038" t="s">
        <v>8316</v>
      </c>
      <c r="S4038" s="17">
        <f t="shared" si="304"/>
        <v>41804.937083333331</v>
      </c>
      <c r="T4038" s="17">
        <f t="shared" si="305"/>
        <v>41821.9375</v>
      </c>
    </row>
    <row r="4039" spans="1:20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 s="11">
        <f t="shared" si="303"/>
        <v>40</v>
      </c>
      <c r="Q4039" s="13" t="s">
        <v>8315</v>
      </c>
      <c r="R4039" t="s">
        <v>8316</v>
      </c>
      <c r="S4039" s="17">
        <f t="shared" si="304"/>
        <v>42497.070775462969</v>
      </c>
      <c r="T4039" s="17">
        <f t="shared" si="305"/>
        <v>42514.600694444445</v>
      </c>
    </row>
    <row r="4040" spans="1:20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 s="11">
        <f t="shared" si="303"/>
        <v>75.25</v>
      </c>
      <c r="Q4040" s="13" t="s">
        <v>8315</v>
      </c>
      <c r="R4040" t="s">
        <v>8316</v>
      </c>
      <c r="S4040" s="17">
        <f t="shared" si="304"/>
        <v>41869.798726851855</v>
      </c>
      <c r="T4040" s="17">
        <f t="shared" si="305"/>
        <v>41929.798726851855</v>
      </c>
    </row>
    <row r="4041" spans="1:20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 s="11">
        <f t="shared" si="303"/>
        <v>60</v>
      </c>
      <c r="Q4041" s="13" t="s">
        <v>8315</v>
      </c>
      <c r="R4041" t="s">
        <v>8316</v>
      </c>
      <c r="S4041" s="17">
        <f t="shared" si="304"/>
        <v>42305.670914351853</v>
      </c>
      <c r="T4041" s="17">
        <f t="shared" si="305"/>
        <v>42339.249305555553</v>
      </c>
    </row>
    <row r="4042" spans="1:20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 s="11">
        <f t="shared" si="303"/>
        <v>1250</v>
      </c>
      <c r="Q4042" s="13" t="s">
        <v>8315</v>
      </c>
      <c r="R4042" t="s">
        <v>8316</v>
      </c>
      <c r="S4042" s="17">
        <f t="shared" si="304"/>
        <v>42144.231527777782</v>
      </c>
      <c r="T4042" s="17">
        <f t="shared" si="305"/>
        <v>42203.125</v>
      </c>
    </row>
    <row r="4043" spans="1:20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 s="11">
        <f t="shared" si="303"/>
        <v>10.5</v>
      </c>
      <c r="Q4043" s="13" t="s">
        <v>8315</v>
      </c>
      <c r="R4043" t="s">
        <v>8316</v>
      </c>
      <c r="S4043" s="17">
        <f t="shared" si="304"/>
        <v>42559.474004629628</v>
      </c>
      <c r="T4043" s="17">
        <f t="shared" si="305"/>
        <v>42619.474004629628</v>
      </c>
    </row>
    <row r="4044" spans="1:20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 s="11">
        <f t="shared" si="303"/>
        <v>7</v>
      </c>
      <c r="Q4044" s="13" t="s">
        <v>8315</v>
      </c>
      <c r="R4044" t="s">
        <v>8316</v>
      </c>
      <c r="S4044" s="17">
        <f t="shared" si="304"/>
        <v>41995.084074074075</v>
      </c>
      <c r="T4044" s="17">
        <f t="shared" si="305"/>
        <v>42024.802777777775</v>
      </c>
    </row>
    <row r="4045" spans="1:20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 s="11">
        <f t="shared" si="303"/>
        <v>0</v>
      </c>
      <c r="Q4045" s="13" t="s">
        <v>8315</v>
      </c>
      <c r="R4045" t="s">
        <v>8316</v>
      </c>
      <c r="S4045" s="17">
        <f t="shared" si="304"/>
        <v>41948.957465277781</v>
      </c>
      <c r="T4045" s="17">
        <f t="shared" si="305"/>
        <v>41963.957465277781</v>
      </c>
    </row>
    <row r="4046" spans="1:20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 s="11">
        <f t="shared" si="303"/>
        <v>56.25</v>
      </c>
      <c r="Q4046" s="13" t="s">
        <v>8315</v>
      </c>
      <c r="R4046" t="s">
        <v>8316</v>
      </c>
      <c r="S4046" s="17">
        <f t="shared" si="304"/>
        <v>42074.219699074078</v>
      </c>
      <c r="T4046" s="17">
        <f t="shared" si="305"/>
        <v>42104.208333333328</v>
      </c>
    </row>
    <row r="4047" spans="1:20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 s="11">
        <f t="shared" si="303"/>
        <v>1</v>
      </c>
      <c r="Q4047" s="13" t="s">
        <v>8315</v>
      </c>
      <c r="R4047" t="s">
        <v>8316</v>
      </c>
      <c r="S4047" s="17">
        <f t="shared" si="304"/>
        <v>41842.201261574075</v>
      </c>
      <c r="T4047" s="17">
        <f t="shared" si="305"/>
        <v>41872.201261574075</v>
      </c>
    </row>
    <row r="4048" spans="1:20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 s="11">
        <f t="shared" si="303"/>
        <v>38.33</v>
      </c>
      <c r="Q4048" s="13" t="s">
        <v>8315</v>
      </c>
      <c r="R4048" t="s">
        <v>8316</v>
      </c>
      <c r="S4048" s="17">
        <f t="shared" si="304"/>
        <v>41904.650578703702</v>
      </c>
      <c r="T4048" s="17">
        <f t="shared" si="305"/>
        <v>41934.650578703702</v>
      </c>
    </row>
    <row r="4049" spans="1:20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 s="11">
        <f t="shared" si="303"/>
        <v>27.5</v>
      </c>
      <c r="Q4049" s="13" t="s">
        <v>8315</v>
      </c>
      <c r="R4049" t="s">
        <v>8316</v>
      </c>
      <c r="S4049" s="17">
        <f t="shared" si="304"/>
        <v>41991.022488425922</v>
      </c>
      <c r="T4049" s="17">
        <f t="shared" si="305"/>
        <v>42015.041666666672</v>
      </c>
    </row>
    <row r="4050" spans="1:20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 s="11">
        <f t="shared" si="303"/>
        <v>32.979999999999997</v>
      </c>
      <c r="Q4050" s="13" t="s">
        <v>8315</v>
      </c>
      <c r="R4050" t="s">
        <v>8316</v>
      </c>
      <c r="S4050" s="17">
        <f t="shared" si="304"/>
        <v>42436.509108796294</v>
      </c>
      <c r="T4050" s="17">
        <f t="shared" si="305"/>
        <v>42471.467442129629</v>
      </c>
    </row>
    <row r="4051" spans="1:20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 s="11">
        <f t="shared" si="303"/>
        <v>16</v>
      </c>
      <c r="Q4051" s="13" t="s">
        <v>8315</v>
      </c>
      <c r="R4051" t="s">
        <v>8316</v>
      </c>
      <c r="S4051" s="17">
        <f t="shared" si="304"/>
        <v>42169.958506944444</v>
      </c>
      <c r="T4051" s="17">
        <f t="shared" si="305"/>
        <v>42199.958506944444</v>
      </c>
    </row>
    <row r="4052" spans="1:20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 s="11">
        <f t="shared" si="303"/>
        <v>1</v>
      </c>
      <c r="Q4052" s="13" t="s">
        <v>8315</v>
      </c>
      <c r="R4052" t="s">
        <v>8316</v>
      </c>
      <c r="S4052" s="17">
        <f t="shared" si="304"/>
        <v>41905.636469907404</v>
      </c>
      <c r="T4052" s="17">
        <f t="shared" si="305"/>
        <v>41935.636469907404</v>
      </c>
    </row>
    <row r="4053" spans="1:20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 s="11">
        <f t="shared" si="303"/>
        <v>0</v>
      </c>
      <c r="Q4053" s="13" t="s">
        <v>8315</v>
      </c>
      <c r="R4053" t="s">
        <v>8316</v>
      </c>
      <c r="S4053" s="17">
        <f t="shared" si="304"/>
        <v>41761.810150462967</v>
      </c>
      <c r="T4053" s="17">
        <f t="shared" si="305"/>
        <v>41768.286805555559</v>
      </c>
    </row>
    <row r="4054" spans="1:20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 s="11">
        <f t="shared" si="303"/>
        <v>86.62</v>
      </c>
      <c r="Q4054" s="13" t="s">
        <v>8315</v>
      </c>
      <c r="R4054" t="s">
        <v>8316</v>
      </c>
      <c r="S4054" s="17">
        <f t="shared" si="304"/>
        <v>41865.878657407404</v>
      </c>
      <c r="T4054" s="17">
        <f t="shared" si="305"/>
        <v>41925.878657407404</v>
      </c>
    </row>
    <row r="4055" spans="1:20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 s="11">
        <f t="shared" si="303"/>
        <v>55</v>
      </c>
      <c r="Q4055" s="13" t="s">
        <v>8315</v>
      </c>
      <c r="R4055" t="s">
        <v>8316</v>
      </c>
      <c r="S4055" s="17">
        <f t="shared" si="304"/>
        <v>41928.690138888887</v>
      </c>
      <c r="T4055" s="17">
        <f t="shared" si="305"/>
        <v>41958.833333333328</v>
      </c>
    </row>
    <row r="4056" spans="1:20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 s="11">
        <f t="shared" si="303"/>
        <v>0</v>
      </c>
      <c r="Q4056" s="13" t="s">
        <v>8315</v>
      </c>
      <c r="R4056" t="s">
        <v>8316</v>
      </c>
      <c r="S4056" s="17">
        <f t="shared" si="304"/>
        <v>42613.841261574074</v>
      </c>
      <c r="T4056" s="17">
        <f t="shared" si="305"/>
        <v>42644.166666666672</v>
      </c>
    </row>
    <row r="4057" spans="1:20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 s="11">
        <f t="shared" si="303"/>
        <v>41.95</v>
      </c>
      <c r="Q4057" s="13" t="s">
        <v>8315</v>
      </c>
      <c r="R4057" t="s">
        <v>8316</v>
      </c>
      <c r="S4057" s="17">
        <f t="shared" si="304"/>
        <v>41779.648506944446</v>
      </c>
      <c r="T4057" s="17">
        <f t="shared" si="305"/>
        <v>41809.648506944446</v>
      </c>
    </row>
    <row r="4058" spans="1:20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 s="11">
        <f t="shared" si="303"/>
        <v>88.33</v>
      </c>
      <c r="Q4058" s="13" t="s">
        <v>8315</v>
      </c>
      <c r="R4058" t="s">
        <v>8316</v>
      </c>
      <c r="S4058" s="17">
        <f t="shared" si="304"/>
        <v>42534.933321759265</v>
      </c>
      <c r="T4058" s="17">
        <f t="shared" si="305"/>
        <v>42554.832638888889</v>
      </c>
    </row>
    <row r="4059" spans="1:20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 s="11">
        <f t="shared" si="303"/>
        <v>129.16999999999999</v>
      </c>
      <c r="Q4059" s="13" t="s">
        <v>8315</v>
      </c>
      <c r="R4059" t="s">
        <v>8316</v>
      </c>
      <c r="S4059" s="17">
        <f t="shared" si="304"/>
        <v>42310.968518518523</v>
      </c>
      <c r="T4059" s="17">
        <f t="shared" si="305"/>
        <v>42333.958333333328</v>
      </c>
    </row>
    <row r="4060" spans="1:20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 s="11">
        <f t="shared" si="303"/>
        <v>23.75</v>
      </c>
      <c r="Q4060" s="13" t="s">
        <v>8315</v>
      </c>
      <c r="R4060" t="s">
        <v>8316</v>
      </c>
      <c r="S4060" s="17">
        <f t="shared" si="304"/>
        <v>42446.060694444444</v>
      </c>
      <c r="T4060" s="17">
        <f t="shared" si="305"/>
        <v>42461.165972222225</v>
      </c>
    </row>
    <row r="4061" spans="1:20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 s="11">
        <f t="shared" si="303"/>
        <v>35.71</v>
      </c>
      <c r="Q4061" s="13" t="s">
        <v>8315</v>
      </c>
      <c r="R4061" t="s">
        <v>8316</v>
      </c>
      <c r="S4061" s="17">
        <f t="shared" si="304"/>
        <v>41866.640648148146</v>
      </c>
      <c r="T4061" s="17">
        <f t="shared" si="305"/>
        <v>41898.125</v>
      </c>
    </row>
    <row r="4062" spans="1:20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 s="11">
        <f t="shared" si="303"/>
        <v>57</v>
      </c>
      <c r="Q4062" s="13" t="s">
        <v>8315</v>
      </c>
      <c r="R4062" t="s">
        <v>8316</v>
      </c>
      <c r="S4062" s="17">
        <f t="shared" si="304"/>
        <v>41779.695092592592</v>
      </c>
      <c r="T4062" s="17">
        <f t="shared" si="305"/>
        <v>41813.666666666664</v>
      </c>
    </row>
    <row r="4063" spans="1:20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 s="11">
        <f t="shared" si="303"/>
        <v>0</v>
      </c>
      <c r="Q4063" s="13" t="s">
        <v>8315</v>
      </c>
      <c r="R4063" t="s">
        <v>8316</v>
      </c>
      <c r="S4063" s="17">
        <f t="shared" si="304"/>
        <v>42421.141469907408</v>
      </c>
      <c r="T4063" s="17">
        <f t="shared" si="305"/>
        <v>42481.099803240737</v>
      </c>
    </row>
    <row r="4064" spans="1:20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 s="11">
        <f t="shared" si="303"/>
        <v>163.33000000000001</v>
      </c>
      <c r="Q4064" s="13" t="s">
        <v>8315</v>
      </c>
      <c r="R4064" t="s">
        <v>8316</v>
      </c>
      <c r="S4064" s="17">
        <f t="shared" si="304"/>
        <v>42523.739212962959</v>
      </c>
      <c r="T4064" s="17">
        <f t="shared" si="305"/>
        <v>42553.739212962959</v>
      </c>
    </row>
    <row r="4065" spans="1:20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 s="11">
        <f t="shared" si="303"/>
        <v>15</v>
      </c>
      <c r="Q4065" s="13" t="s">
        <v>8315</v>
      </c>
      <c r="R4065" t="s">
        <v>8316</v>
      </c>
      <c r="S4065" s="17">
        <f t="shared" si="304"/>
        <v>41787.681527777779</v>
      </c>
      <c r="T4065" s="17">
        <f t="shared" si="305"/>
        <v>41817.681527777779</v>
      </c>
    </row>
    <row r="4066" spans="1:20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 s="11">
        <f t="shared" si="303"/>
        <v>64.17</v>
      </c>
      <c r="Q4066" s="13" t="s">
        <v>8315</v>
      </c>
      <c r="R4066" t="s">
        <v>8316</v>
      </c>
      <c r="S4066" s="17">
        <f t="shared" si="304"/>
        <v>42093.588263888887</v>
      </c>
      <c r="T4066" s="17">
        <f t="shared" si="305"/>
        <v>42123.588263888887</v>
      </c>
    </row>
    <row r="4067" spans="1:20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 s="11">
        <f t="shared" si="303"/>
        <v>6.75</v>
      </c>
      <c r="Q4067" s="13" t="s">
        <v>8315</v>
      </c>
      <c r="R4067" t="s">
        <v>8316</v>
      </c>
      <c r="S4067" s="17">
        <f t="shared" si="304"/>
        <v>41833.951516203706</v>
      </c>
      <c r="T4067" s="17">
        <f t="shared" si="305"/>
        <v>41863.951516203706</v>
      </c>
    </row>
    <row r="4068" spans="1:20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 s="11">
        <f t="shared" si="303"/>
        <v>25</v>
      </c>
      <c r="Q4068" s="13" t="s">
        <v>8315</v>
      </c>
      <c r="R4068" t="s">
        <v>8316</v>
      </c>
      <c r="S4068" s="17">
        <f t="shared" si="304"/>
        <v>42479.039212962962</v>
      </c>
      <c r="T4068" s="17">
        <f t="shared" si="305"/>
        <v>42509.039212962962</v>
      </c>
    </row>
    <row r="4069" spans="1:20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 s="11">
        <f t="shared" si="303"/>
        <v>179.12</v>
      </c>
      <c r="Q4069" s="13" t="s">
        <v>8315</v>
      </c>
      <c r="R4069" t="s">
        <v>8316</v>
      </c>
      <c r="S4069" s="17">
        <f t="shared" si="304"/>
        <v>42235.117476851854</v>
      </c>
      <c r="T4069" s="17">
        <f t="shared" si="305"/>
        <v>42275.117476851854</v>
      </c>
    </row>
    <row r="4070" spans="1:20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 s="11">
        <f t="shared" si="303"/>
        <v>34.950000000000003</v>
      </c>
      <c r="Q4070" s="13" t="s">
        <v>8315</v>
      </c>
      <c r="R4070" t="s">
        <v>8316</v>
      </c>
      <c r="S4070" s="17">
        <f t="shared" si="304"/>
        <v>42718.963599537034</v>
      </c>
      <c r="T4070" s="17">
        <f t="shared" si="305"/>
        <v>42748.961805555555</v>
      </c>
    </row>
    <row r="4071" spans="1:20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 s="11">
        <f t="shared" si="303"/>
        <v>33.08</v>
      </c>
      <c r="Q4071" s="13" t="s">
        <v>8315</v>
      </c>
      <c r="R4071" t="s">
        <v>8316</v>
      </c>
      <c r="S4071" s="17">
        <f t="shared" si="304"/>
        <v>42022.661527777775</v>
      </c>
      <c r="T4071" s="17">
        <f t="shared" si="305"/>
        <v>42063.5</v>
      </c>
    </row>
    <row r="4072" spans="1:20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 s="11">
        <f t="shared" si="303"/>
        <v>27.5</v>
      </c>
      <c r="Q4072" s="13" t="s">
        <v>8315</v>
      </c>
      <c r="R4072" t="s">
        <v>8316</v>
      </c>
      <c r="S4072" s="17">
        <f t="shared" si="304"/>
        <v>42031.666898148149</v>
      </c>
      <c r="T4072" s="17">
        <f t="shared" si="305"/>
        <v>42064.125</v>
      </c>
    </row>
    <row r="4073" spans="1:20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 s="11">
        <f t="shared" si="303"/>
        <v>0</v>
      </c>
      <c r="Q4073" s="13" t="s">
        <v>8315</v>
      </c>
      <c r="R4073" t="s">
        <v>8316</v>
      </c>
      <c r="S4073" s="17">
        <f t="shared" si="304"/>
        <v>42700.804756944446</v>
      </c>
      <c r="T4073" s="17">
        <f t="shared" si="305"/>
        <v>42730.804756944446</v>
      </c>
    </row>
    <row r="4074" spans="1:20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 s="11">
        <f t="shared" si="303"/>
        <v>2</v>
      </c>
      <c r="Q4074" s="13" t="s">
        <v>8315</v>
      </c>
      <c r="R4074" t="s">
        <v>8316</v>
      </c>
      <c r="S4074" s="17">
        <f t="shared" si="304"/>
        <v>41812.77443287037</v>
      </c>
      <c r="T4074" s="17">
        <f t="shared" si="305"/>
        <v>41872.77443287037</v>
      </c>
    </row>
    <row r="4075" spans="1:20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 s="11">
        <f t="shared" si="303"/>
        <v>18.5</v>
      </c>
      <c r="Q4075" s="13" t="s">
        <v>8315</v>
      </c>
      <c r="R4075" t="s">
        <v>8316</v>
      </c>
      <c r="S4075" s="17">
        <f t="shared" si="304"/>
        <v>42078.34520833334</v>
      </c>
      <c r="T4075" s="17">
        <f t="shared" si="305"/>
        <v>42133.166666666672</v>
      </c>
    </row>
    <row r="4076" spans="1:20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 s="11">
        <f t="shared" si="303"/>
        <v>35</v>
      </c>
      <c r="Q4076" s="13" t="s">
        <v>8315</v>
      </c>
      <c r="R4076" t="s">
        <v>8316</v>
      </c>
      <c r="S4076" s="17">
        <f t="shared" si="304"/>
        <v>42283.552951388891</v>
      </c>
      <c r="T4076" s="17">
        <f t="shared" si="305"/>
        <v>42313.594618055555</v>
      </c>
    </row>
    <row r="4077" spans="1:20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 s="11">
        <f t="shared" si="303"/>
        <v>44.31</v>
      </c>
      <c r="Q4077" s="13" t="s">
        <v>8315</v>
      </c>
      <c r="R4077" t="s">
        <v>8316</v>
      </c>
      <c r="S4077" s="17">
        <f t="shared" si="304"/>
        <v>41779.045937499999</v>
      </c>
      <c r="T4077" s="17">
        <f t="shared" si="305"/>
        <v>41820.727777777778</v>
      </c>
    </row>
    <row r="4078" spans="1:20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 s="11">
        <f t="shared" si="303"/>
        <v>0</v>
      </c>
      <c r="Q4078" s="13" t="s">
        <v>8315</v>
      </c>
      <c r="R4078" t="s">
        <v>8316</v>
      </c>
      <c r="S4078" s="17">
        <f t="shared" si="304"/>
        <v>41905.795706018522</v>
      </c>
      <c r="T4078" s="17">
        <f t="shared" si="305"/>
        <v>41933.82708333333</v>
      </c>
    </row>
    <row r="4079" spans="1:20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 s="11">
        <f t="shared" si="303"/>
        <v>222.5</v>
      </c>
      <c r="Q4079" s="13" t="s">
        <v>8315</v>
      </c>
      <c r="R4079" t="s">
        <v>8316</v>
      </c>
      <c r="S4079" s="17">
        <f t="shared" si="304"/>
        <v>42695.7105787037</v>
      </c>
      <c r="T4079" s="17">
        <f t="shared" si="305"/>
        <v>42725.7105787037</v>
      </c>
    </row>
    <row r="4080" spans="1:20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 s="11">
        <f t="shared" si="303"/>
        <v>0</v>
      </c>
      <c r="Q4080" s="13" t="s">
        <v>8315</v>
      </c>
      <c r="R4080" t="s">
        <v>8316</v>
      </c>
      <c r="S4080" s="17">
        <f t="shared" si="304"/>
        <v>42732.787523148145</v>
      </c>
      <c r="T4080" s="17">
        <f t="shared" si="305"/>
        <v>42762.787523148145</v>
      </c>
    </row>
    <row r="4081" spans="1:20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 s="11">
        <f t="shared" si="303"/>
        <v>5</v>
      </c>
      <c r="Q4081" s="13" t="s">
        <v>8315</v>
      </c>
      <c r="R4081" t="s">
        <v>8316</v>
      </c>
      <c r="S4081" s="17">
        <f t="shared" si="304"/>
        <v>42510.938900462963</v>
      </c>
      <c r="T4081" s="17">
        <f t="shared" si="305"/>
        <v>42540.938900462963</v>
      </c>
    </row>
    <row r="4082" spans="1:20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 s="11">
        <f t="shared" si="303"/>
        <v>0</v>
      </c>
      <c r="Q4082" s="13" t="s">
        <v>8315</v>
      </c>
      <c r="R4082" t="s">
        <v>8316</v>
      </c>
      <c r="S4082" s="17">
        <f t="shared" si="304"/>
        <v>42511.698101851856</v>
      </c>
      <c r="T4082" s="17">
        <f t="shared" si="305"/>
        <v>42535.787500000006</v>
      </c>
    </row>
    <row r="4083" spans="1:20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 s="11">
        <f t="shared" si="303"/>
        <v>29.17</v>
      </c>
      <c r="Q4083" s="13" t="s">
        <v>8315</v>
      </c>
      <c r="R4083" t="s">
        <v>8316</v>
      </c>
      <c r="S4083" s="17">
        <f t="shared" si="304"/>
        <v>42041.581307870365</v>
      </c>
      <c r="T4083" s="17">
        <f t="shared" si="305"/>
        <v>42071.539641203708</v>
      </c>
    </row>
    <row r="4084" spans="1:20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 s="11">
        <f t="shared" si="303"/>
        <v>1.5</v>
      </c>
      <c r="Q4084" s="13" t="s">
        <v>8315</v>
      </c>
      <c r="R4084" t="s">
        <v>8316</v>
      </c>
      <c r="S4084" s="17">
        <f t="shared" si="304"/>
        <v>42307.189270833333</v>
      </c>
      <c r="T4084" s="17">
        <f t="shared" si="305"/>
        <v>42322.958333333328</v>
      </c>
    </row>
    <row r="4085" spans="1:20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 s="11">
        <f t="shared" si="303"/>
        <v>126.5</v>
      </c>
      <c r="Q4085" s="13" t="s">
        <v>8315</v>
      </c>
      <c r="R4085" t="s">
        <v>8316</v>
      </c>
      <c r="S4085" s="17">
        <f t="shared" si="304"/>
        <v>42353.761759259258</v>
      </c>
      <c r="T4085" s="17">
        <f t="shared" si="305"/>
        <v>42383.761759259258</v>
      </c>
    </row>
    <row r="4086" spans="1:20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 s="11">
        <f t="shared" si="303"/>
        <v>10</v>
      </c>
      <c r="Q4086" s="13" t="s">
        <v>8315</v>
      </c>
      <c r="R4086" t="s">
        <v>8316</v>
      </c>
      <c r="S4086" s="17">
        <f t="shared" si="304"/>
        <v>42622.436412037037</v>
      </c>
      <c r="T4086" s="17">
        <f t="shared" si="305"/>
        <v>42652.436412037037</v>
      </c>
    </row>
    <row r="4087" spans="1:20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 s="11">
        <f t="shared" si="303"/>
        <v>10</v>
      </c>
      <c r="Q4087" s="13" t="s">
        <v>8315</v>
      </c>
      <c r="R4087" t="s">
        <v>8316</v>
      </c>
      <c r="S4087" s="17">
        <f t="shared" si="304"/>
        <v>42058.603877314818</v>
      </c>
      <c r="T4087" s="17">
        <f t="shared" si="305"/>
        <v>42087.165972222225</v>
      </c>
    </row>
    <row r="4088" spans="1:20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 s="11">
        <f t="shared" si="303"/>
        <v>9.4</v>
      </c>
      <c r="Q4088" s="13" t="s">
        <v>8315</v>
      </c>
      <c r="R4088" t="s">
        <v>8316</v>
      </c>
      <c r="S4088" s="17">
        <f t="shared" si="304"/>
        <v>42304.940960648149</v>
      </c>
      <c r="T4088" s="17">
        <f t="shared" si="305"/>
        <v>42329.166666666672</v>
      </c>
    </row>
    <row r="4089" spans="1:20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 s="11">
        <f t="shared" si="303"/>
        <v>0</v>
      </c>
      <c r="Q4089" s="13" t="s">
        <v>8315</v>
      </c>
      <c r="R4089" t="s">
        <v>8316</v>
      </c>
      <c r="S4089" s="17">
        <f t="shared" si="304"/>
        <v>42538.742893518516</v>
      </c>
      <c r="T4089" s="17">
        <f t="shared" si="305"/>
        <v>42568.742893518516</v>
      </c>
    </row>
    <row r="4090" spans="1:20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 s="11">
        <f t="shared" si="303"/>
        <v>72</v>
      </c>
      <c r="Q4090" s="13" t="s">
        <v>8315</v>
      </c>
      <c r="R4090" t="s">
        <v>8316</v>
      </c>
      <c r="S4090" s="17">
        <f t="shared" si="304"/>
        <v>41990.612546296295</v>
      </c>
      <c r="T4090" s="17">
        <f t="shared" si="305"/>
        <v>42020.434722222228</v>
      </c>
    </row>
    <row r="4091" spans="1:20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 s="11">
        <f t="shared" si="303"/>
        <v>30</v>
      </c>
      <c r="Q4091" s="13" t="s">
        <v>8315</v>
      </c>
      <c r="R4091" t="s">
        <v>8316</v>
      </c>
      <c r="S4091" s="17">
        <f t="shared" si="304"/>
        <v>42122.732499999998</v>
      </c>
      <c r="T4091" s="17">
        <f t="shared" si="305"/>
        <v>42155.732638888891</v>
      </c>
    </row>
    <row r="4092" spans="1:20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 s="11">
        <f t="shared" si="303"/>
        <v>10.67</v>
      </c>
      <c r="Q4092" s="13" t="s">
        <v>8315</v>
      </c>
      <c r="R4092" t="s">
        <v>8316</v>
      </c>
      <c r="S4092" s="17">
        <f t="shared" si="304"/>
        <v>42209.67288194444</v>
      </c>
      <c r="T4092" s="17">
        <f t="shared" si="305"/>
        <v>42223.625</v>
      </c>
    </row>
    <row r="4093" spans="1:20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 s="11">
        <f t="shared" si="303"/>
        <v>25.5</v>
      </c>
      <c r="Q4093" s="13" t="s">
        <v>8315</v>
      </c>
      <c r="R4093" t="s">
        <v>8316</v>
      </c>
      <c r="S4093" s="17">
        <f t="shared" si="304"/>
        <v>41990.506377314814</v>
      </c>
      <c r="T4093" s="17">
        <f t="shared" si="305"/>
        <v>42020.506377314814</v>
      </c>
    </row>
    <row r="4094" spans="1:20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 s="11">
        <f t="shared" si="303"/>
        <v>20</v>
      </c>
      <c r="Q4094" s="13" t="s">
        <v>8315</v>
      </c>
      <c r="R4094" t="s">
        <v>8316</v>
      </c>
      <c r="S4094" s="17">
        <f t="shared" si="304"/>
        <v>42039.194988425923</v>
      </c>
      <c r="T4094" s="17">
        <f t="shared" si="305"/>
        <v>42099.153321759266</v>
      </c>
    </row>
    <row r="4095" spans="1:20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 s="11">
        <f t="shared" si="303"/>
        <v>15</v>
      </c>
      <c r="Q4095" s="13" t="s">
        <v>8315</v>
      </c>
      <c r="R4095" t="s">
        <v>8316</v>
      </c>
      <c r="S4095" s="17">
        <f t="shared" si="304"/>
        <v>42178.815891203703</v>
      </c>
      <c r="T4095" s="17">
        <f t="shared" si="305"/>
        <v>42238.815891203703</v>
      </c>
    </row>
    <row r="4096" spans="1:20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 s="11">
        <f t="shared" si="303"/>
        <v>91.25</v>
      </c>
      <c r="Q4096" s="13" t="s">
        <v>8315</v>
      </c>
      <c r="R4096" t="s">
        <v>8316</v>
      </c>
      <c r="S4096" s="17">
        <f t="shared" si="304"/>
        <v>41890.086805555555</v>
      </c>
      <c r="T4096" s="17">
        <f t="shared" si="305"/>
        <v>41934.207638888889</v>
      </c>
    </row>
    <row r="4097" spans="1:20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 s="11">
        <f t="shared" si="303"/>
        <v>800</v>
      </c>
      <c r="Q4097" s="13" t="s">
        <v>8315</v>
      </c>
      <c r="R4097" t="s">
        <v>8316</v>
      </c>
      <c r="S4097" s="17">
        <f t="shared" si="304"/>
        <v>42693.031828703708</v>
      </c>
      <c r="T4097" s="17">
        <f t="shared" si="305"/>
        <v>42723.031828703708</v>
      </c>
    </row>
    <row r="4098" spans="1:20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02"/>
        <v>11</v>
      </c>
      <c r="P4098" s="11">
        <f t="shared" si="303"/>
        <v>80</v>
      </c>
      <c r="Q4098" s="13" t="s">
        <v>8315</v>
      </c>
      <c r="R4098" t="s">
        <v>8316</v>
      </c>
      <c r="S4098" s="17">
        <f t="shared" si="304"/>
        <v>42750.530312499999</v>
      </c>
      <c r="T4098" s="17">
        <f t="shared" si="305"/>
        <v>42794.368749999994</v>
      </c>
    </row>
    <row r="4099" spans="1:20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06">ROUND(E4099/D4099*100,0)</f>
        <v>0</v>
      </c>
      <c r="P4099" s="11">
        <f t="shared" ref="P4099:P4115" si="307">IFERROR(ROUND(E4099/L4099,2),0)</f>
        <v>0</v>
      </c>
      <c r="Q4099" s="13" t="s">
        <v>8315</v>
      </c>
      <c r="R4099" t="s">
        <v>8316</v>
      </c>
      <c r="S4099" s="17">
        <f t="shared" ref="S4099:S4115" si="308">(((J4099/60)/60)/24)+DATE(1970,1,1)</f>
        <v>42344.824502314819</v>
      </c>
      <c r="T4099" s="17">
        <f t="shared" ref="T4099:T4115" si="309">(((I4099/60)/60)/24)+DATE(1970,1,1)</f>
        <v>42400.996527777781</v>
      </c>
    </row>
    <row r="4100" spans="1:20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 s="11">
        <f t="shared" si="307"/>
        <v>0</v>
      </c>
      <c r="Q4100" s="13" t="s">
        <v>8315</v>
      </c>
      <c r="R4100" t="s">
        <v>8316</v>
      </c>
      <c r="S4100" s="17">
        <f t="shared" si="308"/>
        <v>42495.722187499996</v>
      </c>
      <c r="T4100" s="17">
        <f t="shared" si="309"/>
        <v>42525.722187499996</v>
      </c>
    </row>
    <row r="4101" spans="1:20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1</v>
      </c>
      <c r="P4101" s="11">
        <f t="shared" si="307"/>
        <v>50</v>
      </c>
      <c r="Q4101" s="13" t="s">
        <v>8315</v>
      </c>
      <c r="R4101" t="s">
        <v>8316</v>
      </c>
      <c r="S4101" s="17">
        <f t="shared" si="308"/>
        <v>42570.850381944445</v>
      </c>
      <c r="T4101" s="17">
        <f t="shared" si="309"/>
        <v>42615.850381944445</v>
      </c>
    </row>
    <row r="4102" spans="1:20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 s="11">
        <f t="shared" si="307"/>
        <v>0</v>
      </c>
      <c r="Q4102" s="13" t="s">
        <v>8315</v>
      </c>
      <c r="R4102" t="s">
        <v>8316</v>
      </c>
      <c r="S4102" s="17">
        <f t="shared" si="308"/>
        <v>41927.124884259261</v>
      </c>
      <c r="T4102" s="17">
        <f t="shared" si="309"/>
        <v>41937.124884259261</v>
      </c>
    </row>
    <row r="4103" spans="1:20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 s="11">
        <f t="shared" si="307"/>
        <v>0</v>
      </c>
      <c r="Q4103" s="13" t="s">
        <v>8315</v>
      </c>
      <c r="R4103" t="s">
        <v>8316</v>
      </c>
      <c r="S4103" s="17">
        <f t="shared" si="308"/>
        <v>42730.903726851851</v>
      </c>
      <c r="T4103" s="17">
        <f t="shared" si="309"/>
        <v>42760.903726851851</v>
      </c>
    </row>
    <row r="4104" spans="1:20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 s="11">
        <f t="shared" si="307"/>
        <v>22.83</v>
      </c>
      <c r="Q4104" s="13" t="s">
        <v>8315</v>
      </c>
      <c r="R4104" t="s">
        <v>8316</v>
      </c>
      <c r="S4104" s="17">
        <f t="shared" si="308"/>
        <v>42475.848067129627</v>
      </c>
      <c r="T4104" s="17">
        <f t="shared" si="309"/>
        <v>42505.848067129627</v>
      </c>
    </row>
    <row r="4105" spans="1:20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10</v>
      </c>
      <c r="P4105" s="11">
        <f t="shared" si="307"/>
        <v>16.670000000000002</v>
      </c>
      <c r="Q4105" s="13" t="s">
        <v>8315</v>
      </c>
      <c r="R4105" t="s">
        <v>8316</v>
      </c>
      <c r="S4105" s="17">
        <f t="shared" si="308"/>
        <v>42188.83293981482</v>
      </c>
      <c r="T4105" s="17">
        <f t="shared" si="309"/>
        <v>42242.772222222222</v>
      </c>
    </row>
    <row r="4106" spans="1:20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21</v>
      </c>
      <c r="P4106" s="11">
        <f t="shared" si="307"/>
        <v>45.79</v>
      </c>
      <c r="Q4106" s="13" t="s">
        <v>8315</v>
      </c>
      <c r="R4106" t="s">
        <v>8316</v>
      </c>
      <c r="S4106" s="17">
        <f t="shared" si="308"/>
        <v>42640.278171296297</v>
      </c>
      <c r="T4106" s="17">
        <f t="shared" si="309"/>
        <v>42670.278171296297</v>
      </c>
    </row>
    <row r="4107" spans="1:20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7</v>
      </c>
      <c r="P4107" s="11">
        <f t="shared" si="307"/>
        <v>383.33</v>
      </c>
      <c r="Q4107" s="13" t="s">
        <v>8315</v>
      </c>
      <c r="R4107" t="s">
        <v>8316</v>
      </c>
      <c r="S4107" s="17">
        <f t="shared" si="308"/>
        <v>42697.010520833333</v>
      </c>
      <c r="T4107" s="17">
        <f t="shared" si="309"/>
        <v>42730.010520833333</v>
      </c>
    </row>
    <row r="4108" spans="1:20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71</v>
      </c>
      <c r="P4108" s="11">
        <f t="shared" si="307"/>
        <v>106.97</v>
      </c>
      <c r="Q4108" s="13" t="s">
        <v>8315</v>
      </c>
      <c r="R4108" t="s">
        <v>8316</v>
      </c>
      <c r="S4108" s="17">
        <f t="shared" si="308"/>
        <v>42053.049375000002</v>
      </c>
      <c r="T4108" s="17">
        <f t="shared" si="309"/>
        <v>42096.041666666672</v>
      </c>
    </row>
    <row r="4109" spans="1:20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 s="11">
        <f t="shared" si="307"/>
        <v>10.25</v>
      </c>
      <c r="Q4109" s="13" t="s">
        <v>8315</v>
      </c>
      <c r="R4109" t="s">
        <v>8316</v>
      </c>
      <c r="S4109" s="17">
        <f t="shared" si="308"/>
        <v>41883.916678240741</v>
      </c>
      <c r="T4109" s="17">
        <f t="shared" si="309"/>
        <v>41906.916678240741</v>
      </c>
    </row>
    <row r="4110" spans="1:20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2</v>
      </c>
      <c r="P4110" s="11">
        <f t="shared" si="307"/>
        <v>59</v>
      </c>
      <c r="Q4110" s="13" t="s">
        <v>8315</v>
      </c>
      <c r="R4110" t="s">
        <v>8316</v>
      </c>
      <c r="S4110" s="17">
        <f t="shared" si="308"/>
        <v>42767.031678240746</v>
      </c>
      <c r="T4110" s="17">
        <f t="shared" si="309"/>
        <v>42797.208333333328</v>
      </c>
    </row>
    <row r="4111" spans="1:20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 s="11">
        <f t="shared" si="307"/>
        <v>0</v>
      </c>
      <c r="Q4111" s="13" t="s">
        <v>8315</v>
      </c>
      <c r="R4111" t="s">
        <v>8316</v>
      </c>
      <c r="S4111" s="17">
        <f t="shared" si="308"/>
        <v>42307.539398148147</v>
      </c>
      <c r="T4111" s="17">
        <f t="shared" si="309"/>
        <v>42337.581064814818</v>
      </c>
    </row>
    <row r="4112" spans="1:20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29</v>
      </c>
      <c r="P4112" s="11">
        <f t="shared" si="307"/>
        <v>14.33</v>
      </c>
      <c r="Q4112" s="13" t="s">
        <v>8315</v>
      </c>
      <c r="R4112" t="s">
        <v>8316</v>
      </c>
      <c r="S4112" s="17">
        <f t="shared" si="308"/>
        <v>42512.626747685179</v>
      </c>
      <c r="T4112" s="17">
        <f t="shared" si="309"/>
        <v>42572.626747685179</v>
      </c>
    </row>
    <row r="4113" spans="1:20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3</v>
      </c>
      <c r="P4113" s="11">
        <f t="shared" si="307"/>
        <v>15.67</v>
      </c>
      <c r="Q4113" s="13" t="s">
        <v>8315</v>
      </c>
      <c r="R4113" t="s">
        <v>8316</v>
      </c>
      <c r="S4113" s="17">
        <f t="shared" si="308"/>
        <v>42029.135879629626</v>
      </c>
      <c r="T4113" s="17">
        <f t="shared" si="309"/>
        <v>42059.135879629626</v>
      </c>
    </row>
    <row r="4114" spans="1:20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 s="11">
        <f t="shared" si="307"/>
        <v>1</v>
      </c>
      <c r="Q4114" s="13" t="s">
        <v>8315</v>
      </c>
      <c r="R4114" t="s">
        <v>8316</v>
      </c>
      <c r="S4114" s="17">
        <f t="shared" si="308"/>
        <v>42400.946597222224</v>
      </c>
      <c r="T4114" s="17">
        <f t="shared" si="309"/>
        <v>42428</v>
      </c>
    </row>
    <row r="4115" spans="1:20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 s="11">
        <f t="shared" si="307"/>
        <v>1</v>
      </c>
      <c r="Q4115" s="13" t="s">
        <v>8315</v>
      </c>
      <c r="R4115" t="s">
        <v>8316</v>
      </c>
      <c r="S4115" s="17">
        <f t="shared" si="308"/>
        <v>42358.573182870372</v>
      </c>
      <c r="T4115" s="17">
        <f t="shared" si="309"/>
        <v>42377.273611111115</v>
      </c>
    </row>
  </sheetData>
  <autoFilter ref="A1:U4115" xr:uid="{6A972318-C272-47A9-8CFB-EB3BFBD8F9FC}"/>
  <conditionalFormatting sqref="F1:F1048576">
    <cfRule type="cellIs" dxfId="6" priority="4" operator="equal">
      <formula>"failed"</formula>
    </cfRule>
    <cfRule type="cellIs" dxfId="5" priority="6" operator="equal">
      <formula>"failed"</formula>
    </cfRule>
    <cfRule type="cellIs" dxfId="4" priority="7" operator="equal">
      <formula>"canceled"</formula>
    </cfRule>
    <cfRule type="cellIs" dxfId="3" priority="8" operator="equal">
      <formula>"cancelled"</formula>
    </cfRule>
    <cfRule type="cellIs" dxfId="2" priority="9" operator="equal">
      <formula>"successful"</formula>
    </cfRule>
    <cfRule type="cellIs" dxfId="1" priority="10" operator="equal">
      <formula>"live"</formula>
    </cfRule>
  </conditionalFormatting>
  <conditionalFormatting sqref="G57">
    <cfRule type="cellIs" dxfId="0" priority="5" operator="equal">
      <formula>"failed"</formula>
    </cfRule>
  </conditionalFormatting>
  <conditionalFormatting sqref="O1:O1048576">
    <cfRule type="colorScale" priority="3">
      <colorScale>
        <cfvo type="min"/>
        <cfvo type="percentile" val="90"/>
        <color rgb="FFFF0000"/>
        <color theme="4"/>
      </colorScale>
    </cfRule>
  </conditionalFormatting>
  <conditionalFormatting sqref="R1:S1 P1 U1">
    <cfRule type="colorScale" priority="2">
      <colorScale>
        <cfvo type="min"/>
        <cfvo type="percentile" val="90"/>
        <color rgb="FFFF0000"/>
        <color theme="4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FBC52-4027-434E-A00B-493554C82B28}">
  <dimension ref="A1:F6"/>
  <sheetViews>
    <sheetView workbookViewId="0">
      <selection activeCell="F6" sqref="F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4" t="s">
        <v>8222</v>
      </c>
      <c r="B1" t="s">
        <v>8223</v>
      </c>
    </row>
    <row r="3" spans="1:6" x14ac:dyDescent="0.3">
      <c r="A3" s="14" t="s">
        <v>8363</v>
      </c>
      <c r="B3" s="14" t="s">
        <v>8360</v>
      </c>
    </row>
    <row r="4" spans="1:6" x14ac:dyDescent="0.3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5" t="s">
        <v>8315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3">
      <c r="A6" s="15" t="s">
        <v>8361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EEBBF-B3A0-481F-B2AC-13F40A689D3D}">
  <dimension ref="A2:F19"/>
  <sheetViews>
    <sheetView workbookViewId="0">
      <selection activeCell="F19" sqref="F1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4" t="s">
        <v>8358</v>
      </c>
      <c r="B2" t="s">
        <v>8315</v>
      </c>
    </row>
    <row r="3" spans="1:6" x14ac:dyDescent="0.3">
      <c r="A3" s="14" t="s">
        <v>8367</v>
      </c>
      <c r="B3" t="s">
        <v>8364</v>
      </c>
    </row>
    <row r="5" spans="1:6" x14ac:dyDescent="0.3">
      <c r="A5" s="14" t="s">
        <v>8363</v>
      </c>
      <c r="B5" s="14" t="s">
        <v>8360</v>
      </c>
    </row>
    <row r="6" spans="1:6" x14ac:dyDescent="0.3">
      <c r="A6" s="14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">
      <c r="A7" s="18" t="s">
        <v>8403</v>
      </c>
      <c r="B7" s="16">
        <v>7</v>
      </c>
      <c r="C7" s="16">
        <v>33</v>
      </c>
      <c r="D7" s="16">
        <v>2</v>
      </c>
      <c r="E7" s="16">
        <v>56</v>
      </c>
      <c r="F7" s="16">
        <v>98</v>
      </c>
    </row>
    <row r="8" spans="1:6" x14ac:dyDescent="0.3">
      <c r="A8" s="18" t="s">
        <v>8404</v>
      </c>
      <c r="B8" s="16">
        <v>3</v>
      </c>
      <c r="C8" s="16">
        <v>39</v>
      </c>
      <c r="D8" s="16">
        <v>8</v>
      </c>
      <c r="E8" s="16">
        <v>71</v>
      </c>
      <c r="F8" s="16">
        <v>121</v>
      </c>
    </row>
    <row r="9" spans="1:6" x14ac:dyDescent="0.3">
      <c r="A9" s="18" t="s">
        <v>8405</v>
      </c>
      <c r="B9" s="16">
        <v>3</v>
      </c>
      <c r="C9" s="16">
        <v>33</v>
      </c>
      <c r="D9" s="16">
        <v>14</v>
      </c>
      <c r="E9" s="16">
        <v>56</v>
      </c>
      <c r="F9" s="16">
        <v>106</v>
      </c>
    </row>
    <row r="10" spans="1:6" x14ac:dyDescent="0.3">
      <c r="A10" s="18" t="s">
        <v>8406</v>
      </c>
      <c r="B10" s="16">
        <v>2</v>
      </c>
      <c r="C10" s="16">
        <v>40</v>
      </c>
      <c r="D10" s="16"/>
      <c r="E10" s="16">
        <v>71</v>
      </c>
      <c r="F10" s="16">
        <v>113</v>
      </c>
    </row>
    <row r="11" spans="1:6" x14ac:dyDescent="0.3">
      <c r="A11" s="18" t="s">
        <v>8407</v>
      </c>
      <c r="B11" s="16">
        <v>3</v>
      </c>
      <c r="C11" s="16">
        <v>52</v>
      </c>
      <c r="D11" s="16"/>
      <c r="E11" s="16">
        <v>111</v>
      </c>
      <c r="F11" s="16">
        <v>166</v>
      </c>
    </row>
    <row r="12" spans="1:6" x14ac:dyDescent="0.3">
      <c r="A12" s="18" t="s">
        <v>8408</v>
      </c>
      <c r="B12" s="16">
        <v>4</v>
      </c>
      <c r="C12" s="16">
        <v>49</v>
      </c>
      <c r="D12" s="16"/>
      <c r="E12" s="16">
        <v>100</v>
      </c>
      <c r="F12" s="16">
        <v>153</v>
      </c>
    </row>
    <row r="13" spans="1:6" x14ac:dyDescent="0.3">
      <c r="A13" s="18" t="s">
        <v>8409</v>
      </c>
      <c r="B13" s="16">
        <v>1</v>
      </c>
      <c r="C13" s="16">
        <v>50</v>
      </c>
      <c r="D13" s="16"/>
      <c r="E13" s="16">
        <v>87</v>
      </c>
      <c r="F13" s="16">
        <v>138</v>
      </c>
    </row>
    <row r="14" spans="1:6" x14ac:dyDescent="0.3">
      <c r="A14" s="18" t="s">
        <v>8410</v>
      </c>
      <c r="B14" s="16">
        <v>4</v>
      </c>
      <c r="C14" s="16">
        <v>47</v>
      </c>
      <c r="D14" s="16"/>
      <c r="E14" s="16">
        <v>72</v>
      </c>
      <c r="F14" s="16">
        <v>123</v>
      </c>
    </row>
    <row r="15" spans="1:6" x14ac:dyDescent="0.3">
      <c r="A15" s="18" t="s">
        <v>8411</v>
      </c>
      <c r="B15" s="16">
        <v>4</v>
      </c>
      <c r="C15" s="16">
        <v>34</v>
      </c>
      <c r="D15" s="16"/>
      <c r="E15" s="16">
        <v>59</v>
      </c>
      <c r="F15" s="16">
        <v>97</v>
      </c>
    </row>
    <row r="16" spans="1:6" x14ac:dyDescent="0.3">
      <c r="A16" s="18" t="s">
        <v>8412</v>
      </c>
      <c r="B16" s="16"/>
      <c r="C16" s="16">
        <v>50</v>
      </c>
      <c r="D16" s="16"/>
      <c r="E16" s="16">
        <v>65</v>
      </c>
      <c r="F16" s="16">
        <v>115</v>
      </c>
    </row>
    <row r="17" spans="1:6" x14ac:dyDescent="0.3">
      <c r="A17" s="18" t="s">
        <v>8413</v>
      </c>
      <c r="B17" s="16">
        <v>3</v>
      </c>
      <c r="C17" s="16">
        <v>31</v>
      </c>
      <c r="D17" s="16"/>
      <c r="E17" s="16">
        <v>54</v>
      </c>
      <c r="F17" s="16">
        <v>88</v>
      </c>
    </row>
    <row r="18" spans="1:6" x14ac:dyDescent="0.3">
      <c r="A18" s="18" t="s">
        <v>8414</v>
      </c>
      <c r="B18" s="16">
        <v>3</v>
      </c>
      <c r="C18" s="16">
        <v>35</v>
      </c>
      <c r="D18" s="16"/>
      <c r="E18" s="16">
        <v>37</v>
      </c>
      <c r="F18" s="16">
        <v>75</v>
      </c>
    </row>
    <row r="19" spans="1:6" x14ac:dyDescent="0.3">
      <c r="A19" s="18" t="s">
        <v>8361</v>
      </c>
      <c r="B19" s="16">
        <v>37</v>
      </c>
      <c r="C19" s="16">
        <v>493</v>
      </c>
      <c r="D19" s="16">
        <v>24</v>
      </c>
      <c r="E19" s="16">
        <v>839</v>
      </c>
      <c r="F19" s="16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D9D5C-1D90-43F2-B496-4B9869BDAB08}">
  <dimension ref="A1:C14"/>
  <sheetViews>
    <sheetView workbookViewId="0">
      <selection activeCell="C9" sqref="C9"/>
    </sheetView>
  </sheetViews>
  <sheetFormatPr defaultRowHeight="14.4" x14ac:dyDescent="0.3"/>
  <cols>
    <col min="1" max="1" width="25.5546875" bestFit="1" customWidth="1"/>
    <col min="2" max="2" width="12" bestFit="1" customWidth="1"/>
    <col min="3" max="3" width="13.109375" bestFit="1" customWidth="1"/>
  </cols>
  <sheetData>
    <row r="1" spans="1:3" x14ac:dyDescent="0.3">
      <c r="B1" t="s">
        <v>8369</v>
      </c>
      <c r="C1" t="s">
        <v>8370</v>
      </c>
    </row>
    <row r="2" spans="1:3" x14ac:dyDescent="0.3">
      <c r="A2" t="s">
        <v>8371</v>
      </c>
      <c r="B2" s="20" t="e">
        <f>AVERAGE(#REF!)</f>
        <v>#REF!</v>
      </c>
      <c r="C2" s="20" t="e">
        <f>AVERAGE(#REF!)</f>
        <v>#REF!</v>
      </c>
    </row>
    <row r="3" spans="1:3" x14ac:dyDescent="0.3">
      <c r="A3" t="s">
        <v>8372</v>
      </c>
      <c r="B3" s="20" t="e">
        <f>MEDIAN(#REF!)</f>
        <v>#REF!</v>
      </c>
      <c r="C3" s="20" t="e">
        <f>MEDIAN(#REF!)</f>
        <v>#REF!</v>
      </c>
    </row>
    <row r="4" spans="1:3" x14ac:dyDescent="0.3">
      <c r="A4" t="s">
        <v>8379</v>
      </c>
      <c r="B4" s="20" t="e">
        <f>_xlfn.STDEV.P(#REF!)</f>
        <v>#REF!</v>
      </c>
      <c r="C4" s="20" t="e">
        <f>_xlfn.STDEV.P(#REF!)</f>
        <v>#REF!</v>
      </c>
    </row>
    <row r="5" spans="1:3" x14ac:dyDescent="0.3">
      <c r="A5" t="s">
        <v>8380</v>
      </c>
      <c r="B5" s="20" t="e">
        <f>_xlfn.QUARTILE.EXC(#REF!, 3)</f>
        <v>#REF!</v>
      </c>
      <c r="C5" s="20" t="e">
        <f>_xlfn.QUARTILE.EXC(#REF!, 3)</f>
        <v>#REF!</v>
      </c>
    </row>
    <row r="6" spans="1:3" x14ac:dyDescent="0.3">
      <c r="A6" t="s">
        <v>8381</v>
      </c>
      <c r="B6" s="20" t="e">
        <f>_xlfn.QUARTILE.EXC(#REF!, 1)</f>
        <v>#REF!</v>
      </c>
      <c r="C6" s="20" t="e">
        <f>_xlfn.QUARTILE.EXC(#REF!, 1)</f>
        <v>#REF!</v>
      </c>
    </row>
    <row r="7" spans="1:3" x14ac:dyDescent="0.3">
      <c r="A7" t="s">
        <v>8382</v>
      </c>
      <c r="B7" s="20" t="e">
        <f>B5-B6</f>
        <v>#REF!</v>
      </c>
      <c r="C7" s="20" t="e">
        <f>C5-C6</f>
        <v>#REF!</v>
      </c>
    </row>
    <row r="8" spans="1:3" x14ac:dyDescent="0.3">
      <c r="B8" s="20"/>
      <c r="C8" s="20"/>
    </row>
    <row r="9" spans="1:3" x14ac:dyDescent="0.3">
      <c r="A9" t="s">
        <v>8374</v>
      </c>
      <c r="B9" s="20" t="e">
        <f>AVERAGE(#REF!)</f>
        <v>#REF!</v>
      </c>
      <c r="C9" s="20" t="e">
        <f>AVERAGE(#REF!)</f>
        <v>#REF!</v>
      </c>
    </row>
    <row r="10" spans="1:3" x14ac:dyDescent="0.3">
      <c r="A10" t="s">
        <v>8373</v>
      </c>
      <c r="B10" s="20" t="e">
        <f>MEDIAN(#REF!)</f>
        <v>#REF!</v>
      </c>
      <c r="C10" s="20" t="e">
        <f>MEDIAN(#REF!)</f>
        <v>#REF!</v>
      </c>
    </row>
    <row r="11" spans="1:3" x14ac:dyDescent="0.3">
      <c r="A11" t="s">
        <v>8375</v>
      </c>
      <c r="B11" s="20" t="e">
        <f>_xlfn.STDEV.P(#REF!)</f>
        <v>#REF!</v>
      </c>
      <c r="C11" s="20" t="e">
        <f>_xlfn.STDEV.P(#REF!)</f>
        <v>#REF!</v>
      </c>
    </row>
    <row r="12" spans="1:3" x14ac:dyDescent="0.3">
      <c r="A12" t="s">
        <v>8376</v>
      </c>
      <c r="B12" s="20" t="e">
        <f>_xlfn.QUARTILE.EXC(#REF!, 3)</f>
        <v>#REF!</v>
      </c>
      <c r="C12" s="20" t="e">
        <f>_xlfn.QUARTILE.EXC(#REF!, 3)</f>
        <v>#REF!</v>
      </c>
    </row>
    <row r="13" spans="1:3" x14ac:dyDescent="0.3">
      <c r="A13" t="s">
        <v>8377</v>
      </c>
      <c r="B13" s="20" t="e">
        <f>_xlfn.QUARTILE.EXC(#REF!, 1)</f>
        <v>#REF!</v>
      </c>
      <c r="C13" s="20" t="e">
        <f>_xlfn.QUARTILE.EXC(#REF!, 1)</f>
        <v>#REF!</v>
      </c>
    </row>
    <row r="14" spans="1:3" x14ac:dyDescent="0.3">
      <c r="A14" t="s">
        <v>8378</v>
      </c>
      <c r="B14" s="20" t="e">
        <f>B12-B13</f>
        <v>#REF!</v>
      </c>
      <c r="C14" s="20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85050-DC98-4025-AF5A-E291408A4B07}">
  <dimension ref="A1:E6"/>
  <sheetViews>
    <sheetView workbookViewId="0">
      <selection activeCell="F8" sqref="F8"/>
    </sheetView>
  </sheetViews>
  <sheetFormatPr defaultRowHeight="14.4" x14ac:dyDescent="0.3"/>
  <cols>
    <col min="1" max="1" width="26.21875" customWidth="1"/>
    <col min="5" max="5" width="15.6640625" bestFit="1" customWidth="1"/>
  </cols>
  <sheetData>
    <row r="1" spans="1:5" x14ac:dyDescent="0.3">
      <c r="A1" t="s">
        <v>8368</v>
      </c>
      <c r="B1" t="s">
        <v>4110</v>
      </c>
      <c r="C1" t="s">
        <v>8216</v>
      </c>
      <c r="D1" t="s">
        <v>8217</v>
      </c>
    </row>
    <row r="2" spans="1:5" ht="15" x14ac:dyDescent="0.3">
      <c r="A2" s="19" t="s">
        <v>3473</v>
      </c>
      <c r="B2" s="10" t="str">
        <f>VLOOKUP(A2, Kickstarter!B:C, 2, FALSE)</f>
        <v>Help us get actor-writer Ian Bonar's debut play - a hilarious, heartbreaking story of grief and loss - to the 2016 Edinburgh Fringe.</v>
      </c>
      <c r="C2" s="10">
        <f>VLOOKUP(A2, Kickstarter!B:E, 3, FALSE)</f>
        <v>2000</v>
      </c>
      <c r="D2" s="10">
        <f>VLOOKUP(A2, Kickstarter!B:E, 4, FALSE)</f>
        <v>2020</v>
      </c>
      <c r="E2" s="10"/>
    </row>
    <row r="3" spans="1:5" ht="15" x14ac:dyDescent="0.3">
      <c r="A3" s="19" t="s">
        <v>3616</v>
      </c>
      <c r="B3" s="10" t="str">
        <f>VLOOKUP(A3, Kickstarter!B:C, 2, FALSE)</f>
        <v>The play yet to be described as "A surefire Edinburgh Fringe Festival Cult Hit". Coming to the Underbelly, Edinburgh, 5th-30th August.</v>
      </c>
      <c r="C3" s="10">
        <f>VLOOKUP(A3, Kickstarter!B:E, 3, FALSE)</f>
        <v>2000</v>
      </c>
      <c r="D3" s="10">
        <f>VLOOKUP(A3, Kickstarter!B:E, 4, FALSE)</f>
        <v>2020</v>
      </c>
    </row>
    <row r="4" spans="1:5" ht="15" x14ac:dyDescent="0.3">
      <c r="A4" s="19" t="s">
        <v>3178</v>
      </c>
      <c r="B4" s="10" t="str">
        <f>VLOOKUP(A4, Kickstarter!B:C, 2, FALSE)</f>
        <v>Cutting Off Kate Bush is a one-woman show written &amp; performed by Lucy Benson-Brown, premiering at the Edinburgh Fringe Festival 2014</v>
      </c>
      <c r="C4" s="10">
        <f>VLOOKUP(A4, Kickstarter!B:E, 3, FALSE)</f>
        <v>1500</v>
      </c>
      <c r="D4" s="10">
        <f>VLOOKUP(A4, Kickstarter!B:E, 4, FALSE)</f>
        <v>2576</v>
      </c>
    </row>
    <row r="5" spans="1:5" ht="15" x14ac:dyDescent="0.3">
      <c r="A5" s="19" t="s">
        <v>3329</v>
      </c>
      <c r="B5" s="10" t="str">
        <f>VLOOKUP(A5, Kickstarter!B:C, 2, FALSE)</f>
        <v>Jestia and Raedon is a brand new romantic comedy play going to the Edinburgh Fringe Festival this summer.</v>
      </c>
      <c r="C5" s="10">
        <f>VLOOKUP(A5, Kickstarter!B:E, 3, FALSE)</f>
        <v>1000</v>
      </c>
      <c r="D5" s="10">
        <f>VLOOKUP(A5, Kickstarter!B:E, 4, FALSE)</f>
        <v>1168</v>
      </c>
    </row>
    <row r="6" spans="1:5" ht="30" x14ac:dyDescent="0.3">
      <c r="A6" s="19" t="s">
        <v>3221</v>
      </c>
      <c r="B6" s="10" t="str">
        <f>VLOOKUP(A6, Kickstarter!B:C, 2, FALSE)</f>
        <v>A one-man show about love, loss, and motorways, written &amp; performed by Ben Norris. Help us get to the 2015 Edinburgh Fringe and beyond!</v>
      </c>
      <c r="C6" s="10">
        <f>VLOOKUP(A6, Kickstarter!B:E, 3, FALSE)</f>
        <v>4000</v>
      </c>
      <c r="D6" s="10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3D708-623B-489A-946D-49AEAA8B0D3C}">
  <dimension ref="A1:E7"/>
  <sheetViews>
    <sheetView topLeftCell="A3"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4" t="s">
        <v>8222</v>
      </c>
      <c r="B1" t="s">
        <v>8224</v>
      </c>
    </row>
    <row r="2" spans="1:5" x14ac:dyDescent="0.3">
      <c r="A2" s="14" t="s">
        <v>8358</v>
      </c>
      <c r="B2" t="s">
        <v>8364</v>
      </c>
    </row>
    <row r="4" spans="1:5" x14ac:dyDescent="0.3">
      <c r="A4" s="14" t="s">
        <v>8363</v>
      </c>
      <c r="B4" s="14" t="s">
        <v>8360</v>
      </c>
    </row>
    <row r="5" spans="1:5" x14ac:dyDescent="0.3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5" t="s">
        <v>8316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3">
      <c r="A7" s="15" t="s">
        <v>8361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Category Statistics</vt:lpstr>
      <vt:lpstr>Outcomes Based on Launch Date</vt:lpstr>
      <vt:lpstr>Descriptive Statistics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Pronin</cp:lastModifiedBy>
  <dcterms:created xsi:type="dcterms:W3CDTF">2017-04-20T15:17:24Z</dcterms:created>
  <dcterms:modified xsi:type="dcterms:W3CDTF">2021-08-20T20:04:19Z</dcterms:modified>
</cp:coreProperties>
</file>