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3"/>
  </bookViews>
  <sheets>
    <sheet name="План помещений" sheetId="1" r:id="rId1"/>
    <sheet name="Расходы" sheetId="2" r:id="rId2"/>
    <sheet name="Веранда" sheetId="3" r:id="rId3"/>
    <sheet name="Фундамент забор+гараж" sheetId="4" r:id="rId4"/>
  </sheets>
  <calcPr calcId="145621"/>
</workbook>
</file>

<file path=xl/calcChain.xml><?xml version="1.0" encoding="utf-8"?>
<calcChain xmlns="http://schemas.openxmlformats.org/spreadsheetml/2006/main">
  <c r="J34" i="4" l="1"/>
  <c r="J28" i="4"/>
  <c r="J33" i="4"/>
  <c r="J32" i="4"/>
  <c r="J31" i="4"/>
  <c r="J13" i="4"/>
  <c r="J29" i="4" l="1"/>
  <c r="J27" i="4"/>
  <c r="J26" i="4"/>
  <c r="J16" i="4"/>
  <c r="J12" i="4"/>
  <c r="J17" i="4"/>
  <c r="J11" i="4"/>
  <c r="J30" i="4"/>
  <c r="J10" i="4"/>
  <c r="J14" i="4"/>
  <c r="J9" i="4"/>
  <c r="J8" i="4"/>
  <c r="J7" i="4"/>
  <c r="J6" i="4"/>
  <c r="J5" i="4"/>
  <c r="J15" i="4"/>
  <c r="J4" i="4"/>
  <c r="J3" i="4"/>
  <c r="D14" i="4"/>
  <c r="D11" i="4"/>
  <c r="D10" i="4"/>
  <c r="D9" i="4"/>
  <c r="D13" i="4"/>
  <c r="D8" i="4"/>
  <c r="D7" i="4"/>
  <c r="D6" i="4"/>
  <c r="D5" i="4"/>
  <c r="D12" i="4"/>
  <c r="D4" i="4"/>
  <c r="D3" i="4"/>
  <c r="B24" i="4" l="1"/>
  <c r="C24" i="4"/>
  <c r="C25" i="4"/>
  <c r="J18" i="4"/>
  <c r="B25" i="4"/>
  <c r="D15" i="4"/>
  <c r="I3" i="2"/>
  <c r="C26" i="4" l="1"/>
  <c r="D25" i="4"/>
  <c r="D24" i="4"/>
  <c r="B26" i="4"/>
  <c r="B29" i="4" s="1"/>
  <c r="G14" i="3"/>
  <c r="D26" i="4" l="1"/>
  <c r="D97" i="3"/>
  <c r="D96" i="3"/>
  <c r="D95" i="3"/>
  <c r="D94" i="3"/>
  <c r="D93" i="3"/>
  <c r="D92" i="3"/>
  <c r="D91" i="3"/>
  <c r="D90" i="3"/>
  <c r="D89" i="3"/>
  <c r="D88" i="3"/>
  <c r="D87" i="3"/>
  <c r="D86" i="3"/>
  <c r="D84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H6" i="3" l="1"/>
  <c r="D20" i="3"/>
  <c r="D82" i="3"/>
  <c r="G5" i="3" s="1"/>
  <c r="H4" i="3"/>
  <c r="H5" i="3"/>
  <c r="D98" i="3"/>
  <c r="G6" i="3" s="1"/>
  <c r="D60" i="3"/>
  <c r="G4" i="3" s="1"/>
  <c r="H3" i="3"/>
  <c r="D40" i="3"/>
  <c r="G3" i="3" s="1"/>
  <c r="I5" i="3" l="1"/>
  <c r="I6" i="3"/>
  <c r="I4" i="3"/>
  <c r="H7" i="3"/>
  <c r="G7" i="3"/>
  <c r="I3" i="3"/>
  <c r="E43" i="2"/>
  <c r="D43" i="2"/>
  <c r="C43" i="2"/>
  <c r="D24" i="2"/>
  <c r="I7" i="3" l="1"/>
  <c r="J2" i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sharedStrings.xml><?xml version="1.0" encoding="utf-8"?>
<sst xmlns="http://schemas.openxmlformats.org/spreadsheetml/2006/main" count="299" uniqueCount="240">
  <si>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</si>
  <si>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</si>
  <si>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</si>
  <si>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</si>
  <si>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</si>
  <si>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</si>
  <si>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</si>
  <si>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</si>
  <si>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</si>
  <si>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</si>
  <si>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</si>
  <si>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</si>
  <si>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</si>
  <si>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</si>
  <si>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</si>
  <si>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</si>
  <si>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</si>
  <si>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</si>
  <si>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</si>
  <si>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</si>
  <si>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</si>
  <si>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</si>
  <si>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</si>
  <si>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</si>
  <si>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</si>
  <si>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</si>
  <si>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</si>
  <si>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</si>
  <si>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</si>
  <si>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</si>
  <si>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</si>
  <si>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</si>
  <si>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</si>
  <si>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</si>
  <si>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</si>
  <si>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</si>
  <si>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</si>
  <si>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</si>
  <si>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</si>
  <si>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</si>
  <si>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</si>
  <si>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</si>
  <si>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</si>
  <si>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</si>
  <si>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</si>
  <si>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</si>
  <si>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</si>
  <si>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</si>
  <si>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</si>
  <si>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</si>
  <si>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</si>
  <si>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</si>
  <si>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</si>
  <si>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</si>
  <si>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</si>
  <si>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</si>
  <si>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</si>
  <si>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</si>
  <si>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</si>
  <si>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</si>
  <si>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</si>
  <si>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</si>
  <si>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</si>
  <si>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</si>
  <si>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</si>
  <si>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</si>
  <si>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</si>
  <si>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</si>
  <si>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</si>
  <si>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</si>
  <si>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</si>
  <si>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</si>
  <si>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</si>
  <si>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</si>
  <si>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</si>
  <si>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</si>
  <si>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</si>
  <si>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</si>
  <si>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</si>
  <si>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</si>
  <si>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</si>
  <si>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</si>
  <si>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</si>
  <si>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</si>
  <si>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</si>
  <si>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</si>
  <si>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</si>
  <si>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</si>
  <si>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</si>
  <si>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</si>
  <si>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</si>
  <si>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</si>
  <si>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</si>
  <si>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</si>
  <si>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</si>
  <si>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</si>
  <si>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</si>
  <si>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</si>
  <si>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</si>
  <si>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</si>
  <si>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</si>
  <si>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</si>
  <si>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</si>
  <si>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</si>
  <si>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</si>
  <si>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</si>
  <si>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</si>
  <si>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</si>
  <si>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</si>
  <si>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</si>
  <si>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</si>
  <si>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</si>
  <si>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</si>
  <si>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</si>
  <si>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</si>
  <si>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</si>
  <si>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</si>
  <si>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</si>
  <si>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</si>
  <si>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</si>
  <si>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</si>
  <si>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</si>
  <si>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</si>
  <si>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</si>
  <si>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</si>
  <si>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</si>
  <si>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</si>
  <si>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</si>
  <si>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</si>
  <si>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</si>
  <si>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</si>
  <si>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</si>
  <si>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</si>
  <si>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</si>
  <si>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</si>
  <si>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</si>
  <si>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</si>
  <si>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</si>
  <si>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</si>
  <si>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</si>
  <si>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</si>
  <si>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</si>
  <si>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</si>
  <si>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</si>
  <si>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</si>
  <si>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</si>
  <si>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</si>
  <si>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</si>
  <si>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</si>
  <si>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</si>
  <si>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</si>
  <si>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</si>
  <si>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</si>
  <si>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</si>
  <si>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</si>
  <si>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</si>
  <si>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</si>
  <si>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</si>
  <si>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</si>
  <si>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</si>
  <si>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</si>
  <si>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</si>
  <si>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</si>
  <si>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</si>
  <si>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</si>
  <si>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</si>
  <si>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</si>
  <si>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</si>
  <si>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</si>
  <si>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</si>
  <si>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</si>
  <si>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</si>
  <si>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</si>
  <si>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</si>
  <si>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</si>
  <si>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</si>
  <si>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Устройство потолка: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</si>
  <si>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</si>
  <si>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</si>
  <si>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</si>
  <si>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</si>
  <si>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</si>
  <si>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</si>
  <si>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</si>
  <si>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</si>
  <si>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</si>
  <si>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</si>
  <si>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</si>
  <si>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</si>
  <si>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</si>
  <si>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</si>
  <si>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</si>
  <si>
    <t>Доска 50x150x6000 1,1м2</t>
  </si>
  <si>
    <t>Пенопласт фасадн.Ф25 100мм</t>
  </si>
  <si>
    <t>Уголок 75х75 на перемычки 12,4 п.м.</t>
  </si>
  <si>
    <t>Работа 19м2</t>
  </si>
  <si>
    <t>Отделка наружная:</t>
  </si>
  <si>
    <t>Электрика</t>
  </si>
  <si>
    <t>Элемент</t>
  </si>
  <si>
    <t>Гофра 16</t>
  </si>
  <si>
    <t>Гофра 25</t>
  </si>
  <si>
    <t>Гофра 20</t>
  </si>
  <si>
    <t>Провод
3х1.5</t>
  </si>
  <si>
    <t>Провод
3х2.5</t>
  </si>
  <si>
    <t>Монтажная
коробка</t>
  </si>
  <si>
    <t>От счетчика</t>
  </si>
  <si>
    <t>Розетки 
по потолку</t>
  </si>
  <si>
    <t>Розетки
по стене</t>
  </si>
  <si>
    <t>Освещение
по потолку</t>
  </si>
  <si>
    <t>Освещение по стене</t>
  </si>
  <si>
    <t>Клипсы</t>
  </si>
  <si>
    <t>Плита гаража</t>
  </si>
  <si>
    <t>Работа экскаватора 1ч 1500р</t>
  </si>
  <si>
    <t>Работа ямобура 1свая 400р</t>
  </si>
  <si>
    <t>Скала Камаз</t>
  </si>
  <si>
    <t>Устройство щебеночного основания</t>
  </si>
  <si>
    <t>Опалубка</t>
  </si>
  <si>
    <t>Бетон</t>
  </si>
  <si>
    <t>Работа по бетону</t>
  </si>
  <si>
    <t>Фундамент под забор L=14,5м</t>
  </si>
  <si>
    <t>Работа ямобура 6штх2м</t>
  </si>
  <si>
    <t xml:space="preserve">Доставка </t>
  </si>
  <si>
    <t>Диск по металлу</t>
  </si>
  <si>
    <t>Бетон, м3</t>
  </si>
  <si>
    <t>Труба 80х80 8штХ2.2м=17,6м</t>
  </si>
  <si>
    <t>Монтаж труб</t>
  </si>
  <si>
    <t>Арматура д.6 70мх16р</t>
  </si>
  <si>
    <t>Арматура д.12 420мх30р</t>
  </si>
  <si>
    <t>Арматура д.12, м</t>
  </si>
  <si>
    <t>Арматура д.6, м</t>
  </si>
  <si>
    <t>Плита</t>
  </si>
  <si>
    <t>Забор</t>
  </si>
  <si>
    <t>Материалы</t>
  </si>
  <si>
    <t>Доставка бетона</t>
  </si>
  <si>
    <t>Работа по бетону 14,5+12м</t>
  </si>
  <si>
    <t>Покупаю сам</t>
  </si>
  <si>
    <t>За материалы без бетона</t>
  </si>
  <si>
    <t>Бетон гараж</t>
  </si>
  <si>
    <t>Бетон забор, м3</t>
  </si>
  <si>
    <t>Доставка арматуры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</si>
</sst>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₽&quot;_-;\-* #,##0.00\ &quot;₽&quot;_-;_-* &quot;-&quot;??\ &quot;₽&quot;_-;_-@_-"/>
    <numFmt numFmtId="165" formatCode="#,##0.00&quot;р.&quot;"/>
    <numFmt numFmtId="166" formatCode="#,##0.00\ &quot;₽&quot;"/>
  </numFmts>
  <fonts count="16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1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</cellStyleXfs>
  <cellXfs count="74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5" fontId="1" fillId="0" borderId="1" xfId="1" applyNumberFormat="1"/>
    <xf numFmtId="165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5" fontId="4" fillId="2" borderId="0" xfId="3" applyNumberFormat="1" applyFont="1"/>
    <xf numFmtId="165" fontId="3" fillId="3" borderId="0" xfId="4" applyNumberFormat="1"/>
    <xf numFmtId="165" fontId="3" fillId="5" borderId="0" xfId="6" applyNumberFormat="1"/>
    <xf numFmtId="166" fontId="0" fillId="0" borderId="0" xfId="0" applyNumberFormat="1"/>
    <xf numFmtId="165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5" fontId="3" fillId="9" borderId="0" xfId="10" applyNumberFormat="1"/>
    <xf numFmtId="0" fontId="5" fillId="10" borderId="0" xfId="11"/>
    <xf numFmtId="165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5" fontId="3" fillId="11" borderId="0" xfId="13" applyNumberFormat="1"/>
    <xf numFmtId="0" fontId="5" fillId="12" borderId="0" xfId="14"/>
    <xf numFmtId="0" fontId="7" fillId="13" borderId="0" xfId="15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166" fontId="4" fillId="15" borderId="6" xfId="17" applyNumberFormat="1"/>
    <xf numFmtId="166" fontId="0" fillId="0" borderId="0" xfId="0" applyNumberFormat="1" applyFill="1" applyBorder="1"/>
    <xf numFmtId="0" fontId="5" fillId="17" borderId="0" xfId="19"/>
    <xf numFmtId="166" fontId="5" fillId="17" borderId="0" xfId="19" applyNumberFormat="1"/>
    <xf numFmtId="166" fontId="8" fillId="14" borderId="5" xfId="16" applyNumberFormat="1"/>
    <xf numFmtId="166" fontId="5" fillId="17" borderId="0" xfId="19" applyNumberFormat="1" applyBorder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0" fillId="8" borderId="0" xfId="9" applyFont="1"/>
    <xf numFmtId="0" fontId="5" fillId="16" borderId="0" xfId="18"/>
    <xf numFmtId="0" fontId="2" fillId="0" borderId="2" xfId="2" applyAlignment="1">
      <alignment wrapText="1"/>
    </xf>
    <xf numFmtId="0" fontId="5" fillId="18" borderId="0" xfId="20" applyAlignment="1">
      <alignment wrapText="1"/>
    </xf>
    <xf numFmtId="0" fontId="5" fillId="18" borderId="0" xfId="20"/>
    <xf numFmtId="0" fontId="6" fillId="4" borderId="0" xfId="5" applyFont="1"/>
    <xf numFmtId="0" fontId="6" fillId="8" borderId="0" xfId="9" applyFont="1"/>
    <xf numFmtId="0" fontId="5" fillId="7" borderId="0" xfId="8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164" fontId="12" fillId="0" borderId="7" xfId="0" applyNumberFormat="1" applyFont="1" applyBorder="1" applyAlignment="1"/>
  </cellXfs>
  <cellStyles count="21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40% - Акцент5" xfId="20" builtinId="47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Вычисление" xfId="16" builtinId="22"/>
    <cellStyle name="Заголовок 1" xfId="1" builtinId="16"/>
    <cellStyle name="Заголовок 2" xfId="2" builtinId="17"/>
    <cellStyle name="Контрольная ячейка" xfId="17" builtinId="23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B1" workbookViewId="0">
      <selection activeCell="J3" sqref="J3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</row>
    <row r="2" spans="1:11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1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218</v>
      </c>
      <c r="J3" s="14">
        <v>200000</v>
      </c>
      <c r="K3" s="14">
        <f ca="1">J3*K1/365*I3</f>
        <v>8361.6438356164399</v>
      </c>
    </row>
    <row r="4" spans="1:11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/>
      <c r="H4" s="8"/>
      <c r="I4" s="29"/>
      <c r="J4" s="14"/>
      <c r="K4" s="14"/>
    </row>
    <row r="5" spans="1:11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1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1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1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63" t="s">
        <v>75</v>
      </c>
      <c r="D46" s="64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62" t="s">
        <v>52</v>
      </c>
      <c r="D57" s="62"/>
      <c r="E57" s="62" t="s">
        <v>50</v>
      </c>
      <c r="F57" s="62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sqref="A1:D2"/>
    </sheetView>
  </sheetViews>
  <sheetFormatPr defaultRowHeight="15" x14ac:dyDescent="0.25"/>
  <cols>
    <col min="1" max="1" width="44" customWidth="1"/>
    <col min="3" max="3" width="9.7109375" bestFit="1" customWidth="1"/>
    <col min="4" max="4" width="10.5703125" bestFit="1" customWidth="1"/>
    <col min="5" max="5" width="12.140625" customWidth="1"/>
    <col min="6" max="6" width="14.28515625" customWidth="1"/>
    <col min="7" max="7" width="12.85546875" customWidth="1"/>
    <col min="8" max="8" width="10.5703125" bestFit="1" customWidth="1"/>
    <col min="9" max="9" width="12.5703125" customWidth="1"/>
    <col min="10" max="10" width="15.7109375" customWidth="1"/>
    <col min="12" max="12" width="13.42578125" customWidth="1"/>
  </cols>
  <sheetData>
    <row r="1" spans="1:13" ht="21" x14ac:dyDescent="0.35">
      <c r="A1" s="42" t="s">
        <v>106</v>
      </c>
      <c r="B1" s="41"/>
      <c r="C1" s="41"/>
      <c r="D1" s="41"/>
      <c r="E1" s="41"/>
      <c r="F1" s="41"/>
      <c r="G1" s="41"/>
      <c r="H1" s="41"/>
      <c r="I1" s="41"/>
    </row>
    <row r="2" spans="1:13" x14ac:dyDescent="0.25">
      <c r="A2" s="20" t="s">
        <v>107</v>
      </c>
      <c r="B2" s="20" t="s">
        <v>108</v>
      </c>
      <c r="C2" s="20" t="s">
        <v>109</v>
      </c>
      <c r="D2" s="20" t="s">
        <v>19</v>
      </c>
      <c r="F2" s="20"/>
      <c r="G2" s="55" t="s">
        <v>7</v>
      </c>
      <c r="H2" s="20" t="s">
        <v>186</v>
      </c>
      <c r="I2" s="20" t="s">
        <v>190</v>
      </c>
    </row>
    <row r="3" spans="1:13" x14ac:dyDescent="0.25">
      <c r="A3" s="35" t="s">
        <v>110</v>
      </c>
      <c r="B3">
        <v>1</v>
      </c>
      <c r="C3" s="14">
        <v>500</v>
      </c>
      <c r="D3" s="14">
        <f>B3*C3</f>
        <v>500</v>
      </c>
      <c r="F3" s="56" t="s">
        <v>128</v>
      </c>
      <c r="G3" s="14">
        <f>D40</f>
        <v>35184.800000000003</v>
      </c>
      <c r="H3" s="14">
        <f>SUM(D36:D39)</f>
        <v>10950</v>
      </c>
      <c r="I3" s="14">
        <f>G3-H3</f>
        <v>24234.800000000003</v>
      </c>
    </row>
    <row r="4" spans="1:13" x14ac:dyDescent="0.25">
      <c r="A4" s="35" t="s">
        <v>111</v>
      </c>
      <c r="B4">
        <v>4</v>
      </c>
      <c r="C4" s="14">
        <v>600</v>
      </c>
      <c r="D4" s="14">
        <f>B4*C4</f>
        <v>2400</v>
      </c>
      <c r="F4" s="56" t="s">
        <v>56</v>
      </c>
      <c r="G4" s="14">
        <f>D60</f>
        <v>25130</v>
      </c>
      <c r="H4" s="14">
        <f>SUM(D49,D53,D59)</f>
        <v>11350</v>
      </c>
      <c r="I4" s="14">
        <f>G4-H4</f>
        <v>13780</v>
      </c>
    </row>
    <row r="5" spans="1:13" x14ac:dyDescent="0.25">
      <c r="A5" s="35" t="s">
        <v>112</v>
      </c>
      <c r="B5">
        <v>1</v>
      </c>
      <c r="C5" s="14">
        <v>1000</v>
      </c>
      <c r="D5" s="14">
        <f>B5*C5</f>
        <v>1000</v>
      </c>
      <c r="F5" s="56" t="s">
        <v>157</v>
      </c>
      <c r="G5" s="14">
        <f>D82</f>
        <v>65780</v>
      </c>
      <c r="H5" s="14">
        <f>SUM(D79:D81)</f>
        <v>23100</v>
      </c>
      <c r="I5" s="14">
        <f>G5-H5</f>
        <v>42680</v>
      </c>
    </row>
    <row r="6" spans="1:13" ht="31.5" x14ac:dyDescent="0.25">
      <c r="A6" s="36" t="s">
        <v>113</v>
      </c>
      <c r="B6">
        <v>1</v>
      </c>
      <c r="C6" s="14">
        <v>5000</v>
      </c>
      <c r="D6" s="14">
        <f t="shared" ref="D6:D19" si="0">B6*C6</f>
        <v>5000</v>
      </c>
      <c r="F6" s="56" t="s">
        <v>191</v>
      </c>
      <c r="G6" s="14">
        <f>D98</f>
        <v>37890</v>
      </c>
      <c r="H6" s="14">
        <f>SUM(D96:D97)</f>
        <v>17600</v>
      </c>
      <c r="I6" s="14">
        <f>G6-H6</f>
        <v>20290</v>
      </c>
    </row>
    <row r="7" spans="1:13" ht="31.5" x14ac:dyDescent="0.25">
      <c r="A7" s="38" t="s">
        <v>114</v>
      </c>
      <c r="B7">
        <v>1</v>
      </c>
      <c r="C7" s="14">
        <v>750</v>
      </c>
      <c r="D7" s="14">
        <f t="shared" si="0"/>
        <v>750</v>
      </c>
      <c r="F7" s="39" t="s">
        <v>189</v>
      </c>
      <c r="G7" s="48">
        <f>SUM(G3:G6)</f>
        <v>163984.79999999999</v>
      </c>
      <c r="H7" s="48">
        <f>SUM(H3:H6)</f>
        <v>63000</v>
      </c>
      <c r="I7" s="48">
        <f>SUM(I3:I6)</f>
        <v>100984.8</v>
      </c>
    </row>
    <row r="8" spans="1:13" ht="18.75" x14ac:dyDescent="0.3">
      <c r="A8" s="69" t="s">
        <v>115</v>
      </c>
      <c r="B8" s="69"/>
      <c r="C8" s="69"/>
      <c r="D8" s="69"/>
    </row>
    <row r="9" spans="1:13" ht="18.75" x14ac:dyDescent="0.3">
      <c r="A9" s="37" t="s">
        <v>116</v>
      </c>
      <c r="B9">
        <v>213</v>
      </c>
      <c r="C9" s="14">
        <v>42</v>
      </c>
      <c r="D9" s="14">
        <f t="shared" si="0"/>
        <v>8946</v>
      </c>
      <c r="G9" s="65" t="s">
        <v>197</v>
      </c>
      <c r="H9" s="65"/>
    </row>
    <row r="10" spans="1:13" ht="52.5" thickBot="1" x14ac:dyDescent="0.35">
      <c r="A10" s="37" t="s">
        <v>117</v>
      </c>
      <c r="B10">
        <v>40</v>
      </c>
      <c r="C10" s="14">
        <v>16</v>
      </c>
      <c r="D10" s="14">
        <f t="shared" si="0"/>
        <v>640</v>
      </c>
      <c r="F10" s="5" t="s">
        <v>198</v>
      </c>
      <c r="G10" s="5" t="s">
        <v>199</v>
      </c>
      <c r="H10" s="5" t="s">
        <v>201</v>
      </c>
      <c r="I10" s="5" t="s">
        <v>200</v>
      </c>
      <c r="J10" s="57" t="s">
        <v>202</v>
      </c>
      <c r="K10" s="57" t="s">
        <v>203</v>
      </c>
      <c r="L10" s="57" t="s">
        <v>204</v>
      </c>
      <c r="M10" s="5" t="s">
        <v>210</v>
      </c>
    </row>
    <row r="11" spans="1:13" ht="16.5" thickTop="1" x14ac:dyDescent="0.25">
      <c r="A11" s="34" t="s">
        <v>118</v>
      </c>
      <c r="B11">
        <v>1</v>
      </c>
      <c r="C11" s="14">
        <v>300</v>
      </c>
      <c r="D11" s="14">
        <f t="shared" si="0"/>
        <v>300</v>
      </c>
      <c r="F11" t="s">
        <v>205</v>
      </c>
      <c r="G11" s="3"/>
      <c r="H11" s="3"/>
      <c r="I11" s="3">
        <v>2</v>
      </c>
      <c r="J11" s="3"/>
      <c r="K11" s="3"/>
      <c r="L11" s="3"/>
      <c r="M11">
        <v>10</v>
      </c>
    </row>
    <row r="12" spans="1:13" ht="30" x14ac:dyDescent="0.25">
      <c r="A12" s="34" t="s">
        <v>119</v>
      </c>
      <c r="B12">
        <v>1</v>
      </c>
      <c r="C12" s="14">
        <v>100</v>
      </c>
      <c r="D12" s="14">
        <f t="shared" si="0"/>
        <v>100</v>
      </c>
      <c r="F12" s="9" t="s">
        <v>206</v>
      </c>
      <c r="G12" s="3"/>
      <c r="H12" s="3">
        <v>14</v>
      </c>
      <c r="I12" s="3"/>
      <c r="J12" s="3"/>
      <c r="K12" s="3">
        <v>14</v>
      </c>
      <c r="L12" s="3">
        <v>4</v>
      </c>
      <c r="M12" s="3">
        <v>28</v>
      </c>
    </row>
    <row r="13" spans="1:13" ht="30" x14ac:dyDescent="0.25">
      <c r="A13" s="34" t="s">
        <v>120</v>
      </c>
      <c r="B13">
        <v>1</v>
      </c>
      <c r="C13" s="14">
        <v>500</v>
      </c>
      <c r="D13" s="14">
        <f t="shared" si="0"/>
        <v>500</v>
      </c>
      <c r="F13" s="9" t="s">
        <v>207</v>
      </c>
      <c r="G13" s="3"/>
      <c r="H13" s="3"/>
      <c r="I13" s="3"/>
      <c r="J13" s="3"/>
      <c r="K13" s="3">
        <v>9.5</v>
      </c>
      <c r="L13" s="3"/>
    </row>
    <row r="14" spans="1:13" ht="30.75" x14ac:dyDescent="0.3">
      <c r="A14" s="70" t="s">
        <v>121</v>
      </c>
      <c r="B14" s="71"/>
      <c r="C14" s="71"/>
      <c r="D14" s="71"/>
      <c r="F14" s="9" t="s">
        <v>208</v>
      </c>
      <c r="G14">
        <f>14+3.5+3+0.5+1.5</f>
        <v>22.5</v>
      </c>
      <c r="J14">
        <v>22</v>
      </c>
      <c r="L14">
        <v>3</v>
      </c>
      <c r="M14">
        <v>46</v>
      </c>
    </row>
    <row r="15" spans="1:13" ht="30" x14ac:dyDescent="0.25">
      <c r="A15" s="34" t="s">
        <v>122</v>
      </c>
      <c r="B15">
        <v>0.5</v>
      </c>
      <c r="C15" s="14">
        <v>9000</v>
      </c>
      <c r="D15" s="14">
        <f t="shared" si="0"/>
        <v>4500</v>
      </c>
      <c r="F15" s="9" t="s">
        <v>209</v>
      </c>
      <c r="J15">
        <v>5</v>
      </c>
    </row>
    <row r="16" spans="1:13" ht="15.75" x14ac:dyDescent="0.25">
      <c r="A16" s="34" t="s">
        <v>123</v>
      </c>
      <c r="B16">
        <v>1</v>
      </c>
      <c r="C16" s="14">
        <v>300</v>
      </c>
      <c r="D16" s="14">
        <f t="shared" si="0"/>
        <v>300</v>
      </c>
      <c r="F16" s="58" t="s">
        <v>7</v>
      </c>
      <c r="G16" s="59">
        <v>23</v>
      </c>
      <c r="H16" s="59">
        <v>14</v>
      </c>
      <c r="I16" s="59">
        <v>2</v>
      </c>
      <c r="J16" s="59">
        <v>27</v>
      </c>
      <c r="K16" s="59">
        <v>24</v>
      </c>
      <c r="L16" s="59">
        <v>7</v>
      </c>
      <c r="M16" s="59"/>
    </row>
    <row r="17" spans="1:4" ht="15.75" x14ac:dyDescent="0.25">
      <c r="A17" s="34" t="s">
        <v>120</v>
      </c>
      <c r="B17">
        <v>1</v>
      </c>
      <c r="C17" s="14">
        <v>500</v>
      </c>
      <c r="D17" s="14">
        <f t="shared" si="0"/>
        <v>500</v>
      </c>
    </row>
    <row r="18" spans="1:4" ht="15.75" x14ac:dyDescent="0.25">
      <c r="A18" s="34" t="s">
        <v>124</v>
      </c>
      <c r="B18">
        <v>11</v>
      </c>
      <c r="C18" s="14">
        <v>2600</v>
      </c>
      <c r="D18" s="14">
        <f t="shared" si="0"/>
        <v>28600</v>
      </c>
    </row>
    <row r="19" spans="1:4" ht="16.5" thickBot="1" x14ac:dyDescent="0.3">
      <c r="A19" s="34" t="s">
        <v>125</v>
      </c>
      <c r="B19">
        <v>11</v>
      </c>
      <c r="C19" s="14">
        <v>1500</v>
      </c>
      <c r="D19" s="14">
        <f t="shared" si="0"/>
        <v>16500</v>
      </c>
    </row>
    <row r="20" spans="1:4" ht="16.5" thickTop="1" thickBot="1" x14ac:dyDescent="0.3">
      <c r="A20" s="40" t="s">
        <v>126</v>
      </c>
      <c r="B20" s="40"/>
      <c r="C20" s="44"/>
      <c r="D20" s="44">
        <f>SUM(D3:D19)</f>
        <v>70536</v>
      </c>
    </row>
    <row r="21" spans="1:4" ht="15.75" thickTop="1" x14ac:dyDescent="0.25"/>
    <row r="22" spans="1:4" ht="20.25" x14ac:dyDescent="0.3">
      <c r="A22" s="43" t="s">
        <v>127</v>
      </c>
    </row>
    <row r="23" spans="1:4" x14ac:dyDescent="0.25">
      <c r="A23" s="20" t="s">
        <v>107</v>
      </c>
      <c r="B23" s="20" t="s">
        <v>108</v>
      </c>
      <c r="C23" s="20" t="s">
        <v>109</v>
      </c>
      <c r="D23" s="20" t="s">
        <v>19</v>
      </c>
    </row>
    <row r="24" spans="1:4" ht="18.75" x14ac:dyDescent="0.3">
      <c r="A24" s="72" t="s">
        <v>129</v>
      </c>
      <c r="B24" s="72"/>
      <c r="C24" s="72"/>
      <c r="D24" s="72"/>
    </row>
    <row r="25" spans="1:4" x14ac:dyDescent="0.25">
      <c r="A25" t="s">
        <v>130</v>
      </c>
      <c r="B25">
        <v>1</v>
      </c>
      <c r="C25" s="14">
        <v>400</v>
      </c>
      <c r="D25" s="14">
        <f>B25*C25</f>
        <v>400</v>
      </c>
    </row>
    <row r="26" spans="1:4" x14ac:dyDescent="0.25">
      <c r="A26" t="s">
        <v>131</v>
      </c>
      <c r="B26">
        <v>4.32</v>
      </c>
      <c r="C26" s="14">
        <v>1640</v>
      </c>
      <c r="D26" s="14">
        <f>B26*C26</f>
        <v>7084.8</v>
      </c>
    </row>
    <row r="27" spans="1:4" x14ac:dyDescent="0.25">
      <c r="A27" t="s">
        <v>132</v>
      </c>
      <c r="B27">
        <v>3</v>
      </c>
      <c r="C27" s="14">
        <v>250</v>
      </c>
      <c r="D27" s="14">
        <f t="shared" ref="D27:D39" si="1">B27*C27</f>
        <v>750</v>
      </c>
    </row>
    <row r="28" spans="1:4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4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4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4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4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194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137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138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46" t="s">
        <v>139</v>
      </c>
      <c r="B36" s="46">
        <v>1</v>
      </c>
      <c r="C36" s="47">
        <v>500</v>
      </c>
      <c r="D36" s="47">
        <f t="shared" si="1"/>
        <v>500</v>
      </c>
    </row>
    <row r="37" spans="1:4" x14ac:dyDescent="0.25">
      <c r="A37" s="46" t="s">
        <v>140</v>
      </c>
      <c r="B37" s="46">
        <v>1</v>
      </c>
      <c r="C37" s="47">
        <v>900</v>
      </c>
      <c r="D37" s="47">
        <f t="shared" si="1"/>
        <v>900</v>
      </c>
    </row>
    <row r="38" spans="1:4" x14ac:dyDescent="0.25">
      <c r="A38" s="46" t="s">
        <v>141</v>
      </c>
      <c r="B38" s="46">
        <v>19</v>
      </c>
      <c r="C38" s="47">
        <v>450</v>
      </c>
      <c r="D38" s="47">
        <f t="shared" si="1"/>
        <v>8550</v>
      </c>
    </row>
    <row r="39" spans="1:4" ht="15.75" thickBot="1" x14ac:dyDescent="0.3">
      <c r="A39" s="46" t="s">
        <v>142</v>
      </c>
      <c r="B39" s="46">
        <v>1</v>
      </c>
      <c r="C39" s="47">
        <v>1000</v>
      </c>
      <c r="D39" s="47">
        <f t="shared" si="1"/>
        <v>1000</v>
      </c>
    </row>
    <row r="40" spans="1:4" ht="16.5" thickTop="1" thickBot="1" x14ac:dyDescent="0.3">
      <c r="A40" s="40" t="s">
        <v>126</v>
      </c>
      <c r="B40" s="40"/>
      <c r="C40" s="40"/>
      <c r="D40" s="44">
        <f>SUM(D25:D39)</f>
        <v>35184.800000000003</v>
      </c>
    </row>
    <row r="41" spans="1:4" ht="19.5" thickTop="1" x14ac:dyDescent="0.3">
      <c r="A41" s="73" t="s">
        <v>176</v>
      </c>
      <c r="B41" s="73"/>
      <c r="C41" s="73"/>
      <c r="D41" s="73"/>
    </row>
    <row r="42" spans="1:4" ht="45" x14ac:dyDescent="0.25">
      <c r="A42" s="9" t="s">
        <v>143</v>
      </c>
      <c r="B42">
        <v>0.7</v>
      </c>
      <c r="C42" s="45">
        <v>8500</v>
      </c>
      <c r="D42" s="14">
        <f t="shared" ref="D42:D49" si="2">B42*C42</f>
        <v>5950</v>
      </c>
    </row>
    <row r="43" spans="1:4" x14ac:dyDescent="0.25">
      <c r="A43" t="s">
        <v>120</v>
      </c>
      <c r="B43">
        <v>1</v>
      </c>
      <c r="C43" s="45">
        <v>500</v>
      </c>
      <c r="D43" s="14">
        <f t="shared" si="2"/>
        <v>500</v>
      </c>
    </row>
    <row r="44" spans="1:4" x14ac:dyDescent="0.25">
      <c r="A44" t="s">
        <v>144</v>
      </c>
      <c r="B44">
        <v>1</v>
      </c>
      <c r="C44" s="45">
        <v>1000</v>
      </c>
      <c r="D44" s="14">
        <f t="shared" si="2"/>
        <v>1000</v>
      </c>
    </row>
    <row r="45" spans="1:4" x14ac:dyDescent="0.25">
      <c r="A45" t="s">
        <v>145</v>
      </c>
      <c r="B45">
        <v>1</v>
      </c>
      <c r="C45" s="45">
        <v>500</v>
      </c>
      <c r="D45" s="14">
        <f t="shared" si="2"/>
        <v>500</v>
      </c>
    </row>
    <row r="46" spans="1:4" x14ac:dyDescent="0.25">
      <c r="A46" t="s">
        <v>146</v>
      </c>
      <c r="B46">
        <v>1</v>
      </c>
      <c r="C46" s="45">
        <v>1000</v>
      </c>
      <c r="D46" s="14">
        <f t="shared" si="2"/>
        <v>1000</v>
      </c>
    </row>
    <row r="47" spans="1:4" x14ac:dyDescent="0.25">
      <c r="A47" t="s">
        <v>147</v>
      </c>
      <c r="B47">
        <v>1</v>
      </c>
      <c r="C47" s="45">
        <v>100</v>
      </c>
      <c r="D47" s="14">
        <f t="shared" si="2"/>
        <v>100</v>
      </c>
    </row>
    <row r="48" spans="1:4" x14ac:dyDescent="0.25">
      <c r="A48" t="s">
        <v>120</v>
      </c>
      <c r="B48">
        <v>1</v>
      </c>
      <c r="C48" s="45">
        <v>200</v>
      </c>
      <c r="D48" s="14">
        <f t="shared" si="2"/>
        <v>200</v>
      </c>
    </row>
    <row r="49" spans="1:4" x14ac:dyDescent="0.25">
      <c r="A49" s="46" t="s">
        <v>148</v>
      </c>
      <c r="B49" s="46">
        <v>11</v>
      </c>
      <c r="C49" s="49">
        <v>500</v>
      </c>
      <c r="D49" s="47">
        <f t="shared" si="2"/>
        <v>5500</v>
      </c>
    </row>
    <row r="50" spans="1:4" x14ac:dyDescent="0.25">
      <c r="A50" s="66" t="s">
        <v>149</v>
      </c>
      <c r="B50" s="66"/>
      <c r="C50" s="66"/>
      <c r="D50" s="66"/>
    </row>
    <row r="51" spans="1:4" x14ac:dyDescent="0.25">
      <c r="A51" t="s">
        <v>150</v>
      </c>
      <c r="B51">
        <v>2</v>
      </c>
      <c r="C51" s="45">
        <v>1200</v>
      </c>
      <c r="D51" s="14">
        <f>B51*C51</f>
        <v>2400</v>
      </c>
    </row>
    <row r="52" spans="1:4" x14ac:dyDescent="0.25">
      <c r="A52" t="s">
        <v>120</v>
      </c>
      <c r="B52">
        <v>1</v>
      </c>
      <c r="C52" s="45">
        <v>300</v>
      </c>
      <c r="D52" s="14">
        <f>B52*C52</f>
        <v>300</v>
      </c>
    </row>
    <row r="53" spans="1:4" x14ac:dyDescent="0.25">
      <c r="A53" s="50" t="s">
        <v>156</v>
      </c>
      <c r="B53" s="46">
        <v>11</v>
      </c>
      <c r="C53" s="49">
        <v>100</v>
      </c>
      <c r="D53" s="47">
        <f>B53*C53</f>
        <v>1100</v>
      </c>
    </row>
    <row r="54" spans="1:4" x14ac:dyDescent="0.25">
      <c r="A54" s="66" t="s">
        <v>153</v>
      </c>
      <c r="B54" s="67"/>
      <c r="C54" s="67"/>
      <c r="D54" s="67"/>
    </row>
    <row r="55" spans="1:4" x14ac:dyDescent="0.25">
      <c r="A55" t="s">
        <v>151</v>
      </c>
      <c r="B55">
        <v>0</v>
      </c>
      <c r="C55" s="45">
        <v>0</v>
      </c>
      <c r="D55" s="14">
        <f>B55*C55</f>
        <v>0</v>
      </c>
    </row>
    <row r="56" spans="1:4" x14ac:dyDescent="0.25">
      <c r="A56" t="s">
        <v>152</v>
      </c>
      <c r="B56">
        <v>4</v>
      </c>
      <c r="C56" s="45">
        <v>220</v>
      </c>
      <c r="D56" s="14">
        <f>B56*C56</f>
        <v>880</v>
      </c>
    </row>
    <row r="57" spans="1:4" x14ac:dyDescent="0.25">
      <c r="A57" t="s">
        <v>154</v>
      </c>
      <c r="B57">
        <v>11</v>
      </c>
      <c r="C57" s="45">
        <v>50</v>
      </c>
      <c r="D57" s="14">
        <f>B57*C57</f>
        <v>550</v>
      </c>
    </row>
    <row r="58" spans="1:4" x14ac:dyDescent="0.25">
      <c r="A58" t="s">
        <v>155</v>
      </c>
      <c r="B58">
        <v>1</v>
      </c>
      <c r="C58" s="45">
        <v>400</v>
      </c>
      <c r="D58" s="14">
        <f>B58*C58</f>
        <v>400</v>
      </c>
    </row>
    <row r="59" spans="1:4" ht="15.75" thickBot="1" x14ac:dyDescent="0.3">
      <c r="A59" s="50" t="s">
        <v>195</v>
      </c>
      <c r="B59" s="46">
        <v>19</v>
      </c>
      <c r="C59" s="49">
        <v>250</v>
      </c>
      <c r="D59" s="47">
        <f>B59*C59</f>
        <v>4750</v>
      </c>
    </row>
    <row r="60" spans="1:4" ht="16.5" thickTop="1" thickBot="1" x14ac:dyDescent="0.3">
      <c r="A60" s="40" t="s">
        <v>126</v>
      </c>
      <c r="B60" s="40"/>
      <c r="C60" s="44">
        <v>0</v>
      </c>
      <c r="D60" s="44">
        <f>SUM(D55:D59)+SUM(D51:D53)+SUM(D42:D49)</f>
        <v>25130</v>
      </c>
    </row>
    <row r="61" spans="1:4" ht="21.75" thickTop="1" x14ac:dyDescent="0.35">
      <c r="A61" s="51" t="s">
        <v>158</v>
      </c>
    </row>
    <row r="62" spans="1:4" x14ac:dyDescent="0.25">
      <c r="A62" t="s">
        <v>192</v>
      </c>
      <c r="B62" s="52">
        <v>1.1000000000000001</v>
      </c>
      <c r="C62" s="14">
        <v>8500</v>
      </c>
      <c r="D62" s="14">
        <f>B62*C62</f>
        <v>9350</v>
      </c>
    </row>
    <row r="63" spans="1:4" x14ac:dyDescent="0.25">
      <c r="A63" s="52" t="s">
        <v>120</v>
      </c>
      <c r="B63" s="52">
        <v>1</v>
      </c>
      <c r="C63" s="14">
        <v>500</v>
      </c>
      <c r="D63" s="14">
        <f>B63*C63</f>
        <v>500</v>
      </c>
    </row>
    <row r="64" spans="1:4" x14ac:dyDescent="0.25">
      <c r="A64" t="s">
        <v>159</v>
      </c>
      <c r="B64" s="52">
        <v>1</v>
      </c>
      <c r="C64" s="14">
        <v>300</v>
      </c>
      <c r="D64" s="14">
        <f t="shared" ref="D64:D97" si="3">B64*C64</f>
        <v>300</v>
      </c>
    </row>
    <row r="65" spans="1:4" x14ac:dyDescent="0.25">
      <c r="A65" t="s">
        <v>160</v>
      </c>
      <c r="B65" s="52">
        <v>50</v>
      </c>
      <c r="C65" s="14">
        <v>50</v>
      </c>
      <c r="D65" s="14">
        <f t="shared" si="3"/>
        <v>2500</v>
      </c>
    </row>
    <row r="66" spans="1:4" x14ac:dyDescent="0.25">
      <c r="A66" t="s">
        <v>161</v>
      </c>
      <c r="B66" s="52">
        <v>1</v>
      </c>
      <c r="C66" s="14">
        <v>1000</v>
      </c>
      <c r="D66" s="14">
        <f t="shared" si="3"/>
        <v>1000</v>
      </c>
    </row>
    <row r="67" spans="1:4" x14ac:dyDescent="0.25">
      <c r="A67" t="s">
        <v>162</v>
      </c>
      <c r="B67" s="52">
        <v>0</v>
      </c>
      <c r="C67" s="14">
        <v>0</v>
      </c>
      <c r="D67" s="14">
        <f t="shared" si="3"/>
        <v>0</v>
      </c>
    </row>
    <row r="68" spans="1:4" x14ac:dyDescent="0.25">
      <c r="A68" t="s">
        <v>163</v>
      </c>
      <c r="B68" s="52">
        <v>34</v>
      </c>
      <c r="C68" s="14">
        <v>250</v>
      </c>
      <c r="D68" s="14">
        <f t="shared" si="3"/>
        <v>8500</v>
      </c>
    </row>
    <row r="69" spans="1:4" x14ac:dyDescent="0.25">
      <c r="A69" t="s">
        <v>164</v>
      </c>
      <c r="B69" s="52">
        <v>10</v>
      </c>
      <c r="C69" s="14">
        <v>300</v>
      </c>
      <c r="D69" s="14">
        <f t="shared" si="3"/>
        <v>3000</v>
      </c>
    </row>
    <row r="70" spans="1:4" x14ac:dyDescent="0.25">
      <c r="A70" t="s">
        <v>165</v>
      </c>
      <c r="B70" s="52">
        <v>20</v>
      </c>
      <c r="C70" s="14">
        <v>100</v>
      </c>
      <c r="D70" s="14">
        <f t="shared" si="3"/>
        <v>2000</v>
      </c>
    </row>
    <row r="71" spans="1:4" x14ac:dyDescent="0.25">
      <c r="A71" t="s">
        <v>166</v>
      </c>
      <c r="B71" s="52">
        <v>16</v>
      </c>
      <c r="C71" s="14">
        <v>300</v>
      </c>
      <c r="D71" s="14">
        <f t="shared" si="3"/>
        <v>4800</v>
      </c>
    </row>
    <row r="72" spans="1:4" x14ac:dyDescent="0.25">
      <c r="A72" t="s">
        <v>167</v>
      </c>
      <c r="B72" s="52">
        <v>2</v>
      </c>
      <c r="C72" s="14">
        <v>300</v>
      </c>
      <c r="D72" s="14">
        <f t="shared" si="3"/>
        <v>600</v>
      </c>
    </row>
    <row r="73" spans="1:4" x14ac:dyDescent="0.25">
      <c r="A73" t="s">
        <v>168</v>
      </c>
      <c r="B73" s="52">
        <v>500</v>
      </c>
      <c r="C73" s="14">
        <v>2.5</v>
      </c>
      <c r="D73" s="14">
        <f t="shared" si="3"/>
        <v>1250</v>
      </c>
    </row>
    <row r="74" spans="1:4" x14ac:dyDescent="0.25">
      <c r="A74" t="s">
        <v>169</v>
      </c>
      <c r="B74" s="52">
        <v>5</v>
      </c>
      <c r="C74" s="14">
        <v>600</v>
      </c>
      <c r="D74" s="14">
        <f t="shared" si="3"/>
        <v>3000</v>
      </c>
    </row>
    <row r="75" spans="1:4" x14ac:dyDescent="0.25">
      <c r="A75" t="s">
        <v>170</v>
      </c>
      <c r="B75" s="52">
        <v>16</v>
      </c>
      <c r="C75" s="14">
        <v>80</v>
      </c>
      <c r="D75" s="14">
        <f t="shared" si="3"/>
        <v>1280</v>
      </c>
    </row>
    <row r="76" spans="1:4" x14ac:dyDescent="0.25">
      <c r="A76" t="s">
        <v>171</v>
      </c>
      <c r="B76" s="52">
        <v>16</v>
      </c>
      <c r="C76" s="14">
        <v>100</v>
      </c>
      <c r="D76" s="14">
        <f t="shared" si="3"/>
        <v>1600</v>
      </c>
    </row>
    <row r="77" spans="1:4" x14ac:dyDescent="0.25">
      <c r="A77" t="s">
        <v>172</v>
      </c>
      <c r="B77" s="52">
        <v>1</v>
      </c>
      <c r="C77" s="14">
        <v>1500</v>
      </c>
      <c r="D77" s="14">
        <f t="shared" si="3"/>
        <v>1500</v>
      </c>
    </row>
    <row r="78" spans="1:4" x14ac:dyDescent="0.25">
      <c r="A78" t="s">
        <v>120</v>
      </c>
      <c r="B78" s="52">
        <v>1</v>
      </c>
      <c r="C78" s="14">
        <v>1500</v>
      </c>
      <c r="D78" s="14">
        <f t="shared" si="3"/>
        <v>1500</v>
      </c>
    </row>
    <row r="79" spans="1:4" x14ac:dyDescent="0.25">
      <c r="A79" s="46" t="s">
        <v>173</v>
      </c>
      <c r="B79" s="54">
        <v>22</v>
      </c>
      <c r="C79" s="47">
        <v>600</v>
      </c>
      <c r="D79" s="47">
        <f t="shared" si="3"/>
        <v>13200</v>
      </c>
    </row>
    <row r="80" spans="1:4" x14ac:dyDescent="0.25">
      <c r="A80" s="46" t="s">
        <v>174</v>
      </c>
      <c r="B80" s="54">
        <v>17</v>
      </c>
      <c r="C80" s="47">
        <v>200</v>
      </c>
      <c r="D80" s="47">
        <f t="shared" si="3"/>
        <v>3400</v>
      </c>
    </row>
    <row r="81" spans="1:4" ht="15.75" thickBot="1" x14ac:dyDescent="0.3">
      <c r="A81" s="46" t="s">
        <v>175</v>
      </c>
      <c r="B81" s="54">
        <v>13</v>
      </c>
      <c r="C81" s="47">
        <v>500</v>
      </c>
      <c r="D81" s="47">
        <f t="shared" si="3"/>
        <v>6500</v>
      </c>
    </row>
    <row r="82" spans="1:4" ht="16.5" thickTop="1" thickBot="1" x14ac:dyDescent="0.3">
      <c r="A82" s="40" t="s">
        <v>126</v>
      </c>
      <c r="B82" s="53">
        <v>0</v>
      </c>
      <c r="C82" s="44">
        <v>0</v>
      </c>
      <c r="D82" s="44">
        <f>SUM(D62:D81)</f>
        <v>65780</v>
      </c>
    </row>
    <row r="83" spans="1:4" ht="19.5" thickTop="1" x14ac:dyDescent="0.3">
      <c r="A83" s="68" t="s">
        <v>196</v>
      </c>
      <c r="B83" s="68"/>
      <c r="C83" s="68"/>
      <c r="D83" s="68"/>
    </row>
    <row r="84" spans="1:4" x14ac:dyDescent="0.25">
      <c r="A84" t="s">
        <v>193</v>
      </c>
      <c r="B84">
        <v>13</v>
      </c>
      <c r="C84" s="14">
        <v>450</v>
      </c>
      <c r="D84" s="8">
        <f t="shared" si="3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3"/>
        <v>500</v>
      </c>
    </row>
    <row r="86" spans="1:4" x14ac:dyDescent="0.25">
      <c r="A86" t="s">
        <v>177</v>
      </c>
      <c r="B86">
        <v>100</v>
      </c>
      <c r="C86" s="14">
        <v>6</v>
      </c>
      <c r="D86" s="14">
        <f t="shared" si="3"/>
        <v>600</v>
      </c>
    </row>
    <row r="87" spans="1:4" x14ac:dyDescent="0.25">
      <c r="A87" t="s">
        <v>178</v>
      </c>
      <c r="B87">
        <v>10</v>
      </c>
      <c r="C87" s="14">
        <v>60</v>
      </c>
      <c r="D87" s="14">
        <f t="shared" si="3"/>
        <v>600</v>
      </c>
    </row>
    <row r="88" spans="1:4" x14ac:dyDescent="0.25">
      <c r="A88" t="s">
        <v>179</v>
      </c>
      <c r="B88">
        <v>7</v>
      </c>
      <c r="C88" s="14">
        <v>120</v>
      </c>
      <c r="D88" s="14">
        <f t="shared" si="3"/>
        <v>840</v>
      </c>
    </row>
    <row r="89" spans="1:4" x14ac:dyDescent="0.25">
      <c r="A89" t="s">
        <v>180</v>
      </c>
      <c r="B89">
        <v>6</v>
      </c>
      <c r="C89" s="14">
        <v>550</v>
      </c>
      <c r="D89" s="14">
        <f t="shared" si="3"/>
        <v>3300</v>
      </c>
    </row>
    <row r="90" spans="1:4" x14ac:dyDescent="0.25">
      <c r="A90" t="s">
        <v>181</v>
      </c>
      <c r="B90">
        <v>1</v>
      </c>
      <c r="C90" s="14">
        <v>1600</v>
      </c>
      <c r="D90" s="14">
        <f t="shared" si="3"/>
        <v>1600</v>
      </c>
    </row>
    <row r="91" spans="1:4" x14ac:dyDescent="0.25">
      <c r="A91" t="s">
        <v>182</v>
      </c>
      <c r="B91">
        <v>1</v>
      </c>
      <c r="C91" s="14">
        <v>100</v>
      </c>
      <c r="D91" s="14">
        <f t="shared" si="3"/>
        <v>100</v>
      </c>
    </row>
    <row r="92" spans="1:4" x14ac:dyDescent="0.25">
      <c r="A92" t="s">
        <v>183</v>
      </c>
      <c r="B92">
        <v>1</v>
      </c>
      <c r="C92" s="14">
        <v>1000</v>
      </c>
      <c r="D92" s="14">
        <f t="shared" si="3"/>
        <v>1000</v>
      </c>
    </row>
    <row r="93" spans="1:4" x14ac:dyDescent="0.25">
      <c r="A93" t="s">
        <v>184</v>
      </c>
      <c r="B93">
        <v>3</v>
      </c>
      <c r="C93" s="14">
        <v>800</v>
      </c>
      <c r="D93" s="14">
        <f t="shared" si="3"/>
        <v>2400</v>
      </c>
    </row>
    <row r="94" spans="1:4" x14ac:dyDescent="0.25">
      <c r="A94" t="s">
        <v>185</v>
      </c>
      <c r="B94">
        <v>1</v>
      </c>
      <c r="C94" s="14">
        <v>3000</v>
      </c>
      <c r="D94" s="14">
        <f t="shared" si="3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3"/>
        <v>500</v>
      </c>
    </row>
    <row r="96" spans="1:4" x14ac:dyDescent="0.25">
      <c r="A96" s="46" t="s">
        <v>187</v>
      </c>
      <c r="B96" s="46">
        <v>26</v>
      </c>
      <c r="C96" s="47">
        <v>600</v>
      </c>
      <c r="D96" s="47">
        <f t="shared" si="3"/>
        <v>15600</v>
      </c>
    </row>
    <row r="97" spans="1:4" ht="15.75" thickBot="1" x14ac:dyDescent="0.3">
      <c r="A97" s="46" t="s">
        <v>188</v>
      </c>
      <c r="B97" s="46">
        <v>8</v>
      </c>
      <c r="C97" s="47">
        <v>250</v>
      </c>
      <c r="D97" s="47">
        <f t="shared" si="3"/>
        <v>2000</v>
      </c>
    </row>
    <row r="98" spans="1:4" ht="16.5" thickTop="1" thickBot="1" x14ac:dyDescent="0.3">
      <c r="A98" s="40" t="s">
        <v>126</v>
      </c>
      <c r="B98" s="40"/>
      <c r="C98" s="44"/>
      <c r="D98" s="44">
        <f>SUM(D84:D97)</f>
        <v>37890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8">
    <mergeCell ref="G9:H9"/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C24" sqref="C24"/>
    </sheetView>
  </sheetViews>
  <sheetFormatPr defaultRowHeight="15" x14ac:dyDescent="0.25"/>
  <cols>
    <col min="1" max="1" width="37.42578125" customWidth="1"/>
    <col min="2" max="2" width="14" customWidth="1"/>
    <col min="3" max="3" width="14.85546875" customWidth="1"/>
    <col min="4" max="4" width="13.7109375" customWidth="1"/>
    <col min="7" max="7" width="37.140625" customWidth="1"/>
    <col min="8" max="8" width="14" customWidth="1"/>
    <col min="9" max="9" width="11.5703125" customWidth="1"/>
    <col min="10" max="10" width="11.7109375" customWidth="1"/>
  </cols>
  <sheetData>
    <row r="1" spans="1:10" ht="21" x14ac:dyDescent="0.35">
      <c r="A1" s="42" t="s">
        <v>211</v>
      </c>
      <c r="B1" s="41"/>
      <c r="C1" s="41"/>
      <c r="D1" s="41"/>
      <c r="G1" s="42" t="s">
        <v>219</v>
      </c>
      <c r="H1" s="41"/>
      <c r="I1" s="41"/>
      <c r="J1" s="41"/>
    </row>
    <row r="2" spans="1:10" x14ac:dyDescent="0.25">
      <c r="A2" s="61" t="s">
        <v>107</v>
      </c>
      <c r="B2" s="61" t="s">
        <v>108</v>
      </c>
      <c r="C2" s="61" t="s">
        <v>109</v>
      </c>
      <c r="D2" s="61" t="s">
        <v>19</v>
      </c>
      <c r="G2" s="61" t="s">
        <v>107</v>
      </c>
      <c r="H2" s="61" t="s">
        <v>108</v>
      </c>
      <c r="I2" s="61" t="s">
        <v>109</v>
      </c>
      <c r="J2" s="61" t="s">
        <v>19</v>
      </c>
    </row>
    <row r="3" spans="1:10" x14ac:dyDescent="0.25">
      <c r="A3" t="s">
        <v>212</v>
      </c>
      <c r="B3">
        <v>1</v>
      </c>
      <c r="C3" s="8">
        <v>1500</v>
      </c>
      <c r="D3" s="8">
        <f t="shared" ref="D3:D12" si="0">B3*C3</f>
        <v>1500</v>
      </c>
      <c r="G3" t="s">
        <v>212</v>
      </c>
      <c r="H3">
        <v>1</v>
      </c>
      <c r="I3" s="8">
        <v>1500</v>
      </c>
      <c r="J3" s="8">
        <f t="shared" ref="J3:J17" si="1">H3*I3</f>
        <v>1500</v>
      </c>
    </row>
    <row r="4" spans="1:10" x14ac:dyDescent="0.25">
      <c r="A4" t="s">
        <v>213</v>
      </c>
      <c r="B4">
        <v>4</v>
      </c>
      <c r="C4" s="8">
        <v>400</v>
      </c>
      <c r="D4" s="8">
        <f t="shared" si="0"/>
        <v>1600</v>
      </c>
      <c r="G4" t="s">
        <v>220</v>
      </c>
      <c r="H4">
        <v>12</v>
      </c>
      <c r="I4" s="8">
        <v>200</v>
      </c>
      <c r="J4" s="8">
        <f t="shared" si="1"/>
        <v>2400</v>
      </c>
    </row>
    <row r="5" spans="1:10" x14ac:dyDescent="0.25">
      <c r="A5" t="s">
        <v>227</v>
      </c>
      <c r="B5">
        <v>420</v>
      </c>
      <c r="C5" s="8">
        <v>0</v>
      </c>
      <c r="D5" s="8">
        <f t="shared" si="0"/>
        <v>0</v>
      </c>
      <c r="G5" t="s">
        <v>228</v>
      </c>
      <c r="H5">
        <v>119</v>
      </c>
      <c r="I5" s="8">
        <v>0</v>
      </c>
      <c r="J5" s="8">
        <f t="shared" si="1"/>
        <v>0</v>
      </c>
    </row>
    <row r="6" spans="1:10" x14ac:dyDescent="0.25">
      <c r="A6" t="s">
        <v>226</v>
      </c>
      <c r="B6">
        <v>70</v>
      </c>
      <c r="C6" s="8">
        <v>0</v>
      </c>
      <c r="D6" s="8">
        <f t="shared" si="0"/>
        <v>0</v>
      </c>
      <c r="G6" t="s">
        <v>229</v>
      </c>
      <c r="H6">
        <v>81</v>
      </c>
      <c r="I6" s="8">
        <v>0</v>
      </c>
      <c r="J6" s="8">
        <f t="shared" si="1"/>
        <v>0</v>
      </c>
    </row>
    <row r="7" spans="1:10" x14ac:dyDescent="0.25">
      <c r="A7" t="s">
        <v>118</v>
      </c>
      <c r="B7">
        <v>1</v>
      </c>
      <c r="C7" s="8">
        <v>0</v>
      </c>
      <c r="D7" s="8">
        <f t="shared" si="0"/>
        <v>0</v>
      </c>
      <c r="G7" t="s">
        <v>118</v>
      </c>
      <c r="H7">
        <v>1</v>
      </c>
      <c r="I7" s="8">
        <v>500</v>
      </c>
      <c r="J7" s="8">
        <f t="shared" si="1"/>
        <v>500</v>
      </c>
    </row>
    <row r="8" spans="1:10" x14ac:dyDescent="0.25">
      <c r="A8" t="s">
        <v>214</v>
      </c>
      <c r="B8">
        <v>1</v>
      </c>
      <c r="C8" s="8">
        <v>3000</v>
      </c>
      <c r="D8" s="8">
        <f t="shared" si="0"/>
        <v>3000</v>
      </c>
      <c r="G8" t="s">
        <v>221</v>
      </c>
      <c r="H8">
        <v>0</v>
      </c>
      <c r="I8" s="8">
        <v>500</v>
      </c>
      <c r="J8" s="8">
        <f t="shared" si="1"/>
        <v>0</v>
      </c>
    </row>
    <row r="9" spans="1:10" x14ac:dyDescent="0.25">
      <c r="A9" t="s">
        <v>216</v>
      </c>
      <c r="B9">
        <v>1</v>
      </c>
      <c r="C9" s="8">
        <v>6000</v>
      </c>
      <c r="D9" s="8">
        <f t="shared" si="0"/>
        <v>6000</v>
      </c>
      <c r="G9" t="s">
        <v>222</v>
      </c>
      <c r="H9">
        <v>1</v>
      </c>
      <c r="I9" s="8">
        <v>200</v>
      </c>
      <c r="J9" s="8">
        <f t="shared" si="1"/>
        <v>200</v>
      </c>
    </row>
    <row r="10" spans="1:10" x14ac:dyDescent="0.25">
      <c r="A10" t="s">
        <v>123</v>
      </c>
      <c r="B10">
        <v>0</v>
      </c>
      <c r="C10" s="8">
        <v>300</v>
      </c>
      <c r="D10" s="8">
        <f t="shared" si="0"/>
        <v>0</v>
      </c>
      <c r="G10" t="s">
        <v>216</v>
      </c>
      <c r="H10">
        <v>0</v>
      </c>
      <c r="I10" s="8">
        <v>6000</v>
      </c>
      <c r="J10" s="8">
        <f t="shared" si="1"/>
        <v>0</v>
      </c>
    </row>
    <row r="11" spans="1:10" x14ac:dyDescent="0.25">
      <c r="A11" t="s">
        <v>217</v>
      </c>
      <c r="B11">
        <v>0</v>
      </c>
      <c r="C11" s="8">
        <v>2800</v>
      </c>
      <c r="D11" s="8">
        <f t="shared" si="0"/>
        <v>0</v>
      </c>
      <c r="G11" t="s">
        <v>223</v>
      </c>
      <c r="H11">
        <v>0</v>
      </c>
      <c r="I11" s="8">
        <v>2800</v>
      </c>
      <c r="J11" s="8">
        <f t="shared" si="1"/>
        <v>0</v>
      </c>
    </row>
    <row r="12" spans="1:10" x14ac:dyDescent="0.25">
      <c r="A12" t="s">
        <v>112</v>
      </c>
      <c r="B12">
        <v>1</v>
      </c>
      <c r="C12" s="8">
        <v>500</v>
      </c>
      <c r="D12" s="8">
        <f t="shared" si="0"/>
        <v>500</v>
      </c>
      <c r="G12" t="s">
        <v>233</v>
      </c>
      <c r="H12">
        <v>0</v>
      </c>
      <c r="I12" s="8">
        <v>500</v>
      </c>
      <c r="J12" s="8">
        <f t="shared" si="1"/>
        <v>0</v>
      </c>
    </row>
    <row r="13" spans="1:10" x14ac:dyDescent="0.25">
      <c r="A13" t="s">
        <v>215</v>
      </c>
      <c r="B13">
        <v>40</v>
      </c>
      <c r="C13" s="8">
        <v>100</v>
      </c>
      <c r="D13" s="8">
        <f>B13*C13</f>
        <v>4000</v>
      </c>
      <c r="G13" t="s">
        <v>224</v>
      </c>
      <c r="H13">
        <v>17.600000000000001</v>
      </c>
      <c r="I13" s="8">
        <v>400</v>
      </c>
      <c r="J13" s="8">
        <f t="shared" si="1"/>
        <v>7040.0000000000009</v>
      </c>
    </row>
    <row r="14" spans="1:10" x14ac:dyDescent="0.25">
      <c r="A14" t="s">
        <v>218</v>
      </c>
      <c r="B14">
        <v>12</v>
      </c>
      <c r="C14" s="8">
        <v>1500</v>
      </c>
      <c r="D14" s="8">
        <f>B14*C14</f>
        <v>18000</v>
      </c>
      <c r="G14" t="s">
        <v>215</v>
      </c>
      <c r="H14">
        <v>10</v>
      </c>
      <c r="I14" s="8">
        <v>100</v>
      </c>
      <c r="J14" s="8">
        <f t="shared" si="1"/>
        <v>1000</v>
      </c>
    </row>
    <row r="15" spans="1:10" x14ac:dyDescent="0.25">
      <c r="A15" s="30" t="s">
        <v>7</v>
      </c>
      <c r="B15" s="30"/>
      <c r="C15" s="30"/>
      <c r="D15" s="31">
        <f>SUM(D3:D14)</f>
        <v>34600</v>
      </c>
      <c r="G15" t="s">
        <v>112</v>
      </c>
      <c r="H15">
        <v>1</v>
      </c>
      <c r="I15" s="8">
        <v>1000</v>
      </c>
      <c r="J15" s="8">
        <f t="shared" si="1"/>
        <v>1000</v>
      </c>
    </row>
    <row r="16" spans="1:10" x14ac:dyDescent="0.25">
      <c r="G16" t="s">
        <v>234</v>
      </c>
      <c r="H16">
        <v>26.5</v>
      </c>
      <c r="I16" s="8">
        <v>500</v>
      </c>
      <c r="J16" s="8">
        <f t="shared" si="1"/>
        <v>13250</v>
      </c>
    </row>
    <row r="17" spans="1:10" x14ac:dyDescent="0.25">
      <c r="G17" t="s">
        <v>225</v>
      </c>
      <c r="H17">
        <v>8</v>
      </c>
      <c r="I17" s="8">
        <v>300</v>
      </c>
      <c r="J17" s="8">
        <f t="shared" si="1"/>
        <v>2400</v>
      </c>
    </row>
    <row r="18" spans="1:10" x14ac:dyDescent="0.25">
      <c r="G18" s="30" t="s">
        <v>7</v>
      </c>
      <c r="H18" s="30"/>
      <c r="I18" s="30"/>
      <c r="J18" s="31">
        <f>SUM(J3:J17)</f>
        <v>29290</v>
      </c>
    </row>
    <row r="23" spans="1:10" x14ac:dyDescent="0.25">
      <c r="A23" s="16"/>
      <c r="B23" s="60" t="s">
        <v>232</v>
      </c>
      <c r="C23" s="60" t="s">
        <v>186</v>
      </c>
      <c r="D23" s="60" t="s">
        <v>7</v>
      </c>
    </row>
    <row r="24" spans="1:10" ht="21" x14ac:dyDescent="0.35">
      <c r="A24" t="s">
        <v>230</v>
      </c>
      <c r="B24" s="8">
        <f>SUM(D3:D11)</f>
        <v>12100</v>
      </c>
      <c r="C24" s="8">
        <f>SUM(D12:D14)</f>
        <v>22500</v>
      </c>
      <c r="D24" s="8">
        <f>SUM(B24:C24)</f>
        <v>34600</v>
      </c>
      <c r="G24" s="42" t="s">
        <v>235</v>
      </c>
      <c r="H24" s="41"/>
      <c r="I24" s="41"/>
      <c r="J24" s="41"/>
    </row>
    <row r="25" spans="1:10" x14ac:dyDescent="0.25">
      <c r="A25" t="s">
        <v>231</v>
      </c>
      <c r="B25" s="8">
        <f>SUM(J3:J13)</f>
        <v>11640</v>
      </c>
      <c r="C25" s="8">
        <f>SUM(J14:J17)</f>
        <v>17650</v>
      </c>
      <c r="D25" s="8">
        <f>SUM(B25:C25)</f>
        <v>29290</v>
      </c>
      <c r="G25" s="61" t="s">
        <v>107</v>
      </c>
      <c r="H25" s="61" t="s">
        <v>108</v>
      </c>
      <c r="I25" s="61" t="s">
        <v>109</v>
      </c>
      <c r="J25" s="61" t="s">
        <v>19</v>
      </c>
    </row>
    <row r="26" spans="1:10" x14ac:dyDescent="0.25">
      <c r="A26" s="30" t="s">
        <v>19</v>
      </c>
      <c r="B26" s="31">
        <f>SUM(B24:B25)</f>
        <v>23740</v>
      </c>
      <c r="C26" s="31">
        <f>SUM(C24:C25)</f>
        <v>40150</v>
      </c>
      <c r="D26" s="31">
        <f>SUM(D24:D25)</f>
        <v>63890</v>
      </c>
      <c r="G26" t="s">
        <v>228</v>
      </c>
      <c r="H26">
        <v>540</v>
      </c>
      <c r="I26" s="8">
        <v>41</v>
      </c>
      <c r="J26" s="8">
        <f>H26*I26</f>
        <v>22140</v>
      </c>
    </row>
    <row r="27" spans="1:10" x14ac:dyDescent="0.25">
      <c r="G27" t="s">
        <v>229</v>
      </c>
      <c r="H27">
        <v>150</v>
      </c>
      <c r="I27" s="8">
        <v>11</v>
      </c>
      <c r="J27" s="8">
        <f>H27*I27</f>
        <v>1650</v>
      </c>
    </row>
    <row r="28" spans="1:10" x14ac:dyDescent="0.25">
      <c r="G28" t="s">
        <v>239</v>
      </c>
      <c r="H28">
        <v>1</v>
      </c>
      <c r="I28" s="8">
        <v>500</v>
      </c>
      <c r="J28" s="8">
        <f>H28*I28</f>
        <v>500</v>
      </c>
    </row>
    <row r="29" spans="1:10" x14ac:dyDescent="0.25">
      <c r="A29" t="s">
        <v>236</v>
      </c>
      <c r="B29" s="8">
        <f>B26-D11-J11</f>
        <v>23740</v>
      </c>
      <c r="G29" t="s">
        <v>123</v>
      </c>
      <c r="H29">
        <v>0</v>
      </c>
      <c r="I29" s="8">
        <v>500</v>
      </c>
      <c r="J29" s="8">
        <f>H29*I29</f>
        <v>0</v>
      </c>
    </row>
    <row r="30" spans="1:10" x14ac:dyDescent="0.25">
      <c r="G30" t="s">
        <v>123</v>
      </c>
      <c r="H30">
        <v>0</v>
      </c>
      <c r="I30" s="8">
        <v>300</v>
      </c>
      <c r="J30" s="8">
        <f>H30*I30</f>
        <v>0</v>
      </c>
    </row>
    <row r="31" spans="1:10" x14ac:dyDescent="0.25">
      <c r="G31" t="s">
        <v>237</v>
      </c>
      <c r="H31">
        <v>0</v>
      </c>
      <c r="I31" s="8">
        <v>2800</v>
      </c>
      <c r="J31" s="8">
        <f t="shared" ref="J31:J33" si="2">H31*I31</f>
        <v>0</v>
      </c>
    </row>
    <row r="32" spans="1:10" x14ac:dyDescent="0.25">
      <c r="G32" t="s">
        <v>238</v>
      </c>
      <c r="H32">
        <v>0</v>
      </c>
      <c r="I32" s="8">
        <v>2800</v>
      </c>
      <c r="J32" s="8">
        <f t="shared" si="2"/>
        <v>0</v>
      </c>
    </row>
    <row r="33" spans="7:10" x14ac:dyDescent="0.25">
      <c r="G33" t="s">
        <v>233</v>
      </c>
      <c r="H33">
        <v>0</v>
      </c>
      <c r="I33" s="8">
        <v>500</v>
      </c>
      <c r="J33" s="8">
        <f t="shared" si="2"/>
        <v>0</v>
      </c>
    </row>
    <row r="34" spans="7:10" x14ac:dyDescent="0.25">
      <c r="G34" s="30" t="s">
        <v>7</v>
      </c>
      <c r="H34" s="30"/>
      <c r="I34" s="30"/>
      <c r="J34" s="31">
        <f>SUM(J26:J33)</f>
        <v>24290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 помещений</vt:lpstr>
      <vt:lpstr>Расходы</vt:lpstr>
      <vt:lpstr>Веранда</vt:lpstr>
      <vt:lpstr>Фундамент забор+гараж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2017-10-02T15:02:16Z</dcterms:created>
  <dcterms:modified xsi:type="dcterms:W3CDTF">2018-06-26T05:14:37Z</dcterms:modified>
</cp:coreProperties>
</file>