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50" i="2" l="1"/>
  <c r="D37" i="2"/>
  <c r="C37" i="2"/>
  <c r="E38" i="2" l="1"/>
  <c r="E37" i="2"/>
  <c r="D24" i="2"/>
  <c r="E36" i="2" l="1"/>
  <c r="E35" i="2"/>
  <c r="C49" i="2" l="1"/>
  <c r="I48" i="2" l="1"/>
  <c r="C21" i="2" l="1"/>
  <c r="E21" i="2" s="1"/>
  <c r="E34" i="2" l="1"/>
  <c r="E33" i="2" l="1"/>
  <c r="E32" i="2"/>
  <c r="E31" i="2" l="1"/>
  <c r="C24" i="2"/>
  <c r="J5" i="1" l="1"/>
  <c r="J4" i="1"/>
  <c r="E4" i="1"/>
  <c r="H5" i="1"/>
  <c r="G5" i="1"/>
  <c r="F5" i="1"/>
  <c r="E5" i="1"/>
  <c r="D5" i="1"/>
  <c r="F4" i="1"/>
  <c r="D4" i="1"/>
  <c r="C4" i="1"/>
  <c r="E29" i="2" l="1"/>
  <c r="E30" i="2"/>
  <c r="C20" i="2"/>
  <c r="E27" i="2" l="1"/>
  <c r="E26" i="2"/>
  <c r="I3" i="2" l="1"/>
  <c r="K3" i="2" l="1"/>
  <c r="E16" i="2" l="1"/>
  <c r="C48" i="2" l="1"/>
  <c r="E28" i="2"/>
  <c r="C18" i="2" l="1"/>
  <c r="E24" i="2" l="1"/>
  <c r="E23" i="2"/>
  <c r="D44" i="2" l="1"/>
  <c r="E22" i="2"/>
  <c r="E20" i="2"/>
  <c r="E17" i="2"/>
  <c r="E18" i="2" l="1"/>
  <c r="D8" i="2"/>
  <c r="D15" i="2" l="1"/>
  <c r="C8" i="2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9" i="2" s="1"/>
  <c r="C6" i="2"/>
  <c r="C39" i="2" s="1"/>
  <c r="C51" i="2" l="1"/>
  <c r="E6" i="2"/>
  <c r="E39" i="2" s="1"/>
  <c r="K54" i="2" s="1"/>
  <c r="I6" i="1"/>
  <c r="C44" i="2" l="1"/>
  <c r="K56" i="2"/>
  <c r="B10" i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<sst xmlns="http://schemas.openxmlformats.org/spreadsheetml/2006/main" count="109" uniqueCount="102">
  <si>
    <t>Помещение</t>
  </si>
  <si>
    <t>Спальня 1</t>
  </si>
  <si>
    <t>Спальня 2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</si>
  <si>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</si>
  <si>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</si>
  <si>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</si>
  <si>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</si>
  <si>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</si>
  <si>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</si>
  <si>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</si>
  <si>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</si>
  <si>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</si>
  <si>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</si>
  <si>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</si>
  <si>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</si>
  <si>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</si>
  <si>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</si>
  <si>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</si>
  <si>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</si>
  <si>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</si>
  <si>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</si>
  <si>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</si>
  <si>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</si>
  <si>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</si>
  <si>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</si>
  <si>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</si>
  <si>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</si>
  <si>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</si>
  <si>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</si>
  <si>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</si>
  <si>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</si>
  <si>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</si>
  <si>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</si>
  <si>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</si>
  <si>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</si>
  <si>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</si>
  <si>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</si>
  <si>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</si>
  <si>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</si>
  <si>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</si>
  <si>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</si>
  <si>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</si>
  <si>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</si>
  <si>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</si>
  <si>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</si>
  <si>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</si>
  <si>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</si>
  <si>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</si>
  <si>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</si>
  <si>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</si>
  <si>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</si>
  <si>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</si>
  <si>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</si>
  <si>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</si>
  <si>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</si>
  <si>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</si>
  <si>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</si>
  <si>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</si>
  <si>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</si>
  <si>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</si>
  <si>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</si>
  <si>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</si>
  <si>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</si>
  <si>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</si>
  <si>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</si>
  <si>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</si>
  <si>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</si>
  <si>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</si>
  <si>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</si>
  <si>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</si>
  <si>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</si>
  <si>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</si>
  <si>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</si>
  <si>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</si>
  <si>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</si>
  <si>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</si>
  <si>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</si>
  <si>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</si>
  <si>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</si>
  <si>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</si>
  <si>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</si>
  <si>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</si>
  <si>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</si>
  <si>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</si>
  <si>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</si>
  <si>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</si>
  <si>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</si>
  <si>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</si>
  <si>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</si>
  <si>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</si>
  <si>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</si>
  <si>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</si>
  <si>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</si>
  <si>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</si>
  <si>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Sстены 4</t>
  </si>
  <si>
    <t>Sстены 3</t>
  </si>
  <si>
    <t>Sстены 2</t>
  </si>
  <si>
    <t xml:space="preserve">Sстены 1 </t>
  </si>
  <si>
    <t>Sпола</t>
  </si>
  <si>
    <t>Натяжной потолок зал+ванная</t>
  </si>
  <si>
    <t>Оценка для Сбера</t>
  </si>
  <si>
    <t>Осталось за дом (без ипотеки)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</si>
</sst>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</cellStyleXfs>
  <cellXfs count="36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40% - Акцент2" xfId="14" builtinId="35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4" sqref="B4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98</v>
      </c>
      <c r="C1" s="1" t="s">
        <v>97</v>
      </c>
      <c r="D1" s="1" t="s">
        <v>96</v>
      </c>
      <c r="E1" s="1" t="s">
        <v>95</v>
      </c>
      <c r="F1" s="1" t="s">
        <v>94</v>
      </c>
      <c r="G1" s="1" t="s">
        <v>93</v>
      </c>
      <c r="H1" s="1" t="s">
        <v>92</v>
      </c>
      <c r="I1" s="4" t="s">
        <v>10</v>
      </c>
      <c r="J1" s="1" t="s">
        <v>91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74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17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5</v>
      </c>
      <c r="C9" t="s">
        <v>6</v>
      </c>
      <c r="D9" t="s">
        <v>8</v>
      </c>
    </row>
    <row r="10" spans="1:10" x14ac:dyDescent="0.25">
      <c r="A10" t="s">
        <v>7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9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8</v>
      </c>
      <c r="D12">
        <f>SUM(D10:D11)</f>
        <v>104851.75</v>
      </c>
    </row>
    <row r="13" spans="1:10" x14ac:dyDescent="0.25">
      <c r="A13" t="s">
        <v>11</v>
      </c>
      <c r="B13">
        <v>5000</v>
      </c>
    </row>
    <row r="14" spans="1:10" x14ac:dyDescent="0.25">
      <c r="A14" t="s">
        <v>12</v>
      </c>
      <c r="B14">
        <v>5000</v>
      </c>
    </row>
    <row r="15" spans="1:10" x14ac:dyDescent="0.25">
      <c r="A15" t="s">
        <v>13</v>
      </c>
      <c r="B15">
        <v>2.75</v>
      </c>
    </row>
    <row r="16" spans="1:10" x14ac:dyDescent="0.25">
      <c r="A16" t="s">
        <v>15</v>
      </c>
      <c r="B16">
        <v>300</v>
      </c>
      <c r="C16">
        <v>500</v>
      </c>
    </row>
    <row r="17" spans="1:2" x14ac:dyDescent="0.25">
      <c r="A17" t="s">
        <v>14</v>
      </c>
      <c r="B17">
        <v>600</v>
      </c>
    </row>
    <row r="18" spans="1:2" x14ac:dyDescent="0.25">
      <c r="A18" t="s">
        <v>16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31" workbookViewId="0">
      <selection activeCell="C48" sqref="C48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1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18</v>
      </c>
      <c r="B1" s="1" t="s">
        <v>19</v>
      </c>
      <c r="C1" s="7" t="s">
        <v>20</v>
      </c>
      <c r="D1" s="7" t="s">
        <v>21</v>
      </c>
      <c r="E1" s="5" t="s">
        <v>27</v>
      </c>
      <c r="G1" s="25" t="s">
        <v>68</v>
      </c>
      <c r="H1" s="25"/>
      <c r="I1" s="25"/>
      <c r="J1" s="25" t="s">
        <v>69</v>
      </c>
      <c r="K1" s="27">
        <v>7.0000000000000007E-2</v>
      </c>
    </row>
    <row r="2" spans="1:11" ht="30.75" thickTop="1" x14ac:dyDescent="0.25">
      <c r="A2" s="6">
        <v>43003</v>
      </c>
      <c r="B2" t="s">
        <v>22</v>
      </c>
      <c r="C2" s="8">
        <v>20000</v>
      </c>
      <c r="D2" s="8">
        <v>20000</v>
      </c>
      <c r="E2" s="8">
        <f>C2-D2</f>
        <v>0</v>
      </c>
      <c r="G2" s="16" t="s">
        <v>18</v>
      </c>
      <c r="H2" s="26" t="s">
        <v>63</v>
      </c>
      <c r="I2" s="26" t="s">
        <v>67</v>
      </c>
      <c r="J2" s="28" t="s">
        <v>70</v>
      </c>
      <c r="K2" s="26" t="s">
        <v>64</v>
      </c>
    </row>
    <row r="3" spans="1:11" x14ac:dyDescent="0.25">
      <c r="A3" s="6">
        <v>43022</v>
      </c>
      <c r="B3" t="s">
        <v>23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31</v>
      </c>
      <c r="J3" s="8">
        <v>200000</v>
      </c>
      <c r="K3" s="14">
        <f ca="1">J3*K1/365*I3</f>
        <v>1189.041095890411</v>
      </c>
    </row>
    <row r="4" spans="1:11" x14ac:dyDescent="0.25">
      <c r="A4" s="6">
        <v>43026</v>
      </c>
      <c r="B4" t="s">
        <v>24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25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26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29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28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1" x14ac:dyDescent="0.25">
      <c r="A9" s="6">
        <v>43038</v>
      </c>
      <c r="B9" s="9" t="s">
        <v>32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35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36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72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30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11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37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65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66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40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34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41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/>
      <c r="B21" s="9" t="s">
        <v>83</v>
      </c>
      <c r="C21" s="8">
        <f>2000+2000</f>
        <v>4000</v>
      </c>
      <c r="D21" s="8">
        <v>0</v>
      </c>
      <c r="E21" s="8">
        <f t="shared" si="1"/>
        <v>4000</v>
      </c>
    </row>
    <row r="22" spans="1:5" x14ac:dyDescent="0.25">
      <c r="A22" s="6">
        <v>43070</v>
      </c>
      <c r="B22" s="9" t="s">
        <v>42</v>
      </c>
      <c r="C22" s="8">
        <v>12000</v>
      </c>
      <c r="D22" s="8">
        <v>0</v>
      </c>
      <c r="E22" s="8">
        <f t="shared" si="1"/>
        <v>12000</v>
      </c>
    </row>
    <row r="23" spans="1:5" x14ac:dyDescent="0.25">
      <c r="A23" s="6">
        <v>43057</v>
      </c>
      <c r="B23" s="9" t="s">
        <v>55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81</v>
      </c>
      <c r="C24" s="8">
        <f>24000+3000</f>
        <v>27000</v>
      </c>
      <c r="D24" s="8">
        <f>14000+3000+5000</f>
        <v>22000</v>
      </c>
      <c r="E24" s="8">
        <f t="shared" si="1"/>
        <v>5000</v>
      </c>
    </row>
    <row r="25" spans="1:5" x14ac:dyDescent="0.25">
      <c r="A25" s="6">
        <v>43051</v>
      </c>
      <c r="B25" s="9" t="s">
        <v>39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73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75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60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71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71</v>
      </c>
      <c r="C30" s="8">
        <v>1560</v>
      </c>
      <c r="D30" s="8">
        <v>1560</v>
      </c>
      <c r="E30" s="8">
        <f t="shared" ref="E30:E38" si="2">C30-D30</f>
        <v>0</v>
      </c>
    </row>
    <row r="31" spans="1:5" x14ac:dyDescent="0.25">
      <c r="A31" s="6">
        <v>43064</v>
      </c>
      <c r="B31" s="9" t="s">
        <v>77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78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79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82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89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90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99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100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10" t="s">
        <v>38</v>
      </c>
      <c r="B39" s="10"/>
      <c r="C39" s="11">
        <f>SUM(C2:C38)</f>
        <v>492781</v>
      </c>
      <c r="D39" s="11">
        <f>SUM(D2:D38)</f>
        <v>426705</v>
      </c>
      <c r="E39" s="11">
        <f>SUM(E3:E38)</f>
        <v>66076</v>
      </c>
    </row>
    <row r="41" spans="1:9" x14ac:dyDescent="0.25">
      <c r="C41" s="8"/>
    </row>
    <row r="42" spans="1:9" x14ac:dyDescent="0.25">
      <c r="C42" s="34" t="s">
        <v>76</v>
      </c>
      <c r="D42" s="35"/>
    </row>
    <row r="43" spans="1:9" x14ac:dyDescent="0.25">
      <c r="C43" s="15" t="s">
        <v>52</v>
      </c>
      <c r="D43" s="16" t="s">
        <v>51</v>
      </c>
      <c r="H43" s="20" t="s">
        <v>56</v>
      </c>
      <c r="I43" s="20"/>
    </row>
    <row r="44" spans="1:9" x14ac:dyDescent="0.25">
      <c r="B44" t="s">
        <v>43</v>
      </c>
      <c r="C44" s="13">
        <f>C50-C48+E39</f>
        <v>-633924</v>
      </c>
      <c r="D44" s="13">
        <f>C50-C48</f>
        <v>-700000</v>
      </c>
      <c r="H44" t="s">
        <v>57</v>
      </c>
      <c r="I44" s="8">
        <v>20000</v>
      </c>
    </row>
    <row r="45" spans="1:9" x14ac:dyDescent="0.25">
      <c r="B45" t="s">
        <v>44</v>
      </c>
      <c r="C45" s="8">
        <v>2000000</v>
      </c>
      <c r="H45" t="s">
        <v>59</v>
      </c>
      <c r="I45" s="8">
        <v>12000</v>
      </c>
    </row>
    <row r="46" spans="1:9" x14ac:dyDescent="0.25">
      <c r="B46" t="s">
        <v>45</v>
      </c>
      <c r="C46" s="8">
        <v>100000</v>
      </c>
      <c r="H46" t="s">
        <v>80</v>
      </c>
      <c r="I46" s="8">
        <v>520000</v>
      </c>
    </row>
    <row r="47" spans="1:9" x14ac:dyDescent="0.25">
      <c r="B47" t="s">
        <v>61</v>
      </c>
      <c r="C47" s="8">
        <v>200000</v>
      </c>
      <c r="H47" t="s">
        <v>84</v>
      </c>
      <c r="I47" s="8">
        <v>-18800</v>
      </c>
    </row>
    <row r="48" spans="1:9" x14ac:dyDescent="0.25">
      <c r="B48" s="23" t="s">
        <v>62</v>
      </c>
      <c r="C48" s="24">
        <f>SUM(C45:C47)</f>
        <v>2300000</v>
      </c>
      <c r="H48" s="30" t="s">
        <v>58</v>
      </c>
      <c r="I48" s="31">
        <f>SUM(I44:I47)</f>
        <v>533200</v>
      </c>
    </row>
    <row r="49" spans="2:11" x14ac:dyDescent="0.25">
      <c r="B49" t="s">
        <v>31</v>
      </c>
      <c r="C49" s="8">
        <f>2750000</f>
        <v>2750000</v>
      </c>
      <c r="I49" s="8"/>
    </row>
    <row r="50" spans="2:11" x14ac:dyDescent="0.25">
      <c r="B50" s="21" t="s">
        <v>101</v>
      </c>
      <c r="C50" s="22">
        <f>C49-I48-K56</f>
        <v>1600000</v>
      </c>
    </row>
    <row r="51" spans="2:11" x14ac:dyDescent="0.25">
      <c r="B51" s="18" t="s">
        <v>33</v>
      </c>
      <c r="C51" s="12">
        <f>C49+C39</f>
        <v>3242781</v>
      </c>
    </row>
    <row r="53" spans="2:11" x14ac:dyDescent="0.25">
      <c r="C53" s="33" t="s">
        <v>53</v>
      </c>
      <c r="D53" s="33"/>
      <c r="E53" s="33" t="s">
        <v>51</v>
      </c>
      <c r="F53" s="33"/>
      <c r="I53" s="17" t="s">
        <v>85</v>
      </c>
      <c r="J53" s="17"/>
      <c r="K53" s="14">
        <v>2736800</v>
      </c>
    </row>
    <row r="54" spans="2:11" x14ac:dyDescent="0.25">
      <c r="B54" t="s">
        <v>46</v>
      </c>
      <c r="C54" s="17" t="s">
        <v>47</v>
      </c>
      <c r="D54" s="19" t="s">
        <v>54</v>
      </c>
      <c r="E54" s="17" t="s">
        <v>47</v>
      </c>
      <c r="F54" s="19" t="s">
        <v>54</v>
      </c>
      <c r="I54" s="17" t="s">
        <v>86</v>
      </c>
      <c r="J54" s="17"/>
      <c r="K54" s="14">
        <f>C48-E39-K55</f>
        <v>2120000</v>
      </c>
    </row>
    <row r="55" spans="2:11" x14ac:dyDescent="0.25">
      <c r="B55" t="s">
        <v>48</v>
      </c>
      <c r="C55" s="14">
        <v>7500</v>
      </c>
      <c r="D55" s="14">
        <v>9800</v>
      </c>
      <c r="E55" s="14">
        <v>5900</v>
      </c>
      <c r="F55" s="14">
        <v>7700</v>
      </c>
      <c r="I55" s="19" t="s">
        <v>88</v>
      </c>
      <c r="J55" s="17"/>
      <c r="K55" s="14">
        <v>113924</v>
      </c>
    </row>
    <row r="56" spans="2:11" x14ac:dyDescent="0.25">
      <c r="B56" t="s">
        <v>49</v>
      </c>
      <c r="C56" s="14">
        <v>674000</v>
      </c>
      <c r="D56" s="14">
        <v>544000</v>
      </c>
      <c r="E56" s="14">
        <v>525000</v>
      </c>
      <c r="F56" s="14">
        <v>420000</v>
      </c>
      <c r="I56" s="32" t="s">
        <v>87</v>
      </c>
      <c r="J56" s="32"/>
      <c r="K56" s="14">
        <f>K53-K54</f>
        <v>616800</v>
      </c>
    </row>
    <row r="57" spans="2:11" x14ac:dyDescent="0.25">
      <c r="B57" t="s">
        <v>50</v>
      </c>
      <c r="C57">
        <v>10.996</v>
      </c>
      <c r="D57">
        <v>10.962999999999999</v>
      </c>
      <c r="E57">
        <v>10.996</v>
      </c>
      <c r="F57">
        <v>10.962999999999999</v>
      </c>
    </row>
  </sheetData>
  <mergeCells count="3">
    <mergeCell ref="C53:D53"/>
    <mergeCell ref="E53:F53"/>
    <mergeCell ref="C42:D4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2017-12-21T07:18:31Z</dcterms:modified>
</cp:coreProperties>
</file>