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7" i="2" l="1"/>
  <c r="D37" i="2"/>
  <c r="C37" i="2"/>
  <c r="E36" i="2" l="1"/>
  <c r="E35" i="2"/>
  <c r="C47" i="2" l="1"/>
  <c r="I46" i="2" l="1"/>
  <c r="C21" i="2" l="1"/>
  <c r="E21" i="2" s="1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6" i="2" l="1"/>
  <c r="K52" i="2" s="1"/>
  <c r="E28" i="2"/>
  <c r="C18" i="2" l="1"/>
  <c r="E24" i="2" l="1"/>
  <c r="E23" i="2"/>
  <c r="C48" i="2" l="1"/>
  <c r="D42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49" i="2" l="1"/>
  <c r="E6" i="2"/>
  <c r="I6" i="1"/>
  <c r="C42" i="2" l="1"/>
  <c r="K54" i="2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<sst xmlns="http://schemas.openxmlformats.org/spreadsheetml/2006/main" count="107" uniqueCount="100">
  <si>
    <t>Помещение</t>
  </si>
  <si>
    <t>Спальня 1</t>
  </si>
  <si>
    <t>Спальня 2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</si>
  <si>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</si>
  <si>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</si>
  <si>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</si>
  <si>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</si>
  <si>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</si>
  <si>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</si>
  <si>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</si>
  <si>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</si>
  <si>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</si>
  <si>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</si>
  <si>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</si>
  <si>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</si>
  <si>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</si>
  <si>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</si>
  <si>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</si>
  <si>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</si>
  <si>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</si>
  <si>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</si>
  <si>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</si>
  <si>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</si>
  <si>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</si>
  <si>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</si>
  <si>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</si>
  <si>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</si>
  <si>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</si>
  <si>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</si>
  <si>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</si>
  <si>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</si>
  <si>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</si>
  <si>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</si>
  <si>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</si>
  <si>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</si>
  <si>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</si>
  <si>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</si>
  <si>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</si>
  <si>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</si>
  <si>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</si>
  <si>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</si>
  <si>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</si>
  <si>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</si>
  <si>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</si>
  <si>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</si>
  <si>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</si>
  <si>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</si>
  <si>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</si>
  <si>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</si>
  <si>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</si>
  <si>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</si>
  <si>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</si>
  <si>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</si>
  <si>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</si>
  <si>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</si>
  <si>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</si>
  <si>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</si>
  <si>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</si>
  <si>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</si>
  <si>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</si>
  <si>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</si>
  <si>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</si>
  <si>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</si>
  <si>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</si>
  <si>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</si>
  <si>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</si>
  <si>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</si>
  <si>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</si>
  <si>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</si>
  <si>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</si>
  <si>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</si>
  <si>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</si>
  <si>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</si>
  <si>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</si>
  <si>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</si>
  <si>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</si>
  <si>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</si>
  <si>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</si>
  <si>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</si>
  <si>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</si>
  <si>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</si>
  <si>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</si>
  <si>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</si>
  <si>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</si>
  <si>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</si>
  <si>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</si>
  <si>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</si>
  <si>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</si>
  <si>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Осталось за дом (сумма в договор КП)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</si>
  <si>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</si>
  <si>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</si>
  <si>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</si>
  <si>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</si>
  <si>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</si>
  <si>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</si>
  <si>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Sстены 4</t>
  </si>
  <si>
    <t>Sстены 3</t>
  </si>
  <si>
    <t>Sстены 2</t>
  </si>
  <si>
    <t xml:space="preserve">Sстены 1 </t>
  </si>
  <si>
    <t>Sпола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</si>
</sst>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4" sqref="B4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99</v>
      </c>
      <c r="C1" s="1" t="s">
        <v>98</v>
      </c>
      <c r="D1" s="1" t="s">
        <v>97</v>
      </c>
      <c r="E1" s="1" t="s">
        <v>96</v>
      </c>
      <c r="F1" s="1" t="s">
        <v>95</v>
      </c>
      <c r="G1" s="1" t="s">
        <v>94</v>
      </c>
      <c r="H1" s="1" t="s">
        <v>93</v>
      </c>
      <c r="I1" s="4" t="s">
        <v>10</v>
      </c>
      <c r="J1" s="1" t="s">
        <v>92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74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17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5</v>
      </c>
      <c r="C9" t="s">
        <v>6</v>
      </c>
      <c r="D9" t="s">
        <v>8</v>
      </c>
    </row>
    <row r="10" spans="1:10" x14ac:dyDescent="0.25">
      <c r="A10" t="s">
        <v>7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9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8</v>
      </c>
      <c r="D12">
        <f>SUM(D10:D11)</f>
        <v>104851.75</v>
      </c>
    </row>
    <row r="13" spans="1:10" x14ac:dyDescent="0.25">
      <c r="A13" t="s">
        <v>11</v>
      </c>
      <c r="B13">
        <v>5000</v>
      </c>
    </row>
    <row r="14" spans="1:10" x14ac:dyDescent="0.25">
      <c r="A14" t="s">
        <v>12</v>
      </c>
      <c r="B14">
        <v>5000</v>
      </c>
    </row>
    <row r="15" spans="1:10" x14ac:dyDescent="0.25">
      <c r="A15" t="s">
        <v>13</v>
      </c>
      <c r="B15">
        <v>2.75</v>
      </c>
    </row>
    <row r="16" spans="1:10" x14ac:dyDescent="0.25">
      <c r="A16" t="s">
        <v>15</v>
      </c>
      <c r="B16">
        <v>300</v>
      </c>
      <c r="C16">
        <v>500</v>
      </c>
    </row>
    <row r="17" spans="1:2" x14ac:dyDescent="0.25">
      <c r="A17" t="s">
        <v>14</v>
      </c>
      <c r="B17">
        <v>600</v>
      </c>
    </row>
    <row r="18" spans="1:2" x14ac:dyDescent="0.25">
      <c r="A18" t="s">
        <v>16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25" workbookViewId="0">
      <selection activeCell="H46" sqref="H46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425781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18</v>
      </c>
      <c r="B1" s="1" t="s">
        <v>19</v>
      </c>
      <c r="C1" s="7" t="s">
        <v>20</v>
      </c>
      <c r="D1" s="7" t="s">
        <v>21</v>
      </c>
      <c r="E1" s="5" t="s">
        <v>27</v>
      </c>
      <c r="G1" s="25" t="s">
        <v>68</v>
      </c>
      <c r="H1" s="25"/>
      <c r="I1" s="25"/>
      <c r="J1" s="25" t="s">
        <v>69</v>
      </c>
      <c r="K1" s="27">
        <v>7.0000000000000007E-2</v>
      </c>
    </row>
    <row r="2" spans="1:11" ht="30.75" thickTop="1" x14ac:dyDescent="0.25">
      <c r="A2" s="6">
        <v>43003</v>
      </c>
      <c r="B2" t="s">
        <v>22</v>
      </c>
      <c r="C2" s="8">
        <v>20000</v>
      </c>
      <c r="D2" s="8">
        <v>20000</v>
      </c>
      <c r="E2" s="8">
        <f>C2-D2</f>
        <v>0</v>
      </c>
      <c r="G2" s="16" t="s">
        <v>18</v>
      </c>
      <c r="H2" s="26" t="s">
        <v>63</v>
      </c>
      <c r="I2" s="26" t="s">
        <v>67</v>
      </c>
      <c r="J2" s="28" t="s">
        <v>70</v>
      </c>
      <c r="K2" s="26" t="s">
        <v>64</v>
      </c>
    </row>
    <row r="3" spans="1:11" x14ac:dyDescent="0.25">
      <c r="A3" s="6">
        <v>43022</v>
      </c>
      <c r="B3" t="s">
        <v>23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24</v>
      </c>
      <c r="J3" s="8">
        <v>200000</v>
      </c>
      <c r="K3" s="14">
        <f ca="1">J3*K1/365*I3</f>
        <v>920.54794520547955</v>
      </c>
    </row>
    <row r="4" spans="1:11" x14ac:dyDescent="0.25">
      <c r="A4" s="6">
        <v>43026</v>
      </c>
      <c r="B4" t="s">
        <v>24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25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26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29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28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32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30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11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65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66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34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41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83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42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55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81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39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73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75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60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71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71</v>
      </c>
      <c r="C30" s="8">
        <v>1560</v>
      </c>
      <c r="D30" s="8">
        <v>1560</v>
      </c>
      <c r="E30" s="8">
        <f t="shared" ref="E30:E36" si="2">C30-D30</f>
        <v>0</v>
      </c>
    </row>
    <row r="31" spans="1:5" x14ac:dyDescent="0.25">
      <c r="A31" s="6">
        <v>43064</v>
      </c>
      <c r="B31" s="9" t="s">
        <v>77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78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79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82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90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91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10" t="s">
        <v>38</v>
      </c>
      <c r="B37" s="10"/>
      <c r="C37" s="11">
        <f>SUM(C2:C36)</f>
        <v>471881</v>
      </c>
      <c r="D37" s="11">
        <f>SUM(D2:D36)</f>
        <v>400805</v>
      </c>
      <c r="E37" s="11">
        <f>SUM(E2:E36)</f>
        <v>71076</v>
      </c>
    </row>
    <row r="39" spans="1:9" x14ac:dyDescent="0.25">
      <c r="C39" s="8"/>
    </row>
    <row r="40" spans="1:9" x14ac:dyDescent="0.25">
      <c r="C40" s="34" t="s">
        <v>76</v>
      </c>
      <c r="D40" s="35"/>
    </row>
    <row r="41" spans="1:9" x14ac:dyDescent="0.25">
      <c r="C41" s="15" t="s">
        <v>52</v>
      </c>
      <c r="D41" s="16" t="s">
        <v>51</v>
      </c>
      <c r="H41" s="20" t="s">
        <v>56</v>
      </c>
      <c r="I41" s="20"/>
    </row>
    <row r="42" spans="1:9" x14ac:dyDescent="0.25">
      <c r="B42" t="s">
        <v>43</v>
      </c>
      <c r="C42" s="13">
        <f>C48-C46+E37</f>
        <v>507876</v>
      </c>
      <c r="D42" s="13">
        <f>C48-C46</f>
        <v>436800</v>
      </c>
      <c r="H42" t="s">
        <v>57</v>
      </c>
      <c r="I42" s="8">
        <v>20000</v>
      </c>
    </row>
    <row r="43" spans="1:9" x14ac:dyDescent="0.25">
      <c r="B43" t="s">
        <v>44</v>
      </c>
      <c r="C43" s="8">
        <v>2000000</v>
      </c>
      <c r="H43" t="s">
        <v>59</v>
      </c>
      <c r="I43" s="8">
        <v>12000</v>
      </c>
    </row>
    <row r="44" spans="1:9" x14ac:dyDescent="0.25">
      <c r="B44" t="s">
        <v>45</v>
      </c>
      <c r="C44" s="8">
        <v>100000</v>
      </c>
      <c r="H44" t="s">
        <v>80</v>
      </c>
      <c r="I44" s="8">
        <v>0</v>
      </c>
    </row>
    <row r="45" spans="1:9" x14ac:dyDescent="0.25">
      <c r="B45" t="s">
        <v>61</v>
      </c>
      <c r="C45" s="8">
        <v>200000</v>
      </c>
      <c r="H45" t="s">
        <v>84</v>
      </c>
      <c r="I45" s="8">
        <v>-18800</v>
      </c>
    </row>
    <row r="46" spans="1:9" x14ac:dyDescent="0.25">
      <c r="B46" s="23" t="s">
        <v>62</v>
      </c>
      <c r="C46" s="24">
        <f>SUM(C43:C45)</f>
        <v>2300000</v>
      </c>
      <c r="H46" s="30" t="s">
        <v>58</v>
      </c>
      <c r="I46" s="31">
        <f>SUM(I42:I45)</f>
        <v>13200</v>
      </c>
    </row>
    <row r="47" spans="1:9" x14ac:dyDescent="0.25">
      <c r="B47" t="s">
        <v>31</v>
      </c>
      <c r="C47" s="8">
        <f>2750000</f>
        <v>2750000</v>
      </c>
      <c r="I47" s="8"/>
    </row>
    <row r="48" spans="1:9" x14ac:dyDescent="0.25">
      <c r="B48" s="21" t="s">
        <v>88</v>
      </c>
      <c r="C48" s="22">
        <f>C47-I46</f>
        <v>2736800</v>
      </c>
    </row>
    <row r="49" spans="2:11" x14ac:dyDescent="0.25">
      <c r="B49" s="18" t="s">
        <v>33</v>
      </c>
      <c r="C49" s="12">
        <f>C47+C37</f>
        <v>3221881</v>
      </c>
    </row>
    <row r="51" spans="2:11" x14ac:dyDescent="0.25">
      <c r="C51" s="33" t="s">
        <v>53</v>
      </c>
      <c r="D51" s="33"/>
      <c r="E51" s="33" t="s">
        <v>51</v>
      </c>
      <c r="F51" s="33"/>
      <c r="I51" s="17" t="s">
        <v>85</v>
      </c>
      <c r="J51" s="17"/>
      <c r="K51" s="14">
        <v>2736800</v>
      </c>
    </row>
    <row r="52" spans="2:11" x14ac:dyDescent="0.25">
      <c r="B52" t="s">
        <v>46</v>
      </c>
      <c r="C52" s="17" t="s">
        <v>47</v>
      </c>
      <c r="D52" s="19" t="s">
        <v>54</v>
      </c>
      <c r="E52" s="17" t="s">
        <v>47</v>
      </c>
      <c r="F52" s="19" t="s">
        <v>54</v>
      </c>
      <c r="I52" s="17" t="s">
        <v>86</v>
      </c>
      <c r="J52" s="17"/>
      <c r="K52" s="14">
        <f>C46-E37-K53</f>
        <v>2170000</v>
      </c>
    </row>
    <row r="53" spans="2:11" x14ac:dyDescent="0.25">
      <c r="B53" t="s">
        <v>48</v>
      </c>
      <c r="C53" s="14">
        <v>7500</v>
      </c>
      <c r="D53" s="14">
        <v>9800</v>
      </c>
      <c r="E53" s="14">
        <v>5900</v>
      </c>
      <c r="F53" s="14">
        <v>7700</v>
      </c>
      <c r="I53" s="19" t="s">
        <v>89</v>
      </c>
      <c r="J53" s="17"/>
      <c r="K53" s="14">
        <v>58924</v>
      </c>
    </row>
    <row r="54" spans="2:11" x14ac:dyDescent="0.25">
      <c r="B54" t="s">
        <v>49</v>
      </c>
      <c r="C54" s="14">
        <v>674000</v>
      </c>
      <c r="D54" s="14">
        <v>544000</v>
      </c>
      <c r="E54" s="14">
        <v>525000</v>
      </c>
      <c r="F54" s="14">
        <v>420000</v>
      </c>
      <c r="I54" s="32" t="s">
        <v>87</v>
      </c>
      <c r="J54" s="32"/>
      <c r="K54" s="14">
        <f>K51-K52</f>
        <v>566800</v>
      </c>
    </row>
    <row r="55" spans="2:11" x14ac:dyDescent="0.25">
      <c r="B55" t="s">
        <v>50</v>
      </c>
      <c r="C55">
        <v>10.996</v>
      </c>
      <c r="D55">
        <v>10.962999999999999</v>
      </c>
      <c r="E55">
        <v>10.996</v>
      </c>
      <c r="F55">
        <v>10.962999999999999</v>
      </c>
    </row>
  </sheetData>
  <mergeCells count="3">
    <mergeCell ref="C51:D51"/>
    <mergeCell ref="E51:F51"/>
    <mergeCell ref="C40:D4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2017-12-14T09:24:08Z</dcterms:modified>
</cp:coreProperties>
</file>