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2" l="1"/>
  <c r="E20" i="2"/>
  <c r="E19" i="2"/>
  <c r="E16" i="2"/>
  <c r="C16" i="2"/>
  <c r="C17" i="2"/>
  <c r="E17" i="2" l="1"/>
  <c r="D8" i="2"/>
  <c r="D15" i="2" l="1"/>
  <c r="C8" i="2"/>
  <c r="C21" i="2" l="1"/>
  <c r="D21" i="2"/>
  <c r="E21" i="2" l="1"/>
  <c r="D7" i="2"/>
  <c r="C7" i="2"/>
  <c r="C12" i="2" l="1"/>
  <c r="C15" i="2" l="1"/>
  <c r="E15" i="2" l="1"/>
  <c r="C14" i="2"/>
  <c r="E11" i="2"/>
  <c r="E10" i="2" l="1"/>
  <c r="E18" i="2" l="1"/>
  <c r="E9" i="2" l="1"/>
  <c r="E14" i="2"/>
  <c r="C31" i="2" l="1"/>
  <c r="E13" i="2"/>
  <c r="E12" i="2" l="1"/>
  <c r="D3" i="2" l="1"/>
  <c r="E8" i="2" l="1"/>
  <c r="E7" i="2"/>
  <c r="E5" i="2"/>
  <c r="E4" i="2"/>
  <c r="E3" i="2"/>
  <c r="E2" i="2"/>
  <c r="D6" i="2"/>
  <c r="D22" i="2" s="1"/>
  <c r="C6" i="2"/>
  <c r="C22" i="2" l="1"/>
  <c r="C32" i="2" s="1"/>
  <c r="E22" i="2"/>
  <c r="C26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<sst xmlns="http://schemas.openxmlformats.org/spreadsheetml/2006/main" count="72" uniqueCount="66">
  <si>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</si>
  <si>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</si>
  <si>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</si>
  <si>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</si>
  <si>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</si>
  <si>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</si>
  <si>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</si>
  <si>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</si>
  <si>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</si>
  <si>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</si>
  <si>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</si>
  <si>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</si>
  <si>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</si>
  <si>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</si>
  <si>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</si>
  <si>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</si>
  <si>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</si>
  <si>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</si>
  <si>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</si>
  <si>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</si>
  <si>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</si>
  <si>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</si>
  <si>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</si>
  <si>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</si>
  <si>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</si>
  <si>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</si>
  <si>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</si>
  <si>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</si>
  <si>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</si>
  <si>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</si>
  <si>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</si>
  <si>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</si>
  <si>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</si>
  <si>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</si>
  <si>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</si>
  <si>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</si>
  <si>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</si>
  <si>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</si>
  <si>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</si>
  <si>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</si>
  <si>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</si>
  <si>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</si>
  <si>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</si>
  <si>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</si>
  <si>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</si>
  <si>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</si>
  <si>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</si>
  <si>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</si>
  <si>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</si>
  <si>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</si>
  <si>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</si>
  <si>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Встраеваемая техника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</si>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</sst>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5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  <xf numFmtId="164" fontId="3" fillId="6" borderId="0" xfId="7" applyNumberFormat="1"/>
    <xf numFmtId="165" fontId="0" fillId="0" borderId="0" xfId="0" applyNumberFormat="1"/>
    <xf numFmtId="164" fontId="5" fillId="5" borderId="0" xfId="6" applyNumberFormat="1"/>
    <xf numFmtId="0" fontId="5" fillId="5" borderId="0" xfId="6"/>
    <xf numFmtId="0" fontId="5" fillId="8" borderId="0" xfId="9"/>
    <xf numFmtId="0" fontId="3" fillId="7" borderId="0" xfId="8"/>
    <xf numFmtId="0" fontId="0" fillId="8" borderId="0" xfId="9" applyFont="1"/>
    <xf numFmtId="0" fontId="5" fillId="8" borderId="0" xfId="9" applyAlignment="1">
      <alignment horizontal="center"/>
    </xf>
  </cellXfs>
  <cellStyles count="10">
    <cellStyle name="20% - Акцент1" xfId="6" builtinId="30"/>
    <cellStyle name="20% - Акцент6" xfId="9" builtinId="50"/>
    <cellStyle name="60% - Акцент2" xfId="7" builtinId="36"/>
    <cellStyle name="60% - Акцент3" xfId="8" builtinId="40"/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3" workbookViewId="0">
      <selection activeCell="A20" sqref="A20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1" si="1">C8-D8</f>
        <v>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5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5" x14ac:dyDescent="0.25">
      <c r="A16" s="6"/>
      <c r="B16" s="9" t="s">
        <v>51</v>
      </c>
      <c r="C16" s="8">
        <f>20000+10000</f>
        <v>30000</v>
      </c>
      <c r="D16" s="8">
        <v>0</v>
      </c>
      <c r="E16" s="8">
        <f t="shared" si="1"/>
        <v>30000</v>
      </c>
    </row>
    <row r="17" spans="1:5" x14ac:dyDescent="0.25">
      <c r="A17" s="6"/>
      <c r="B17" s="9" t="s">
        <v>50</v>
      </c>
      <c r="C17" s="8">
        <f>2500+3000</f>
        <v>5500</v>
      </c>
      <c r="D17" s="8">
        <v>0</v>
      </c>
      <c r="E17" s="8">
        <f t="shared" si="1"/>
        <v>5500</v>
      </c>
    </row>
    <row r="18" spans="1:5" x14ac:dyDescent="0.25">
      <c r="B18" s="9" t="s">
        <v>44</v>
      </c>
      <c r="C18" s="8">
        <v>30000</v>
      </c>
      <c r="D18" s="8">
        <v>0</v>
      </c>
      <c r="E18" s="8">
        <f t="shared" si="1"/>
        <v>30000</v>
      </c>
    </row>
    <row r="19" spans="1:5" x14ac:dyDescent="0.25">
      <c r="A19" s="6">
        <v>43063</v>
      </c>
      <c r="B19" s="9" t="s">
        <v>52</v>
      </c>
      <c r="C19" s="8">
        <v>15670</v>
      </c>
      <c r="D19" s="8">
        <v>0</v>
      </c>
      <c r="E19" s="8">
        <f t="shared" si="1"/>
        <v>15670</v>
      </c>
    </row>
    <row r="20" spans="1:5" x14ac:dyDescent="0.25">
      <c r="A20" s="6">
        <v>43070</v>
      </c>
      <c r="B20" s="9" t="s">
        <v>53</v>
      </c>
      <c r="C20" s="8">
        <v>12000</v>
      </c>
      <c r="D20" s="8">
        <v>0</v>
      </c>
      <c r="E20" s="8">
        <f t="shared" si="1"/>
        <v>12000</v>
      </c>
    </row>
    <row r="21" spans="1:5" x14ac:dyDescent="0.25">
      <c r="A21" s="6">
        <v>43051</v>
      </c>
      <c r="B21" s="9" t="s">
        <v>49</v>
      </c>
      <c r="C21" s="8">
        <f>260*6+549</f>
        <v>2109</v>
      </c>
      <c r="D21" s="8">
        <f>1560+549</f>
        <v>2109</v>
      </c>
      <c r="E21" s="8">
        <f t="shared" si="1"/>
        <v>0</v>
      </c>
    </row>
    <row r="22" spans="1:5" x14ac:dyDescent="0.25">
      <c r="A22" s="11" t="s">
        <v>48</v>
      </c>
      <c r="B22" s="11"/>
      <c r="C22" s="12">
        <f>SUM(C2:C21)</f>
        <v>396888</v>
      </c>
      <c r="D22" s="12">
        <f>SUM(D2:D21)</f>
        <v>246142</v>
      </c>
      <c r="E22" s="12">
        <f>SUM(E2:E21)</f>
        <v>150746</v>
      </c>
    </row>
    <row r="23" spans="1:5" x14ac:dyDescent="0.25">
      <c r="C23" s="8"/>
    </row>
    <row r="24" spans="1:5" x14ac:dyDescent="0.25">
      <c r="C24" s="8"/>
    </row>
    <row r="25" spans="1:5" x14ac:dyDescent="0.25">
      <c r="C25" s="16" t="s">
        <v>63</v>
      </c>
      <c r="D25" s="17" t="s">
        <v>62</v>
      </c>
    </row>
    <row r="26" spans="1:5" x14ac:dyDescent="0.25">
      <c r="B26" t="s">
        <v>54</v>
      </c>
      <c r="C26" s="14">
        <f>C30-C2-C27-C28+E22</f>
        <v>680746</v>
      </c>
      <c r="D26" s="14">
        <f>C30-C2-C27-C28</f>
        <v>530000</v>
      </c>
    </row>
    <row r="27" spans="1:5" x14ac:dyDescent="0.25">
      <c r="B27" t="s">
        <v>55</v>
      </c>
      <c r="C27" s="8">
        <v>2000000</v>
      </c>
    </row>
    <row r="28" spans="1:5" x14ac:dyDescent="0.25">
      <c r="B28" t="s">
        <v>56</v>
      </c>
      <c r="C28" s="8">
        <v>200000</v>
      </c>
    </row>
    <row r="29" spans="1:5" x14ac:dyDescent="0.25">
      <c r="C29" s="8"/>
    </row>
    <row r="30" spans="1:5" x14ac:dyDescent="0.25">
      <c r="B30" t="s">
        <v>39</v>
      </c>
      <c r="C30" s="8">
        <v>2750000</v>
      </c>
    </row>
    <row r="31" spans="1:5" x14ac:dyDescent="0.25">
      <c r="B31" t="s">
        <v>40</v>
      </c>
      <c r="C31" s="10">
        <f>C30-C2</f>
        <v>2730000</v>
      </c>
    </row>
    <row r="32" spans="1:5" x14ac:dyDescent="0.25">
      <c r="B32" s="19" t="s">
        <v>43</v>
      </c>
      <c r="C32" s="13">
        <f>C30+C22</f>
        <v>3146888</v>
      </c>
    </row>
    <row r="33" spans="2:6" x14ac:dyDescent="0.25">
      <c r="C33" s="21" t="s">
        <v>64</v>
      </c>
      <c r="D33" s="21"/>
      <c r="E33" s="21" t="s">
        <v>62</v>
      </c>
      <c r="F33" s="21"/>
    </row>
    <row r="34" spans="2:6" x14ac:dyDescent="0.25">
      <c r="B34" t="s">
        <v>57</v>
      </c>
      <c r="C34" s="18" t="s">
        <v>58</v>
      </c>
      <c r="D34" s="20" t="s">
        <v>65</v>
      </c>
      <c r="E34" s="18" t="s">
        <v>58</v>
      </c>
      <c r="F34" s="20" t="s">
        <v>65</v>
      </c>
    </row>
    <row r="35" spans="2:6" x14ac:dyDescent="0.25">
      <c r="B35" t="s">
        <v>59</v>
      </c>
      <c r="C35" s="15">
        <v>7500</v>
      </c>
      <c r="D35" s="15">
        <v>9800</v>
      </c>
      <c r="E35" s="15">
        <v>5900</v>
      </c>
      <c r="F35" s="15">
        <v>7700</v>
      </c>
    </row>
    <row r="36" spans="2:6" x14ac:dyDescent="0.25">
      <c r="B36" t="s">
        <v>60</v>
      </c>
      <c r="C36" s="15">
        <v>674000</v>
      </c>
      <c r="D36" s="15">
        <v>544000</v>
      </c>
      <c r="E36" s="15">
        <v>525000</v>
      </c>
      <c r="F36" s="15">
        <v>420000</v>
      </c>
    </row>
    <row r="37" spans="2:6" x14ac:dyDescent="0.25">
      <c r="B37" t="s">
        <v>61</v>
      </c>
      <c r="C37">
        <v>10.996</v>
      </c>
      <c r="D37">
        <v>10.962999999999999</v>
      </c>
      <c r="E37">
        <v>10.996</v>
      </c>
      <c r="F37">
        <v>10.962999999999999</v>
      </c>
    </row>
  </sheetData>
  <mergeCells count="2">
    <mergeCell ref="C33:D33"/>
    <mergeCell ref="E33:F3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2017-11-16T16:52:44Z</dcterms:modified>
</cp:coreProperties>
</file>