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" i="2" l="1"/>
  <c r="K3" i="2" l="1"/>
  <c r="E16" i="2" l="1"/>
  <c r="C38" i="2" l="1"/>
  <c r="E28" i="2"/>
  <c r="D29" i="2"/>
  <c r="C29" i="2"/>
  <c r="C18" i="2" l="1"/>
  <c r="I37" i="2" l="1"/>
  <c r="C40" i="2" s="1"/>
  <c r="D34" i="2" s="1"/>
  <c r="E23" i="2"/>
  <c r="C23" i="2"/>
  <c r="E22" i="2"/>
  <c r="E21" i="2" l="1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41" i="2" l="1"/>
  <c r="E29" i="2"/>
  <c r="C34" i="2" s="1"/>
  <c r="E6" i="2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<sst xmlns="http://schemas.openxmlformats.org/spreadsheetml/2006/main" count="92" uniqueCount="85">
  <si>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</si>
  <si>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</si>
  <si>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</si>
  <si>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</si>
  <si>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</si>
  <si>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</si>
  <si>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</si>
  <si>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</si>
  <si>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</si>
  <si>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</si>
  <si>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</si>
  <si>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</si>
  <si>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</si>
  <si>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</si>
  <si>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</si>
  <si>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</si>
  <si>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</si>
  <si>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</si>
  <si>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</si>
  <si>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</si>
  <si>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</si>
  <si>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</si>
  <si>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</si>
  <si>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</si>
  <si>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</si>
  <si>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</si>
  <si>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</si>
  <si>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</si>
  <si>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</si>
  <si>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</si>
  <si>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</si>
  <si>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</si>
  <si>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</si>
  <si>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</si>
  <si>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</si>
  <si>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</si>
  <si>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</si>
  <si>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</si>
  <si>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</si>
  <si>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</si>
  <si>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</si>
  <si>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</si>
  <si>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</si>
  <si>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</si>
  <si>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</si>
  <si>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</si>
  <si>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</si>
  <si>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</si>
  <si>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</si>
  <si>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</si>
  <si>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</si>
  <si>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</si>
  <si>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</si>
  <si>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</si>
  <si>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</si>
  <si>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</si>
  <si>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</si>
  <si>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</si>
  <si>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</si>
  <si>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</si>
  <si>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</si>
  <si>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</si>
  <si>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</si>
  <si>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</si>
  <si>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</si>
  <si>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</si>
  <si>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</si>
  <si>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</si>
  <si>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</si>
  <si>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</si>
  <si>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</si>
  <si>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</si>
  <si>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</si>
  <si>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</si>
  <si>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</si>
  <si>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</si>
  <si>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</si>
  <si>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</si>
  <si>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</si>
  <si>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</si>
  <si>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</si>
  <si>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</si>
  <si>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Штукатурка в зал</t>
  </si>
  <si>
    <t>Обои в зал</t>
  </si>
  <si>
    <t>Грунтовка зал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</si>
</sst>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5" fillId="7" borderId="0" xfId="8" applyAlignment="1">
      <alignment horizontal="center"/>
    </xf>
  </cellXfs>
  <cellStyles count="13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/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  <c r="G1" s="25" t="s">
        <v>79</v>
      </c>
      <c r="H1" s="25"/>
      <c r="I1" s="25"/>
      <c r="J1" s="25" t="s">
        <v>80</v>
      </c>
      <c r="K1" s="27">
        <v>7.0000000000000007E-2</v>
      </c>
    </row>
    <row r="2" spans="1:11" ht="30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  <c r="G2" s="16" t="s">
        <v>26</v>
      </c>
      <c r="H2" s="26" t="s">
        <v>74</v>
      </c>
      <c r="I2" s="26" t="s">
        <v>78</v>
      </c>
      <c r="J2" s="28" t="s">
        <v>81</v>
      </c>
      <c r="K2" s="26" t="s">
        <v>75</v>
      </c>
    </row>
    <row r="3" spans="1:11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0</v>
      </c>
      <c r="J3" s="8">
        <v>200000</v>
      </c>
      <c r="K3" s="14">
        <f ca="1">J3*K1/365*I3</f>
        <v>0</v>
      </c>
    </row>
    <row r="4" spans="1:11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45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46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42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B13" s="9" t="s">
        <v>38</v>
      </c>
      <c r="C13" s="8">
        <v>11900</v>
      </c>
      <c r="D13" s="8">
        <v>0</v>
      </c>
      <c r="E13" s="8">
        <f t="shared" si="1"/>
        <v>11900</v>
      </c>
    </row>
    <row r="14" spans="1:11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/>
      <c r="B16" s="9" t="s">
        <v>76</v>
      </c>
      <c r="C16" s="8">
        <v>25000</v>
      </c>
      <c r="D16" s="8">
        <v>0</v>
      </c>
      <c r="E16" s="8">
        <f t="shared" si="1"/>
        <v>25000</v>
      </c>
    </row>
    <row r="17" spans="1:5" x14ac:dyDescent="0.25">
      <c r="A17" s="6">
        <v>43061</v>
      </c>
      <c r="B17" s="9" t="s">
        <v>77</v>
      </c>
      <c r="C17" s="8">
        <v>12790</v>
      </c>
      <c r="D17" s="8">
        <v>0</v>
      </c>
      <c r="E17" s="8">
        <f t="shared" si="1"/>
        <v>12790</v>
      </c>
    </row>
    <row r="18" spans="1:5" x14ac:dyDescent="0.25">
      <c r="A18" s="6">
        <v>43057</v>
      </c>
      <c r="B18" s="9" t="s">
        <v>50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B19" s="9" t="s">
        <v>44</v>
      </c>
      <c r="C19" s="8">
        <v>30000</v>
      </c>
      <c r="D19" s="8">
        <v>0</v>
      </c>
      <c r="E19" s="8">
        <f t="shared" si="1"/>
        <v>30000</v>
      </c>
    </row>
    <row r="20" spans="1:5" x14ac:dyDescent="0.25">
      <c r="A20" s="6">
        <v>43063</v>
      </c>
      <c r="B20" s="9" t="s">
        <v>51</v>
      </c>
      <c r="C20" s="8">
        <v>15670</v>
      </c>
      <c r="D20" s="8">
        <v>0</v>
      </c>
      <c r="E20" s="8">
        <f t="shared" si="1"/>
        <v>15670</v>
      </c>
    </row>
    <row r="21" spans="1:5" x14ac:dyDescent="0.25">
      <c r="A21" s="6">
        <v>43070</v>
      </c>
      <c r="B21" s="9" t="s">
        <v>52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65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66</v>
      </c>
      <c r="C23" s="8">
        <f>24000+2500</f>
        <v>26500</v>
      </c>
      <c r="D23" s="8">
        <v>14000</v>
      </c>
      <c r="E23" s="8">
        <f t="shared" si="1"/>
        <v>12500</v>
      </c>
    </row>
    <row r="24" spans="1:5" x14ac:dyDescent="0.25">
      <c r="A24" s="6">
        <v>43051</v>
      </c>
      <c r="B24" s="9" t="s">
        <v>49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/>
      <c r="B25" s="9" t="s">
        <v>84</v>
      </c>
      <c r="C25" s="8"/>
      <c r="D25" s="8"/>
      <c r="E25" s="8"/>
    </row>
    <row r="26" spans="1:5" x14ac:dyDescent="0.25">
      <c r="A26" s="6"/>
      <c r="B26" s="9" t="s">
        <v>83</v>
      </c>
      <c r="C26" s="8"/>
      <c r="D26" s="8"/>
      <c r="E26" s="8"/>
    </row>
    <row r="27" spans="1:5" x14ac:dyDescent="0.25">
      <c r="A27" s="6"/>
      <c r="B27" s="9" t="s">
        <v>82</v>
      </c>
      <c r="C27" s="8"/>
      <c r="D27" s="8"/>
      <c r="E27" s="8"/>
    </row>
    <row r="28" spans="1:5" x14ac:dyDescent="0.25">
      <c r="A28" s="6">
        <v>43058</v>
      </c>
      <c r="B28" s="9" t="s">
        <v>71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10" t="s">
        <v>48</v>
      </c>
      <c r="B29" s="10"/>
      <c r="C29" s="11">
        <f>SUM(C2:C28)</f>
        <v>433244</v>
      </c>
      <c r="D29" s="11">
        <f>SUM(D2:D28)</f>
        <v>268308</v>
      </c>
      <c r="E29" s="11">
        <f>SUM(E2:E24)</f>
        <v>164936</v>
      </c>
    </row>
    <row r="31" spans="1:5" x14ac:dyDescent="0.25">
      <c r="C31" s="8"/>
    </row>
    <row r="32" spans="1:5" x14ac:dyDescent="0.25">
      <c r="C32" s="8"/>
    </row>
    <row r="33" spans="2:9" x14ac:dyDescent="0.25">
      <c r="C33" s="15" t="s">
        <v>62</v>
      </c>
      <c r="D33" s="16" t="s">
        <v>61</v>
      </c>
      <c r="H33" s="20" t="s">
        <v>67</v>
      </c>
      <c r="I33" s="20"/>
    </row>
    <row r="34" spans="2:9" x14ac:dyDescent="0.25">
      <c r="B34" t="s">
        <v>53</v>
      </c>
      <c r="C34" s="13">
        <f>C40-C38+E29</f>
        <v>462936</v>
      </c>
      <c r="D34" s="13">
        <f>C40-C38</f>
        <v>298000</v>
      </c>
      <c r="H34" t="s">
        <v>68</v>
      </c>
      <c r="I34" s="8">
        <v>20000</v>
      </c>
    </row>
    <row r="35" spans="2:9" x14ac:dyDescent="0.25">
      <c r="B35" t="s">
        <v>54</v>
      </c>
      <c r="C35" s="8">
        <v>2000000</v>
      </c>
      <c r="H35" t="s">
        <v>70</v>
      </c>
      <c r="I35" s="8">
        <v>12000</v>
      </c>
    </row>
    <row r="36" spans="2:9" x14ac:dyDescent="0.25">
      <c r="B36" t="s">
        <v>55</v>
      </c>
      <c r="C36" s="8">
        <v>200000</v>
      </c>
      <c r="I36" s="8"/>
    </row>
    <row r="37" spans="2:9" x14ac:dyDescent="0.25">
      <c r="B37" t="s">
        <v>72</v>
      </c>
      <c r="C37" s="8">
        <v>200000</v>
      </c>
      <c r="H37" t="s">
        <v>69</v>
      </c>
      <c r="I37" s="8">
        <f>SUM(I34:I36)</f>
        <v>32000</v>
      </c>
    </row>
    <row r="38" spans="2:9" x14ac:dyDescent="0.25">
      <c r="B38" s="23" t="s">
        <v>73</v>
      </c>
      <c r="C38" s="24">
        <f>SUM(C35:C37)</f>
        <v>2400000</v>
      </c>
      <c r="I38" s="8"/>
    </row>
    <row r="39" spans="2:9" x14ac:dyDescent="0.25">
      <c r="B39" t="s">
        <v>39</v>
      </c>
      <c r="C39" s="8">
        <v>2750000</v>
      </c>
    </row>
    <row r="40" spans="2:9" x14ac:dyDescent="0.25">
      <c r="B40" s="21" t="s">
        <v>40</v>
      </c>
      <c r="C40" s="22">
        <f>C39-C2-I37</f>
        <v>2698000</v>
      </c>
    </row>
    <row r="41" spans="2:9" x14ac:dyDescent="0.25">
      <c r="B41" s="18" t="s">
        <v>43</v>
      </c>
      <c r="C41" s="12">
        <f>C39+C29</f>
        <v>3183244</v>
      </c>
    </row>
    <row r="43" spans="2:9" x14ac:dyDescent="0.25">
      <c r="C43" s="30" t="s">
        <v>63</v>
      </c>
      <c r="D43" s="30"/>
      <c r="E43" s="30" t="s">
        <v>61</v>
      </c>
      <c r="F43" s="30"/>
    </row>
    <row r="44" spans="2:9" x14ac:dyDescent="0.25">
      <c r="B44" t="s">
        <v>56</v>
      </c>
      <c r="C44" s="17" t="s">
        <v>57</v>
      </c>
      <c r="D44" s="19" t="s">
        <v>64</v>
      </c>
      <c r="E44" s="17" t="s">
        <v>57</v>
      </c>
      <c r="F44" s="19" t="s">
        <v>64</v>
      </c>
    </row>
    <row r="45" spans="2:9" x14ac:dyDescent="0.25">
      <c r="B45" t="s">
        <v>58</v>
      </c>
      <c r="C45" s="14">
        <v>7500</v>
      </c>
      <c r="D45" s="14">
        <v>9800</v>
      </c>
      <c r="E45" s="14">
        <v>5900</v>
      </c>
      <c r="F45" s="14">
        <v>7700</v>
      </c>
    </row>
    <row r="46" spans="2:9" x14ac:dyDescent="0.25">
      <c r="B46" t="s">
        <v>59</v>
      </c>
      <c r="C46" s="14">
        <v>674000</v>
      </c>
      <c r="D46" s="14">
        <v>544000</v>
      </c>
      <c r="E46" s="14">
        <v>525000</v>
      </c>
      <c r="F46" s="14">
        <v>420000</v>
      </c>
    </row>
    <row r="47" spans="2:9" x14ac:dyDescent="0.25">
      <c r="B47" t="s">
        <v>60</v>
      </c>
      <c r="C47">
        <v>10.996</v>
      </c>
      <c r="D47">
        <v>10.962999999999999</v>
      </c>
      <c r="E47">
        <v>10.996</v>
      </c>
      <c r="F47">
        <v>10.962999999999999</v>
      </c>
    </row>
  </sheetData>
  <mergeCells count="2">
    <mergeCell ref="C43:D43"/>
    <mergeCell ref="E43:F4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2017-11-20T16:24:49Z</dcterms:modified>
</cp:coreProperties>
</file>