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6" i="2" l="1"/>
  <c r="C17" i="2"/>
  <c r="I31" i="2" l="1"/>
  <c r="C33" i="2" s="1"/>
  <c r="D28" i="2" s="1"/>
  <c r="E22" i="2"/>
  <c r="C22" i="2"/>
  <c r="E21" i="2"/>
  <c r="E20" i="2" l="1"/>
  <c r="E19" i="2"/>
  <c r="E16" i="2"/>
  <c r="E17" i="2" l="1"/>
  <c r="D8" i="2"/>
  <c r="D15" i="2" l="1"/>
  <c r="C8" i="2"/>
  <c r="C23" i="2" l="1"/>
  <c r="D23" i="2"/>
  <c r="E23" i="2" l="1"/>
  <c r="D7" i="2"/>
  <c r="C7" i="2"/>
  <c r="C12" i="2" l="1"/>
  <c r="C15" i="2" l="1"/>
  <c r="E15" i="2" l="1"/>
  <c r="C14" i="2"/>
  <c r="E11" i="2"/>
  <c r="E10" i="2" l="1"/>
  <c r="E18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24" i="2" s="1"/>
  <c r="C6" i="2"/>
  <c r="C24" i="2" l="1"/>
  <c r="C34" i="2" s="1"/>
  <c r="E24" i="2"/>
  <c r="C28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<sst xmlns="http://schemas.openxmlformats.org/spreadsheetml/2006/main" count="78" uniqueCount="72">
  <si>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</si>
  <si>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</si>
  <si>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</si>
  <si>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</si>
  <si>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</si>
  <si>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</si>
  <si>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</si>
  <si>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</si>
  <si>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</si>
  <si>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</si>
  <si>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</si>
  <si>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</si>
  <si>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</si>
  <si>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</si>
  <si>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</si>
  <si>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</si>
  <si>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</si>
  <si>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</si>
  <si>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</si>
  <si>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</si>
  <si>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</si>
  <si>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</si>
  <si>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</si>
  <si>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</si>
  <si>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</si>
  <si>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</si>
  <si>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</si>
  <si>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</si>
  <si>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</si>
  <si>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</si>
  <si>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</si>
  <si>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</si>
  <si>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</si>
  <si>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</si>
  <si>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</si>
  <si>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</si>
  <si>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</si>
  <si>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</si>
  <si>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</si>
  <si>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</si>
  <si>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</si>
  <si>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</si>
  <si>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</si>
  <si>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</si>
  <si>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</si>
  <si>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</si>
  <si>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</si>
  <si>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</si>
  <si>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</si>
  <si>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</si>
  <si>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</si>
  <si>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Встраеваемая техника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</si>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</sst>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  <xf numFmtId="164" fontId="3" fillId="6" borderId="0" xfId="7" applyNumberFormat="1"/>
    <xf numFmtId="165" fontId="0" fillId="0" borderId="0" xfId="0" applyNumberFormat="1"/>
    <xf numFmtId="164" fontId="5" fillId="5" borderId="0" xfId="6" applyNumberFormat="1"/>
    <xf numFmtId="0" fontId="5" fillId="5" borderId="0" xfId="6"/>
    <xf numFmtId="0" fontId="5" fillId="8" borderId="0" xfId="9"/>
    <xf numFmtId="0" fontId="3" fillId="7" borderId="0" xfId="8"/>
    <xf numFmtId="0" fontId="0" fillId="8" borderId="0" xfId="9" applyFont="1"/>
    <xf numFmtId="0" fontId="5" fillId="9" borderId="0" xfId="10"/>
    <xf numFmtId="0" fontId="5" fillId="8" borderId="0" xfId="9" applyAlignment="1">
      <alignment horizontal="center"/>
    </xf>
  </cellXfs>
  <cellStyles count="11">
    <cellStyle name="20% - Акцент1" xfId="6" builtinId="30"/>
    <cellStyle name="20% - Акцент6" xfId="9" builtinId="50"/>
    <cellStyle name="40% - Акцент1" xfId="10" builtinId="31"/>
    <cellStyle name="60% - Акцент2" xfId="7" builtinId="36"/>
    <cellStyle name="60% - Акцент3" xfId="8" builtinId="40"/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16" sqref="A16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3" si="1">C8-D8</f>
        <v>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5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5" x14ac:dyDescent="0.25">
      <c r="A16" s="6"/>
      <c r="B16" s="9" t="s">
        <v>51</v>
      </c>
      <c r="C16" s="8">
        <f>20000+15000</f>
        <v>35000</v>
      </c>
      <c r="D16" s="8">
        <v>0</v>
      </c>
      <c r="E16" s="8">
        <f t="shared" si="1"/>
        <v>35000</v>
      </c>
    </row>
    <row r="17" spans="1:9" x14ac:dyDescent="0.25">
      <c r="A17" s="6">
        <v>43057</v>
      </c>
      <c r="B17" s="9" t="s">
        <v>50</v>
      </c>
      <c r="C17" s="8">
        <f>2500+2250</f>
        <v>4750</v>
      </c>
      <c r="D17" s="8">
        <v>0</v>
      </c>
      <c r="E17" s="8">
        <f t="shared" si="1"/>
        <v>4750</v>
      </c>
    </row>
    <row r="18" spans="1:9" x14ac:dyDescent="0.25">
      <c r="B18" s="9" t="s">
        <v>44</v>
      </c>
      <c r="C18" s="8">
        <v>30000</v>
      </c>
      <c r="D18" s="8">
        <v>0</v>
      </c>
      <c r="E18" s="8">
        <f t="shared" si="1"/>
        <v>30000</v>
      </c>
    </row>
    <row r="19" spans="1:9" x14ac:dyDescent="0.25">
      <c r="A19" s="6">
        <v>43063</v>
      </c>
      <c r="B19" s="9" t="s">
        <v>52</v>
      </c>
      <c r="C19" s="8">
        <v>15670</v>
      </c>
      <c r="D19" s="8">
        <v>0</v>
      </c>
      <c r="E19" s="8">
        <f t="shared" si="1"/>
        <v>15670</v>
      </c>
    </row>
    <row r="20" spans="1:9" x14ac:dyDescent="0.25">
      <c r="A20" s="6">
        <v>43070</v>
      </c>
      <c r="B20" s="9" t="s">
        <v>53</v>
      </c>
      <c r="C20" s="8">
        <v>12000</v>
      </c>
      <c r="D20" s="8">
        <v>0</v>
      </c>
      <c r="E20" s="8">
        <f t="shared" si="1"/>
        <v>12000</v>
      </c>
    </row>
    <row r="21" spans="1:9" x14ac:dyDescent="0.25">
      <c r="A21" s="6">
        <v>43057</v>
      </c>
      <c r="B21" s="9" t="s">
        <v>66</v>
      </c>
      <c r="C21" s="8">
        <v>1596</v>
      </c>
      <c r="D21" s="8">
        <v>1596</v>
      </c>
      <c r="E21" s="8">
        <f t="shared" si="1"/>
        <v>0</v>
      </c>
    </row>
    <row r="22" spans="1:9" x14ac:dyDescent="0.25">
      <c r="A22" s="6">
        <v>43057</v>
      </c>
      <c r="B22" s="9" t="s">
        <v>67</v>
      </c>
      <c r="C22" s="8">
        <f>24000+2500</f>
        <v>26500</v>
      </c>
      <c r="D22" s="8">
        <v>14000</v>
      </c>
      <c r="E22" s="8">
        <f t="shared" si="1"/>
        <v>12500</v>
      </c>
    </row>
    <row r="23" spans="1:9" x14ac:dyDescent="0.25">
      <c r="A23" s="6">
        <v>43051</v>
      </c>
      <c r="B23" s="9" t="s">
        <v>49</v>
      </c>
      <c r="C23" s="8">
        <f>260*6+549</f>
        <v>2109</v>
      </c>
      <c r="D23" s="8">
        <f>1560+549</f>
        <v>2109</v>
      </c>
      <c r="E23" s="8">
        <f t="shared" si="1"/>
        <v>0</v>
      </c>
    </row>
    <row r="24" spans="1:9" x14ac:dyDescent="0.25">
      <c r="A24" s="11" t="s">
        <v>48</v>
      </c>
      <c r="B24" s="11"/>
      <c r="C24" s="12">
        <f>SUM(C2:C23)</f>
        <v>429234</v>
      </c>
      <c r="D24" s="12">
        <f>SUM(D2:D23)</f>
        <v>261738</v>
      </c>
      <c r="E24" s="12">
        <f>SUM(E2:E23)</f>
        <v>167496</v>
      </c>
    </row>
    <row r="25" spans="1:9" x14ac:dyDescent="0.25">
      <c r="C25" s="8"/>
    </row>
    <row r="26" spans="1:9" x14ac:dyDescent="0.25">
      <c r="C26" s="8"/>
    </row>
    <row r="27" spans="1:9" x14ac:dyDescent="0.25">
      <c r="C27" s="16" t="s">
        <v>63</v>
      </c>
      <c r="D27" s="17" t="s">
        <v>62</v>
      </c>
      <c r="H27" s="21" t="s">
        <v>68</v>
      </c>
      <c r="I27" s="21"/>
    </row>
    <row r="28" spans="1:9" x14ac:dyDescent="0.25">
      <c r="B28" t="s">
        <v>54</v>
      </c>
      <c r="C28" s="14">
        <f>C32-C2-C29-C30+E24</f>
        <v>697496</v>
      </c>
      <c r="D28" s="14">
        <f>C33-C29-C30</f>
        <v>495000</v>
      </c>
      <c r="H28" t="s">
        <v>69</v>
      </c>
      <c r="I28" s="8">
        <v>20000</v>
      </c>
    </row>
    <row r="29" spans="1:9" x14ac:dyDescent="0.25">
      <c r="B29" t="s">
        <v>55</v>
      </c>
      <c r="C29" s="8">
        <v>2000000</v>
      </c>
      <c r="H29" t="s">
        <v>71</v>
      </c>
      <c r="I29" s="8">
        <v>15000</v>
      </c>
    </row>
    <row r="30" spans="1:9" x14ac:dyDescent="0.25">
      <c r="B30" t="s">
        <v>56</v>
      </c>
      <c r="C30" s="8">
        <v>200000</v>
      </c>
      <c r="I30" s="8"/>
    </row>
    <row r="31" spans="1:9" x14ac:dyDescent="0.25">
      <c r="C31" s="8"/>
      <c r="H31" t="s">
        <v>70</v>
      </c>
      <c r="I31" s="8">
        <f>SUM(I28:I30)</f>
        <v>35000</v>
      </c>
    </row>
    <row r="32" spans="1:9" x14ac:dyDescent="0.25">
      <c r="B32" t="s">
        <v>39</v>
      </c>
      <c r="C32" s="8">
        <v>2750000</v>
      </c>
    </row>
    <row r="33" spans="2:6" x14ac:dyDescent="0.25">
      <c r="B33" t="s">
        <v>40</v>
      </c>
      <c r="C33" s="10">
        <f>C32-C2-I31</f>
        <v>2695000</v>
      </c>
    </row>
    <row r="34" spans="2:6" x14ac:dyDescent="0.25">
      <c r="B34" s="19" t="s">
        <v>43</v>
      </c>
      <c r="C34" s="13">
        <f>C32+C24</f>
        <v>3179234</v>
      </c>
    </row>
    <row r="35" spans="2:6" x14ac:dyDescent="0.25">
      <c r="C35" s="22" t="s">
        <v>64</v>
      </c>
      <c r="D35" s="22"/>
      <c r="E35" s="22" t="s">
        <v>62</v>
      </c>
      <c r="F35" s="22"/>
    </row>
    <row r="36" spans="2:6" x14ac:dyDescent="0.25">
      <c r="B36" t="s">
        <v>57</v>
      </c>
      <c r="C36" s="18" t="s">
        <v>58</v>
      </c>
      <c r="D36" s="20" t="s">
        <v>65</v>
      </c>
      <c r="E36" s="18" t="s">
        <v>58</v>
      </c>
      <c r="F36" s="20" t="s">
        <v>65</v>
      </c>
    </row>
    <row r="37" spans="2:6" x14ac:dyDescent="0.25">
      <c r="B37" t="s">
        <v>59</v>
      </c>
      <c r="C37" s="15">
        <v>7500</v>
      </c>
      <c r="D37" s="15">
        <v>9800</v>
      </c>
      <c r="E37" s="15">
        <v>5900</v>
      </c>
      <c r="F37" s="15">
        <v>7700</v>
      </c>
    </row>
    <row r="38" spans="2:6" x14ac:dyDescent="0.25">
      <c r="B38" t="s">
        <v>60</v>
      </c>
      <c r="C38" s="15">
        <v>674000</v>
      </c>
      <c r="D38" s="15">
        <v>544000</v>
      </c>
      <c r="E38" s="15">
        <v>525000</v>
      </c>
      <c r="F38" s="15">
        <v>420000</v>
      </c>
    </row>
    <row r="39" spans="2:6" x14ac:dyDescent="0.25">
      <c r="B39" t="s">
        <v>61</v>
      </c>
      <c r="C39">
        <v>10.996</v>
      </c>
      <c r="D39">
        <v>10.962999999999999</v>
      </c>
      <c r="E39">
        <v>10.996</v>
      </c>
      <c r="F39">
        <v>10.962999999999999</v>
      </c>
    </row>
  </sheetData>
  <mergeCells count="2">
    <mergeCell ref="C35:D35"/>
    <mergeCell ref="E35:F3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2017-11-18T17:28:49Z</dcterms:modified>
</cp:coreProperties>
</file>