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Лист1" sheetId="1" r:id="rId1"/>
  </sheets>
  <definedNames>
    <definedName name="_xlchart.v1.0" hidden="1">Лист1!$G$26:$G$38</definedName>
    <definedName name="_xlchart.v1.1" hidden="1">Лист1!$H$26:$H$38</definedName>
  </definedNames>
  <calcPr calcId="144525"/>
</workbook>
</file>

<file path=xl/sharedStrings.xml><?xml version="1.0" encoding="utf-8"?>
<sst xmlns="http://schemas.openxmlformats.org/spreadsheetml/2006/main" count="36" uniqueCount="35">
  <si>
    <t>1я часть</t>
  </si>
  <si>
    <t>Вариационный ряд</t>
  </si>
  <si>
    <t>Варианты (Xi)</t>
  </si>
  <si>
    <t>Частота(Ni)</t>
  </si>
  <si>
    <t>Wi</t>
  </si>
  <si>
    <t>Xmin</t>
  </si>
  <si>
    <t>Xmax</t>
  </si>
  <si>
    <t>R</t>
  </si>
  <si>
    <t>Количество частичных интервалов (k)</t>
  </si>
  <si>
    <t>Шаг интервального ряда (h)</t>
  </si>
  <si>
    <t xml:space="preserve">Промежутки </t>
  </si>
  <si>
    <t>[51;51,09]</t>
  </si>
  <si>
    <t>[51,09;51,18]</t>
  </si>
  <si>
    <t>[51,18;51,27]</t>
  </si>
  <si>
    <t>[51,27;51,36]</t>
  </si>
  <si>
    <t>[51,36;51,45]</t>
  </si>
  <si>
    <t>[51,45;51,54]</t>
  </si>
  <si>
    <t>[51,54;51,63]</t>
  </si>
  <si>
    <t>[51,63;51,72]</t>
  </si>
  <si>
    <t>[51,72;51,81]</t>
  </si>
  <si>
    <t>[51,81;51,89]</t>
  </si>
  <si>
    <t>[51,89;51,98]</t>
  </si>
  <si>
    <t>[51,98;52,07]</t>
  </si>
  <si>
    <t>Ni</t>
  </si>
  <si>
    <t>Середина интервала (Xi)</t>
  </si>
  <si>
    <t>n</t>
  </si>
  <si>
    <t>2я часть</t>
  </si>
  <si>
    <t>Выборочное среднее (Точечная оценка мат.ожидания M(X))</t>
  </si>
  <si>
    <t>Точечная оценка генеральной десперсии (D~)</t>
  </si>
  <si>
    <t>О с крючком</t>
  </si>
  <si>
    <t>Мода (Mo)</t>
  </si>
  <si>
    <t>Медиана (Me)</t>
  </si>
  <si>
    <t>Размах варьирования ®</t>
  </si>
  <si>
    <t>Среднее абсолютное отклонение (Ø)</t>
  </si>
  <si>
    <t>Коэффициент вариации (V)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</si>
</sst>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9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b/>
      <sz val="12"/>
      <color theme="1"/>
      <name val="Arial"/>
      <charset val="204"/>
    </font>
    <font>
      <b/>
      <sz val="10"/>
      <color theme="1"/>
      <name val="Arial"/>
      <charset val="204"/>
    </font>
    <font>
      <sz val="11"/>
      <color rgb="FF000000"/>
      <name val="Arial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thin">
        <color auto="1"/>
      </bottom>
      <diagonal/>
    </border>
    <border>
      <left/>
      <right/>
      <top style="medium">
        <color rgb="FFCCCCCC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18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1" fillId="29" borderId="2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3" borderId="2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32" borderId="25" applyNumberFormat="0" applyAlignment="0" applyProtection="0">
      <alignment vertical="center"/>
    </xf>
    <xf numFmtId="0" fontId="25" fillId="31" borderId="26" applyNumberFormat="0" applyAlignment="0" applyProtection="0">
      <alignment vertical="center"/>
    </xf>
    <xf numFmtId="0" fontId="24" fillId="29" borderId="25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10" borderId="2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1" fillId="11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10" borderId="10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5" fillId="13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13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2" fontId="6" fillId="0" borderId="5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0" fillId="14" borderId="0" xfId="0" applyFill="1"/>
    <xf numFmtId="0" fontId="3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8" xfId="0" applyFont="1" applyBorder="1" applyAlignment="1">
      <alignment wrapText="1"/>
    </xf>
    <xf numFmtId="0" fontId="2" fillId="10" borderId="16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wrapText="1"/>
    </xf>
    <xf numFmtId="0" fontId="1" fillId="10" borderId="18" xfId="0" applyFont="1" applyFill="1" applyBorder="1" applyAlignment="1">
      <alignment horizont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wrapText="1"/>
    </xf>
    <xf numFmtId="0" fontId="1" fillId="10" borderId="19" xfId="0" applyFont="1" applyFill="1" applyBorder="1" applyAlignment="1">
      <alignment horizontal="center" wrapText="1"/>
    </xf>
    <xf numFmtId="0" fontId="2" fillId="10" borderId="8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Лист1!$C$8:$S$8</c15:sqref>
                  </c15:fullRef>
                </c:ext>
              </c:extLst>
              <c:f>Лист1!$C$8:$K$8</c:f>
              <c:numCache>
                <c:formatCode>General</c:formatCode>
                <c:ptCount val="9"/>
                <c:pt idx="0">
                  <c:v>51</c:v>
                </c:pt>
                <c:pt idx="1">
                  <c:v>51.2</c:v>
                </c:pt>
                <c:pt idx="2">
                  <c:v>51.3</c:v>
                </c:pt>
                <c:pt idx="3">
                  <c:v>51.4</c:v>
                </c:pt>
                <c:pt idx="4">
                  <c:v>51.5</c:v>
                </c:pt>
                <c:pt idx="5">
                  <c:v>51.7</c:v>
                </c:pt>
                <c:pt idx="6">
                  <c:v>51.8</c:v>
                </c:pt>
                <c:pt idx="7">
                  <c:v>51.9</c:v>
                </c:pt>
                <c:pt idx="8">
                  <c:v>52.1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Лист1!$C$9:$S$9</c15:sqref>
                  </c15:fullRef>
                </c:ext>
              </c:extLst>
              <c:f>Лист1!$C$9:$K$9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630656"/>
        <c:axId val="748585232"/>
      </c:bar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6625514403292"/>
          <c:y val="0.271562175268445"/>
          <c:w val="0.885878894767784"/>
          <c:h val="0.41406304121925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Лист1!$C$8:$S$8</c15:sqref>
                  </c15:fullRef>
                </c:ext>
              </c:extLst>
              <c:f>Лист1!$C$8:$K$8</c:f>
              <c:numCache>
                <c:formatCode>General</c:formatCode>
                <c:ptCount val="9"/>
                <c:pt idx="0">
                  <c:v>51</c:v>
                </c:pt>
                <c:pt idx="1">
                  <c:v>51.2</c:v>
                </c:pt>
                <c:pt idx="2">
                  <c:v>51.3</c:v>
                </c:pt>
                <c:pt idx="3">
                  <c:v>51.4</c:v>
                </c:pt>
                <c:pt idx="4">
                  <c:v>51.5</c:v>
                </c:pt>
                <c:pt idx="5">
                  <c:v>51.7</c:v>
                </c:pt>
                <c:pt idx="6">
                  <c:v>51.8</c:v>
                </c:pt>
                <c:pt idx="7">
                  <c:v>51.9</c:v>
                </c:pt>
                <c:pt idx="8">
                  <c:v>52.1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Лист1!$C$9:$S$9</c15:sqref>
                  </c15:fullRef>
                </c:ext>
              </c:extLst>
              <c:f>Лист1!$C$9:$K$9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0630656"/>
        <c:axId val="748585232"/>
      </c:line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9525</xdr:colOff>
      <xdr:row>10</xdr:row>
      <xdr:rowOff>51289</xdr:rowOff>
    </xdr:from>
    <xdr:to>
      <xdr:col>16</xdr:col>
      <xdr:colOff>428626</xdr:colOff>
      <xdr:row>16</xdr:row>
      <xdr:rowOff>139212</xdr:rowOff>
    </xdr:to>
    <xdr:graphicFrame>
      <xdr:nvGraphicFramePr>
        <xdr:cNvPr id="2" name="Диаграмма 1"/>
        <xdr:cNvGraphicFramePr/>
      </xdr:nvGraphicFramePr>
      <xdr:xfrm>
        <a:off x="8791575" y="2012950"/>
        <a:ext cx="4581525" cy="1840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10</xdr:row>
      <xdr:rowOff>65942</xdr:rowOff>
    </xdr:from>
    <xdr:to>
      <xdr:col>9</xdr:col>
      <xdr:colOff>600074</xdr:colOff>
      <xdr:row>16</xdr:row>
      <xdr:rowOff>146538</xdr:rowOff>
    </xdr:to>
    <xdr:graphicFrame>
      <xdr:nvGraphicFramePr>
        <xdr:cNvPr id="3" name="Диаграмма 2"/>
        <xdr:cNvGraphicFramePr/>
      </xdr:nvGraphicFramePr>
      <xdr:xfrm>
        <a:off x="3152140" y="2027555"/>
        <a:ext cx="5400675" cy="1833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Диаграмма 5"/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0"/>
  <sheetViews>
    <sheetView tabSelected="1" topLeftCell="A7" workbookViewId="0">
      <selection activeCell="F11" sqref="F11"/>
    </sheetView>
  </sheetViews>
  <sheetFormatPr defaultColWidth="9" defaultRowHeight="15"/>
  <cols>
    <col min="1" max="1" width="3.85714285714286" customWidth="1"/>
    <col min="2" max="2" width="18.4285714285714" customWidth="1"/>
    <col min="3" max="3" width="20.8571428571429" customWidth="1"/>
    <col min="4" max="4" width="15.7142857142857" customWidth="1"/>
    <col min="5" max="5" width="12" customWidth="1"/>
    <col min="6" max="6" width="13.4285714285714" customWidth="1"/>
    <col min="7" max="7" width="11.2857142857143" customWidth="1"/>
    <col min="8" max="8" width="11.4285714285714" customWidth="1"/>
    <col min="9" max="9" width="12.2857142857143" customWidth="1"/>
    <col min="10" max="10" width="12.4285714285714" customWidth="1"/>
    <col min="11" max="11" width="10.7142857142857" customWidth="1"/>
    <col min="12" max="12" width="11" customWidth="1"/>
    <col min="13" max="13" width="11.8571428571429" customWidth="1"/>
    <col min="14" max="14" width="10.8571428571429" customWidth="1"/>
    <col min="20" max="20" width="3.57142857142857" customWidth="1"/>
  </cols>
  <sheetData>
    <row r="1" ht="15.75" spans="3:30">
      <c r="C1" s="1">
        <v>51</v>
      </c>
      <c r="D1" s="2">
        <v>51.3</v>
      </c>
      <c r="E1" s="3">
        <v>51.4</v>
      </c>
      <c r="F1" s="2">
        <v>51.3</v>
      </c>
      <c r="G1" s="4">
        <v>51.7</v>
      </c>
      <c r="H1" s="5">
        <v>51.9</v>
      </c>
      <c r="I1" s="8">
        <v>51.5</v>
      </c>
      <c r="J1" s="2">
        <v>51.3</v>
      </c>
      <c r="K1" s="46">
        <v>51.2</v>
      </c>
      <c r="L1" s="1">
        <v>51</v>
      </c>
      <c r="M1" s="1">
        <v>51</v>
      </c>
      <c r="N1" s="1">
        <v>51</v>
      </c>
      <c r="O1" s="3">
        <v>51.4</v>
      </c>
      <c r="P1" s="3">
        <v>51.4</v>
      </c>
      <c r="Q1" s="3">
        <v>51.4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ht="15.75" spans="3:30">
      <c r="C2" s="4">
        <v>51.7</v>
      </c>
      <c r="D2" s="6">
        <v>52.1</v>
      </c>
      <c r="E2" s="7">
        <v>51.8</v>
      </c>
      <c r="F2" s="7">
        <v>51.8</v>
      </c>
      <c r="G2" s="3">
        <v>51.4</v>
      </c>
      <c r="H2" s="8">
        <v>51.5</v>
      </c>
      <c r="I2" s="46">
        <v>51.2</v>
      </c>
      <c r="J2" s="1">
        <v>51</v>
      </c>
      <c r="K2" s="8">
        <v>51.5</v>
      </c>
      <c r="L2" s="8">
        <v>51.5</v>
      </c>
      <c r="M2" s="3">
        <v>51.4</v>
      </c>
      <c r="N2" s="2">
        <v>51.3</v>
      </c>
      <c r="O2" s="3">
        <v>51.4</v>
      </c>
      <c r="P2" s="3">
        <v>51.4</v>
      </c>
      <c r="Q2" s="8">
        <v>51.5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spans="2:30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3:17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3:30">
      <c r="C5" s="11">
        <v>2.5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6.5" spans="1:30">
      <c r="A6" s="12"/>
      <c r="B6" s="13" t="s">
        <v>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8"/>
      <c r="T6" s="59"/>
      <c r="U6" s="36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 spans="1:30">
      <c r="A7" s="15"/>
      <c r="B7" s="16"/>
      <c r="C7" s="17" t="s">
        <v>1</v>
      </c>
      <c r="D7" s="17"/>
      <c r="E7" s="17"/>
      <c r="F7" s="17"/>
      <c r="G7" s="17"/>
      <c r="H7" s="17"/>
      <c r="I7" s="17"/>
      <c r="J7" s="17"/>
      <c r="K7" s="17"/>
      <c r="L7" s="47"/>
      <c r="M7" s="47"/>
      <c r="N7" s="47"/>
      <c r="O7" s="47"/>
      <c r="P7" s="47"/>
      <c r="Q7" s="47"/>
      <c r="R7" s="47"/>
      <c r="S7" s="47"/>
      <c r="T7" s="60"/>
      <c r="U7" s="45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15"/>
      <c r="B8" s="18" t="s">
        <v>2</v>
      </c>
      <c r="C8" s="16">
        <v>51</v>
      </c>
      <c r="D8" s="16">
        <v>51.2</v>
      </c>
      <c r="E8" s="16">
        <v>51.3</v>
      </c>
      <c r="F8" s="16">
        <v>51.4</v>
      </c>
      <c r="G8" s="16">
        <v>51.5</v>
      </c>
      <c r="H8" s="16">
        <v>51.7</v>
      </c>
      <c r="I8" s="16">
        <v>51.8</v>
      </c>
      <c r="J8" s="16">
        <v>51.9</v>
      </c>
      <c r="K8" s="48">
        <v>52.1</v>
      </c>
      <c r="L8" s="49"/>
      <c r="M8" s="49"/>
      <c r="N8" s="49"/>
      <c r="O8" s="49"/>
      <c r="P8" s="49"/>
      <c r="Q8" s="49"/>
      <c r="R8" s="49"/>
      <c r="S8" s="49"/>
      <c r="T8" s="6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15"/>
      <c r="B9" s="18" t="s">
        <v>3</v>
      </c>
      <c r="C9" s="16">
        <v>5</v>
      </c>
      <c r="D9" s="16">
        <v>2</v>
      </c>
      <c r="E9" s="16">
        <v>4</v>
      </c>
      <c r="F9" s="16">
        <v>8</v>
      </c>
      <c r="G9" s="16">
        <v>5</v>
      </c>
      <c r="H9" s="16">
        <v>2</v>
      </c>
      <c r="I9" s="16">
        <v>2</v>
      </c>
      <c r="J9" s="16">
        <v>1</v>
      </c>
      <c r="K9" s="48">
        <v>1</v>
      </c>
      <c r="L9" s="49"/>
      <c r="M9" s="49"/>
      <c r="N9" s="49"/>
      <c r="O9" s="49"/>
      <c r="P9" s="49"/>
      <c r="Q9" s="49"/>
      <c r="R9" s="49"/>
      <c r="S9" s="49"/>
      <c r="T9" s="6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5"/>
      <c r="B10" s="18" t="s">
        <v>4</v>
      </c>
      <c r="C10" s="19">
        <f>C9/30</f>
        <v>0.166666666666667</v>
      </c>
      <c r="D10" s="19">
        <f t="shared" ref="D10:S10" si="0">D9/30</f>
        <v>0.0666666666666667</v>
      </c>
      <c r="E10" s="19">
        <f t="shared" si="0"/>
        <v>0.133333333333333</v>
      </c>
      <c r="F10" s="19">
        <f t="shared" si="0"/>
        <v>0.266666666666667</v>
      </c>
      <c r="G10" s="19">
        <f t="shared" si="0"/>
        <v>0.166666666666667</v>
      </c>
      <c r="H10" s="19">
        <f t="shared" si="0"/>
        <v>0.0666666666666667</v>
      </c>
      <c r="I10" s="19">
        <f t="shared" si="0"/>
        <v>0.0666666666666667</v>
      </c>
      <c r="J10" s="19">
        <f t="shared" si="0"/>
        <v>0.0333333333333333</v>
      </c>
      <c r="K10" s="50">
        <f t="shared" si="0"/>
        <v>0.0333333333333333</v>
      </c>
      <c r="L10" s="51"/>
      <c r="M10" s="51"/>
      <c r="N10" s="51"/>
      <c r="O10" s="51"/>
      <c r="P10" s="51"/>
      <c r="Q10" s="51"/>
      <c r="R10" s="51"/>
      <c r="S10" s="51"/>
      <c r="T10" s="6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5"/>
      <c r="B11" s="20"/>
      <c r="C11" s="21"/>
      <c r="D11" s="22"/>
      <c r="E11" s="22"/>
      <c r="F11" s="22"/>
      <c r="G11" s="22"/>
      <c r="H11" s="22"/>
      <c r="I11" s="22"/>
      <c r="J11" s="22"/>
      <c r="K11" s="52"/>
      <c r="L11" s="53"/>
      <c r="M11" s="53"/>
      <c r="N11" s="53"/>
      <c r="O11" s="53"/>
      <c r="P11" s="53"/>
      <c r="Q11" s="53"/>
      <c r="R11" s="53"/>
      <c r="S11" s="53"/>
      <c r="T11" s="6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5"/>
      <c r="B12" s="18" t="s">
        <v>5</v>
      </c>
      <c r="C12" s="16">
        <f>C8</f>
        <v>51</v>
      </c>
      <c r="D12" s="23"/>
      <c r="E12" s="24"/>
      <c r="F12" s="24"/>
      <c r="G12" s="24"/>
      <c r="H12" s="24"/>
      <c r="I12" s="24"/>
      <c r="J12" s="24"/>
      <c r="K12" s="24"/>
      <c r="L12" s="22"/>
      <c r="M12" s="22"/>
      <c r="N12" s="22"/>
      <c r="O12" s="22"/>
      <c r="P12" s="22"/>
      <c r="Q12" s="22"/>
      <c r="R12" s="22"/>
      <c r="S12" s="22"/>
      <c r="T12" s="6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15"/>
      <c r="B13" s="18" t="s">
        <v>6</v>
      </c>
      <c r="C13" s="16">
        <f>K8</f>
        <v>52.1</v>
      </c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6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15"/>
      <c r="B14" s="18" t="s">
        <v>7</v>
      </c>
      <c r="C14" s="16">
        <f>C13-C12</f>
        <v>1.1</v>
      </c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6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39" spans="1:30">
      <c r="A15" s="15"/>
      <c r="B15" s="18" t="s">
        <v>8</v>
      </c>
      <c r="C15" s="19">
        <f>1+3.32*LN(30)</f>
        <v>12.2919753071184</v>
      </c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6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39" spans="1:30">
      <c r="A16" s="15"/>
      <c r="B16" s="18" t="s">
        <v>9</v>
      </c>
      <c r="C16" s="19">
        <f>C14/C15</f>
        <v>0.0894892783719623</v>
      </c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6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spans="1:30">
      <c r="A17" s="15"/>
      <c r="B17" s="20"/>
      <c r="C17" s="2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4"/>
      <c r="Q17" s="24"/>
      <c r="R17" s="24"/>
      <c r="S17" s="24"/>
      <c r="T17" s="6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spans="1:30">
      <c r="A18" s="15"/>
      <c r="B18" s="26"/>
      <c r="C18" s="27">
        <f>$C$12+$C$16</f>
        <v>51.089489278372</v>
      </c>
      <c r="D18" s="27">
        <f>C18+$C$16</f>
        <v>51.1789785567439</v>
      </c>
      <c r="E18" s="27">
        <f>D18+$C$16</f>
        <v>51.2684678351159</v>
      </c>
      <c r="F18" s="27">
        <f t="shared" ref="F18:O18" si="1">E18+$C$16</f>
        <v>51.3579571134879</v>
      </c>
      <c r="G18" s="27">
        <f t="shared" si="1"/>
        <v>51.4474463918598</v>
      </c>
      <c r="H18" s="27">
        <f t="shared" si="1"/>
        <v>51.5369356702318</v>
      </c>
      <c r="I18" s="27">
        <f t="shared" si="1"/>
        <v>51.6264249486037</v>
      </c>
      <c r="J18" s="27">
        <f t="shared" si="1"/>
        <v>51.7159142269757</v>
      </c>
      <c r="K18" s="27">
        <f t="shared" si="1"/>
        <v>51.8054035053477</v>
      </c>
      <c r="L18" s="27">
        <f t="shared" si="1"/>
        <v>51.8948927837196</v>
      </c>
      <c r="M18" s="27">
        <f t="shared" si="1"/>
        <v>51.9843820620916</v>
      </c>
      <c r="N18" s="27">
        <f t="shared" si="1"/>
        <v>52.0738713404636</v>
      </c>
      <c r="O18" s="54">
        <f t="shared" si="1"/>
        <v>52.1633606188355</v>
      </c>
      <c r="P18" s="55"/>
      <c r="Q18" s="61"/>
      <c r="R18" s="62"/>
      <c r="S18" s="62"/>
      <c r="T18" s="6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>
      <c r="A19" s="15"/>
      <c r="B19" s="18" t="s">
        <v>10</v>
      </c>
      <c r="C19" s="28" t="s">
        <v>11</v>
      </c>
      <c r="D19" s="28" t="s">
        <v>12</v>
      </c>
      <c r="E19" s="28" t="s">
        <v>13</v>
      </c>
      <c r="F19" s="28" t="s">
        <v>14</v>
      </c>
      <c r="G19" s="28" t="s">
        <v>15</v>
      </c>
      <c r="H19" s="28" t="s">
        <v>16</v>
      </c>
      <c r="I19" s="28" t="s">
        <v>17</v>
      </c>
      <c r="J19" s="28" t="s">
        <v>18</v>
      </c>
      <c r="K19" s="28" t="s">
        <v>19</v>
      </c>
      <c r="L19" s="28" t="s">
        <v>20</v>
      </c>
      <c r="M19" s="28" t="s">
        <v>21</v>
      </c>
      <c r="N19" s="28" t="s">
        <v>22</v>
      </c>
      <c r="O19" s="56"/>
      <c r="P19" s="56"/>
      <c r="R19" s="56"/>
      <c r="S19" s="56"/>
      <c r="T19" s="6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A20" s="15"/>
      <c r="B20" s="18" t="s">
        <v>23</v>
      </c>
      <c r="C20" s="16">
        <v>5</v>
      </c>
      <c r="D20" s="16">
        <v>0</v>
      </c>
      <c r="E20" s="16">
        <v>2</v>
      </c>
      <c r="F20" s="16">
        <v>4</v>
      </c>
      <c r="G20" s="16">
        <v>8</v>
      </c>
      <c r="H20" s="16">
        <v>5</v>
      </c>
      <c r="I20" s="16">
        <v>0</v>
      </c>
      <c r="J20" s="16">
        <v>2</v>
      </c>
      <c r="K20" s="16">
        <v>2</v>
      </c>
      <c r="L20" s="16">
        <v>0</v>
      </c>
      <c r="M20" s="16">
        <v>0</v>
      </c>
      <c r="N20" s="16">
        <v>1</v>
      </c>
      <c r="O20" s="23"/>
      <c r="P20" s="24"/>
      <c r="Q20" s="22"/>
      <c r="R20" s="24"/>
      <c r="S20" s="24"/>
      <c r="T20" s="6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spans="1:30">
      <c r="A21" s="15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4"/>
      <c r="P21" s="24"/>
      <c r="Q21" s="24"/>
      <c r="R21" s="24"/>
      <c r="S21" s="24"/>
      <c r="T21" s="6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26.25" spans="1:30">
      <c r="A22" s="15"/>
      <c r="B22" s="18" t="s">
        <v>24</v>
      </c>
      <c r="C22" s="19">
        <f>(C12+D18)/2</f>
        <v>51.089489278372</v>
      </c>
      <c r="D22" s="19">
        <f>(D18+E18)/2</f>
        <v>51.2237231959299</v>
      </c>
      <c r="E22" s="19">
        <f t="shared" ref="E22:N22" si="2">(E18+F18)/2</f>
        <v>51.3132124743019</v>
      </c>
      <c r="F22" s="19">
        <f t="shared" si="2"/>
        <v>51.4027017526738</v>
      </c>
      <c r="G22" s="19">
        <f t="shared" si="2"/>
        <v>51.4921910310458</v>
      </c>
      <c r="H22" s="19">
        <f t="shared" si="2"/>
        <v>51.5816803094178</v>
      </c>
      <c r="I22" s="19">
        <f t="shared" si="2"/>
        <v>51.6711695877897</v>
      </c>
      <c r="J22" s="19">
        <f t="shared" si="2"/>
        <v>51.7606588661617</v>
      </c>
      <c r="K22" s="19">
        <f t="shared" si="2"/>
        <v>51.8501481445337</v>
      </c>
      <c r="L22" s="19">
        <f t="shared" si="2"/>
        <v>51.9396374229056</v>
      </c>
      <c r="M22" s="19">
        <f t="shared" si="2"/>
        <v>52.0291267012776</v>
      </c>
      <c r="N22" s="19">
        <f t="shared" si="2"/>
        <v>52.1186159796495</v>
      </c>
      <c r="O22" s="23"/>
      <c r="P22" s="24"/>
      <c r="Q22" s="24"/>
      <c r="R22" s="24"/>
      <c r="S22" s="24"/>
      <c r="T22" s="6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A23" s="15"/>
      <c r="B23" s="18" t="s">
        <v>25</v>
      </c>
      <c r="C23" s="19">
        <v>5</v>
      </c>
      <c r="D23" s="19">
        <v>0</v>
      </c>
      <c r="E23" s="19">
        <v>2</v>
      </c>
      <c r="F23" s="19">
        <v>4</v>
      </c>
      <c r="G23" s="19">
        <v>8</v>
      </c>
      <c r="H23" s="19">
        <v>5</v>
      </c>
      <c r="I23" s="19">
        <v>0</v>
      </c>
      <c r="J23" s="19">
        <v>2</v>
      </c>
      <c r="K23" s="19">
        <v>2</v>
      </c>
      <c r="L23" s="19">
        <v>0</v>
      </c>
      <c r="M23" s="19">
        <v>0</v>
      </c>
      <c r="N23" s="19">
        <v>1</v>
      </c>
      <c r="O23" s="23"/>
      <c r="P23" s="24"/>
      <c r="Q23" s="24"/>
      <c r="R23" s="24"/>
      <c r="S23" s="24"/>
      <c r="T23" s="6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15"/>
      <c r="B24" s="18" t="s">
        <v>4</v>
      </c>
      <c r="C24" s="19">
        <f>C23/30</f>
        <v>0.166666666666667</v>
      </c>
      <c r="D24" s="19">
        <f t="shared" ref="D24:N24" si="3">D23/30</f>
        <v>0</v>
      </c>
      <c r="E24" s="19">
        <f t="shared" si="3"/>
        <v>0.0666666666666667</v>
      </c>
      <c r="F24" s="19">
        <f t="shared" si="3"/>
        <v>0.133333333333333</v>
      </c>
      <c r="G24" s="19">
        <f t="shared" si="3"/>
        <v>0.266666666666667</v>
      </c>
      <c r="H24" s="19">
        <f t="shared" si="3"/>
        <v>0.166666666666667</v>
      </c>
      <c r="I24" s="19">
        <f t="shared" si="3"/>
        <v>0</v>
      </c>
      <c r="J24" s="19">
        <f t="shared" si="3"/>
        <v>0.0666666666666667</v>
      </c>
      <c r="K24" s="19">
        <f t="shared" si="3"/>
        <v>0.0666666666666667</v>
      </c>
      <c r="L24" s="19">
        <f t="shared" si="3"/>
        <v>0</v>
      </c>
      <c r="M24" s="19">
        <f t="shared" si="3"/>
        <v>0</v>
      </c>
      <c r="N24" s="19">
        <f t="shared" si="3"/>
        <v>0.0333333333333333</v>
      </c>
      <c r="O24" s="23"/>
      <c r="P24" s="24"/>
      <c r="Q24" s="24"/>
      <c r="R24" s="24"/>
      <c r="S24" s="24"/>
      <c r="T24" s="6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spans="1:30">
      <c r="A25" s="15"/>
      <c r="B25"/>
      <c r="C25"/>
      <c r="D25"/>
      <c r="E25"/>
      <c r="F25"/>
      <c r="G25"/>
      <c r="H25"/>
      <c r="I25"/>
      <c r="J25" s="45"/>
      <c r="K25" s="45"/>
      <c r="L25" s="45"/>
      <c r="M25" s="45"/>
      <c r="N25" s="45"/>
      <c r="O25" s="10"/>
      <c r="P25" s="10"/>
      <c r="Q25" s="10"/>
      <c r="R25" s="10"/>
      <c r="S25" s="10"/>
      <c r="T25" s="6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spans="1:30">
      <c r="A26" s="15"/>
      <c r="B26"/>
      <c r="C26"/>
      <c r="D26"/>
      <c r="E26"/>
      <c r="F26"/>
      <c r="G26"/>
      <c r="H26"/>
      <c r="I26"/>
      <c r="J26" s="57"/>
      <c r="K26" s="10"/>
      <c r="L26" s="10"/>
      <c r="M26" s="10"/>
      <c r="N26" s="10"/>
      <c r="O26" s="10"/>
      <c r="P26" s="10"/>
      <c r="Q26" s="10"/>
      <c r="R26" s="10"/>
      <c r="S26" s="10"/>
      <c r="T26" s="6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spans="1:30">
      <c r="A27" s="15"/>
      <c r="B27"/>
      <c r="C27"/>
      <c r="D27"/>
      <c r="E27"/>
      <c r="F27"/>
      <c r="G27"/>
      <c r="H27"/>
      <c r="I27"/>
      <c r="J27" s="57"/>
      <c r="K27" s="10"/>
      <c r="L27" s="10"/>
      <c r="M27" s="10"/>
      <c r="N27" s="10"/>
      <c r="O27" s="10"/>
      <c r="P27" s="10"/>
      <c r="Q27" s="10"/>
      <c r="R27" s="10"/>
      <c r="S27" s="10"/>
      <c r="T27" s="6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spans="1:30">
      <c r="A28" s="15"/>
      <c r="B28"/>
      <c r="C28"/>
      <c r="D28"/>
      <c r="E28"/>
      <c r="F28"/>
      <c r="G28"/>
      <c r="H28"/>
      <c r="I28"/>
      <c r="J28" s="57"/>
      <c r="K28" s="10"/>
      <c r="L28" s="10"/>
      <c r="M28" s="10"/>
      <c r="N28" s="10"/>
      <c r="O28" s="10"/>
      <c r="P28" s="10"/>
      <c r="Q28" s="10"/>
      <c r="R28" s="10"/>
      <c r="S28" s="10"/>
      <c r="T28" s="6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spans="1:30">
      <c r="A29" s="15"/>
      <c r="B29"/>
      <c r="C29"/>
      <c r="D29"/>
      <c r="E29"/>
      <c r="F29"/>
      <c r="G29"/>
      <c r="H29"/>
      <c r="I29"/>
      <c r="J29" s="57"/>
      <c r="K29" s="10"/>
      <c r="L29" s="10"/>
      <c r="M29" s="10"/>
      <c r="N29" s="10"/>
      <c r="O29" s="10"/>
      <c r="P29" s="10"/>
      <c r="Q29" s="10"/>
      <c r="R29" s="10"/>
      <c r="S29" s="10"/>
      <c r="T29" s="6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spans="1:30">
      <c r="A30" s="15"/>
      <c r="B30"/>
      <c r="C30"/>
      <c r="D30"/>
      <c r="E30"/>
      <c r="F30"/>
      <c r="G30"/>
      <c r="H30"/>
      <c r="I30"/>
      <c r="J30" s="57"/>
      <c r="K30" s="10"/>
      <c r="L30" s="10"/>
      <c r="M30" s="10"/>
      <c r="N30" s="10"/>
      <c r="O30" s="10"/>
      <c r="P30" s="10"/>
      <c r="Q30" s="10"/>
      <c r="R30" s="10"/>
      <c r="S30" s="10"/>
      <c r="T30" s="6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spans="1:30">
      <c r="A31" s="15"/>
      <c r="B31"/>
      <c r="C31"/>
      <c r="D31"/>
      <c r="E31"/>
      <c r="F31"/>
      <c r="G31"/>
      <c r="H31"/>
      <c r="I31"/>
      <c r="J31" s="57"/>
      <c r="K31" s="10"/>
      <c r="L31" s="10"/>
      <c r="M31" s="10"/>
      <c r="N31" s="10"/>
      <c r="O31" s="10"/>
      <c r="P31" s="10"/>
      <c r="Q31" s="10"/>
      <c r="R31" s="10"/>
      <c r="S31" s="10"/>
      <c r="T31" s="6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spans="1:30">
      <c r="A32" s="15"/>
      <c r="B32"/>
      <c r="C32"/>
      <c r="D32"/>
      <c r="E32"/>
      <c r="F32"/>
      <c r="G32"/>
      <c r="H32"/>
      <c r="I32"/>
      <c r="J32" s="57"/>
      <c r="K32" s="10"/>
      <c r="L32" s="10"/>
      <c r="M32" s="10"/>
      <c r="N32" s="10"/>
      <c r="O32" s="10"/>
      <c r="P32" s="10"/>
      <c r="Q32" s="10"/>
      <c r="R32" s="10"/>
      <c r="S32" s="10"/>
      <c r="T32" s="6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spans="1:30">
      <c r="A33" s="15"/>
      <c r="B33"/>
      <c r="C33"/>
      <c r="D33"/>
      <c r="E33"/>
      <c r="F33"/>
      <c r="G33"/>
      <c r="H33"/>
      <c r="I33"/>
      <c r="J33" s="57"/>
      <c r="K33" s="10"/>
      <c r="L33" s="10"/>
      <c r="M33" s="10"/>
      <c r="N33" s="10"/>
      <c r="O33" s="10"/>
      <c r="P33" s="10"/>
      <c r="Q33" s="10"/>
      <c r="R33" s="10"/>
      <c r="S33" s="10"/>
      <c r="T33" s="6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spans="1:30">
      <c r="A34" s="15"/>
      <c r="B34"/>
      <c r="C34"/>
      <c r="D34"/>
      <c r="E34"/>
      <c r="F34"/>
      <c r="G34"/>
      <c r="H34"/>
      <c r="I34"/>
      <c r="J34" s="57"/>
      <c r="K34" s="10"/>
      <c r="L34" s="10"/>
      <c r="M34" s="10"/>
      <c r="N34" s="10"/>
      <c r="O34" s="10"/>
      <c r="P34" s="10"/>
      <c r="Q34" s="10"/>
      <c r="R34" s="10"/>
      <c r="S34" s="10"/>
      <c r="T34" s="6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spans="1:30">
      <c r="A35" s="15"/>
      <c r="B35"/>
      <c r="C35"/>
      <c r="D35"/>
      <c r="E35"/>
      <c r="F35"/>
      <c r="G35"/>
      <c r="H35"/>
      <c r="I35"/>
      <c r="J35" s="57"/>
      <c r="K35" s="10"/>
      <c r="L35" s="10"/>
      <c r="M35" s="10"/>
      <c r="N35" s="10"/>
      <c r="O35" s="10"/>
      <c r="P35" s="10"/>
      <c r="Q35" s="10"/>
      <c r="R35" s="10"/>
      <c r="S35" s="10"/>
      <c r="T35" s="6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spans="1:30">
      <c r="A36" s="15"/>
      <c r="B36"/>
      <c r="C36"/>
      <c r="D36"/>
      <c r="E36"/>
      <c r="F36"/>
      <c r="G36"/>
      <c r="H36"/>
      <c r="I36"/>
      <c r="J36" s="57"/>
      <c r="K36" s="10"/>
      <c r="L36" s="10"/>
      <c r="M36" s="10"/>
      <c r="N36" s="10"/>
      <c r="O36" s="10"/>
      <c r="P36" s="10"/>
      <c r="Q36" s="10"/>
      <c r="R36" s="10"/>
      <c r="S36" s="10"/>
      <c r="T36" s="6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spans="1:30">
      <c r="A37" s="15"/>
      <c r="B37"/>
      <c r="C37"/>
      <c r="D37"/>
      <c r="E37"/>
      <c r="F37"/>
      <c r="G37"/>
      <c r="H37"/>
      <c r="I37"/>
      <c r="J37" s="57"/>
      <c r="K37" s="10"/>
      <c r="L37" s="10"/>
      <c r="M37" s="10"/>
      <c r="N37" s="10"/>
      <c r="O37" s="10"/>
      <c r="P37" s="10"/>
      <c r="Q37" s="10"/>
      <c r="R37" s="10"/>
      <c r="S37" s="10"/>
      <c r="T37" s="6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spans="1:30">
      <c r="A38" s="15"/>
      <c r="B38"/>
      <c r="C38"/>
      <c r="D38"/>
      <c r="E38"/>
      <c r="F38"/>
      <c r="G38"/>
      <c r="H38"/>
      <c r="I38"/>
      <c r="J38" s="57"/>
      <c r="K38" s="10"/>
      <c r="L38" s="10"/>
      <c r="M38" s="10"/>
      <c r="N38" s="10"/>
      <c r="O38" s="10"/>
      <c r="P38" s="10"/>
      <c r="Q38" s="10"/>
      <c r="R38" s="10"/>
      <c r="S38" s="10"/>
      <c r="T38" s="6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spans="1:30">
      <c r="A39" s="15"/>
      <c r="B39"/>
      <c r="C39"/>
      <c r="D39"/>
      <c r="E39"/>
      <c r="F39"/>
      <c r="G39"/>
      <c r="H39"/>
      <c r="I3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6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63"/>
      <c r="T40" s="64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spans="1:3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6.5" spans="1:30">
      <c r="A42" s="32"/>
      <c r="B42" s="33" t="s">
        <v>26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65"/>
      <c r="T42" s="32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spans="1:30">
      <c r="A43" s="35"/>
      <c r="B43" s="10"/>
      <c r="C43" s="36"/>
      <c r="D43" s="36"/>
      <c r="E43" s="36"/>
      <c r="F43" s="36"/>
      <c r="G43" s="36"/>
      <c r="H43" s="3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35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33" customHeight="1" spans="1:30">
      <c r="A44" s="35"/>
      <c r="B44" s="37"/>
      <c r="C44" s="38" t="s">
        <v>27</v>
      </c>
      <c r="D44" s="38"/>
      <c r="E44" s="38"/>
      <c r="F44" s="39">
        <f>SUM(C1:Q2)/30</f>
        <v>51.41</v>
      </c>
      <c r="G44" s="40"/>
      <c r="H44" s="40"/>
      <c r="I44" s="5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35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22.5" customHeight="1" spans="1:30">
      <c r="A45" s="35"/>
      <c r="B45" s="37"/>
      <c r="C45" s="41" t="s">
        <v>28</v>
      </c>
      <c r="D45" s="41"/>
      <c r="E45" s="41"/>
      <c r="F45" s="42">
        <f>((C4-F44)^2+(D4-F44)^2+(E4-F44)^2+(F4-F44)^2+(G4-F44)^2+(H4-F44)^2+(I4-F44)^2+(J4-F44)^2+(K4-F44)^2+(L4-F44)^2+(M4-F44)^2+(N4-F44)^2+(O4-F44)^2+(P4-F44)^2+(Q4-F44)^2+(C5-F44)^2+(D5-F44)^2+(E5+F44)^2+(F5*2-F44)^2+(G5*2-F44)^2+(H5-F44)^2+(I5-F44)^2+(J5-F44)^2+(K5-F44)^2+(L5-F44)^2+(M5-F44)^2+(N5-F44)^2+(O5-F44)^2+(P5-F44)^2+(Q5-F44)^2)/29</f>
        <v>2725.47734482759</v>
      </c>
      <c r="G45" s="43"/>
      <c r="H45" s="43"/>
      <c r="I45" s="5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35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21.75" customHeight="1" spans="1:30">
      <c r="A46" s="35"/>
      <c r="B46" s="37"/>
      <c r="C46" s="38" t="s">
        <v>29</v>
      </c>
      <c r="D46" s="38"/>
      <c r="E46" s="38"/>
      <c r="F46" s="39">
        <f>SQRT(F45)</f>
        <v>52.2061044785721</v>
      </c>
      <c r="G46" s="40"/>
      <c r="H46" s="40"/>
      <c r="I46" s="5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35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21" customHeight="1" spans="1:30">
      <c r="A47" s="35"/>
      <c r="B47" s="37"/>
      <c r="C47" s="38" t="s">
        <v>30</v>
      </c>
      <c r="D47" s="38"/>
      <c r="E47" s="38"/>
      <c r="F47" s="44">
        <f>E18</f>
        <v>51.2684678351159</v>
      </c>
      <c r="G47" s="40"/>
      <c r="H47" s="40"/>
      <c r="I47" s="5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5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21" customHeight="1" spans="1:30">
      <c r="A48" s="35"/>
      <c r="B48" s="37"/>
      <c r="C48" s="38" t="s">
        <v>31</v>
      </c>
      <c r="D48" s="38"/>
      <c r="E48" s="38"/>
      <c r="F48" s="39">
        <v>2.5</v>
      </c>
      <c r="G48" s="40"/>
      <c r="H48" s="40"/>
      <c r="I48" s="5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5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21" customHeight="1" spans="1:30">
      <c r="A49" s="35"/>
      <c r="B49" s="37"/>
      <c r="C49" s="38" t="s">
        <v>32</v>
      </c>
      <c r="D49" s="38"/>
      <c r="E49" s="38"/>
      <c r="F49" s="39">
        <v>3.1</v>
      </c>
      <c r="G49" s="40"/>
      <c r="H49" s="40"/>
      <c r="I49" s="5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5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20.25" customHeight="1" spans="1:30">
      <c r="A50" s="35"/>
      <c r="B50" s="37"/>
      <c r="C50" s="41" t="s">
        <v>33</v>
      </c>
      <c r="D50" s="41"/>
      <c r="E50" s="41"/>
      <c r="F50" s="42">
        <f>ABS(C4-F44)+ABS(D4-F44)+ABS(E4-F44)+ABS(F4-F44)+ABS(G4-F44)+ABS(H4-F44)+ABS(I4-F44)+ABS(J4-F44)+ABS(K4-F44)+ABS(L4-F44)+ABS(M4-F44)+ABS(N4-F44)+ABS(O4-F44)+ABS(P4-F44)+ABS(Q4-F44)+ABS(C5-F44)+ABS(D5-F44)+ABS(E5-F44)+ABS(F5-F44)+ABS(G5-F44)+ABS(H5-F44)+ABS(I5-F44)+ABS(J5-F44)+ABS(K5-F44)+ABS(L5-F44)+ABS(M5-F44)+ABS(N5-F44)+ABS(O5-F44)+ABS(P5-F44)+ABS(Q5-F44)</f>
        <v>1539.8</v>
      </c>
      <c r="G50" s="43"/>
      <c r="H50" s="43"/>
      <c r="I50" s="5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35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27.75" customHeight="1" spans="1:30">
      <c r="A51" s="35"/>
      <c r="B51" s="37"/>
      <c r="C51" s="38" t="s">
        <v>34</v>
      </c>
      <c r="D51" s="38"/>
      <c r="E51" s="38"/>
      <c r="F51" s="39">
        <f>(F46*100)/F44</f>
        <v>101.548540125602</v>
      </c>
      <c r="G51" s="40"/>
      <c r="H51" s="40"/>
      <c r="I51" s="5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35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21" customHeight="1" spans="1:30">
      <c r="A52" s="35"/>
      <c r="B52" s="10"/>
      <c r="C52" s="45"/>
      <c r="D52" s="45"/>
      <c r="E52" s="45"/>
      <c r="F52" s="45"/>
      <c r="G52" s="45"/>
      <c r="H52" s="4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35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spans="1:30">
      <c r="A53" s="3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35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spans="1:30">
      <c r="A54" s="3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5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spans="1:30">
      <c r="A55" s="3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35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spans="1:30">
      <c r="A56" s="3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5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spans="1:30">
      <c r="A57" s="3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5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spans="1:30">
      <c r="A58" s="3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5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spans="1:30">
      <c r="A59" s="3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5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spans="1:30">
      <c r="A60" s="3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5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spans="1:30">
      <c r="A61" s="3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5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spans="1:30">
      <c r="A62" s="3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5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spans="1:30">
      <c r="A63" s="3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35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spans="1:30">
      <c r="A64" s="3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35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spans="1:30">
      <c r="A65" s="3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35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spans="1:30">
      <c r="A66" s="3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35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spans="1:30">
      <c r="A67" s="3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5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spans="1:30">
      <c r="A68" s="3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5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spans="1:30">
      <c r="A69" s="3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5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spans="1:30">
      <c r="A70" s="3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5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spans="1:30">
      <c r="A71" s="3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5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spans="1:30">
      <c r="A72" s="3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5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spans="1:30">
      <c r="A73" s="3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5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spans="1:30">
      <c r="A74" s="35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35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spans="1:30">
      <c r="A75" s="3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35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spans="1:30">
      <c r="A76" s="35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5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spans="1:30">
      <c r="A77" s="3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5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spans="1:30">
      <c r="A78" s="35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35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spans="1:30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6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spans="1:3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spans="1:3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spans="1:3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spans="1:3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spans="1:3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spans="1:3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spans="1:3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spans="1:3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spans="1:3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spans="1:30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spans="1:3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spans="1:30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spans="1:30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spans="1:30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spans="1:30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spans="1:30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spans="1:30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spans="1:30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spans="1:30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spans="1:30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spans="1:3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spans="1:30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spans="1:30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spans="1:30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spans="1:30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spans="1:30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spans="1:30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spans="1:30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spans="1:30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spans="1:30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spans="1:3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spans="1:30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spans="1:30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spans="1:30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spans="1:30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spans="1:30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spans="1:30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spans="1:30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spans="1:30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spans="1:30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spans="1:3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spans="1:30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spans="1:30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spans="1:30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spans="1:30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spans="1:30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spans="1:30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spans="1:30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spans="1:30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spans="1:30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spans="1: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spans="1:30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spans="1:30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spans="1:30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spans="1:30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spans="1:30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spans="1:30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spans="1:30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spans="1:30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spans="1:30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spans="1:3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spans="1:30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spans="1:30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spans="1:30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spans="1:30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spans="1:30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spans="1:30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spans="1:30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spans="1:30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spans="1:30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spans="1:3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spans="1:30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spans="1:30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spans="1:30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spans="1:30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spans="1:30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spans="1:30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spans="1:30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spans="1:30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spans="1:30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spans="1:3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spans="1:30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spans="1:30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spans="1:30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spans="1:30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spans="1:30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spans="1:30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spans="1:30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spans="1:30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spans="1:30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spans="1:3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spans="1:30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spans="1:30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spans="1:30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spans="1:30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spans="1:30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spans="1:30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spans="1:30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spans="1:30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spans="1:30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spans="1:3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spans="1:30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spans="1:30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spans="1:30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spans="1:30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spans="1:30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spans="1:30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spans="1:30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spans="1:30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spans="1:30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spans="1:3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spans="1:30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spans="1:30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spans="1:30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spans="1:30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spans="1:30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spans="1:30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spans="1:30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spans="1:30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spans="1:30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spans="1:3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spans="1:30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spans="1:30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spans="1:30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spans="1:30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spans="1:30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spans="1:30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spans="1:30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spans="1:30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spans="1:30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spans="1:3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spans="1:30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spans="1:30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spans="1:30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spans="1:30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spans="1:30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spans="1:30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spans="1:30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spans="1:30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spans="1:30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spans="1:3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spans="1:30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spans="1:30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spans="1:30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spans="1:30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spans="1:30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spans="1:30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spans="1:30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spans="1:30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spans="1:30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spans="1: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spans="1:30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spans="1:30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spans="1:30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spans="1:30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spans="1:30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spans="1:30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spans="1:30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spans="1:30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spans="1:30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spans="1:3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spans="1:30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spans="1:30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spans="1:30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spans="1:30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spans="1:30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spans="1:30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spans="1:30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spans="1:30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spans="1:30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spans="1:3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spans="1:30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spans="1:30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spans="1:30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spans="1:30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spans="1:30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spans="1:30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spans="1:30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spans="1:30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spans="1:30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spans="1:3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spans="1:30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spans="1:30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spans="1:30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spans="1:30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spans="1:30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spans="1:30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spans="1:30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spans="1:30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spans="1:30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spans="1:3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spans="1:30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spans="1:30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spans="1:30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spans="1:30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spans="1:30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spans="1:30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spans="1:30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spans="1:30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spans="1:30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spans="1:3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spans="1:30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spans="1:30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spans="1:30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spans="1:30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spans="1:30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spans="1:30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spans="1:30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spans="1:30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spans="1:30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spans="1:3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spans="1:30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spans="1:30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spans="1:30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spans="1:30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spans="1:30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spans="1:30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spans="1:30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spans="1:30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spans="1:30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spans="1:3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spans="1:30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spans="1:30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spans="1:30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spans="1:30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spans="1:30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spans="1:30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spans="1:30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spans="1:30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spans="1:30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spans="1:3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spans="1:30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spans="1:30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spans="1:30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spans="1:30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spans="1:30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spans="1:30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spans="1:30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spans="1:30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spans="1:30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spans="1:3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spans="1:30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spans="1:30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spans="1:30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spans="1:30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spans="1:30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spans="1:30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spans="1:30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spans="1:30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spans="1:30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spans="1: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spans="1:30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spans="1:30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spans="1:30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spans="1:30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spans="1:30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spans="1:30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spans="1:30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spans="1:30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spans="1:30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spans="1:3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spans="1:30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spans="1:30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spans="1:30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spans="1:30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spans="1:30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spans="1:30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spans="1:30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spans="1:30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spans="1:30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spans="1:3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spans="1:30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spans="1:30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spans="1:30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spans="1:30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spans="1:30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spans="1:30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spans="1:30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spans="1:30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spans="1:30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spans="1:3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spans="1:30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spans="1:30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spans="1:30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spans="1:30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spans="1:30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spans="1:30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spans="1:30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spans="1:30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spans="1:30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spans="1:3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spans="1:30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spans="1:30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spans="1:30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spans="1:30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spans="1:30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spans="1:30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spans="1:30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spans="1:30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spans="1:30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spans="1:3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spans="1:30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spans="1:30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spans="1:30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spans="1:30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spans="1:30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spans="1:30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spans="1:30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spans="1:30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spans="1:30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spans="1:3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spans="1:30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spans="1:30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spans="1:30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spans="1:30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spans="1:30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spans="1:30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spans="1:30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spans="1:30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spans="1:30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spans="1:3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spans="1:30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spans="1:30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spans="1:30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spans="1:30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spans="1:30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spans="1:30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spans="1:30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spans="1:30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spans="1:30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spans="1:3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spans="1:30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spans="1:30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spans="1:30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spans="1:30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spans="1:30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spans="1:30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spans="1:30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spans="1:30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spans="1:30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spans="1:3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spans="1:30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spans="1:30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spans="1:30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spans="1:30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spans="1:30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spans="1:30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spans="1:30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spans="1:30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spans="1:30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spans="1: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spans="1:30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spans="1:30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spans="1:30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spans="1:30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spans="1:30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spans="1:30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spans="1:30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spans="1:30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spans="1:30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spans="1:3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spans="1:30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spans="1:30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spans="1:30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spans="1:30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spans="1:30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spans="1:30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spans="1:30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spans="1:30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spans="1:30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spans="1:3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spans="1:30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spans="1:30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spans="1:30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spans="1:30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spans="1:30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spans="1:30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spans="1:30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spans="1:30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spans="1:30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spans="1:3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spans="1:30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spans="1:30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spans="1:30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spans="1:30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spans="1:30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spans="1:30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spans="1:30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spans="1:30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spans="1:30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spans="1:3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spans="1:30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spans="1:30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spans="1:30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spans="1:30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spans="1:30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spans="1:30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spans="1:30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spans="1:30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spans="1:30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spans="1:3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spans="1:30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spans="1:30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spans="1:30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spans="1:30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spans="1:30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spans="1:30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spans="1:30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spans="1:30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spans="1:30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spans="1:3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spans="1:30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spans="1:30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spans="1:30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spans="1:30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spans="1:30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spans="1:30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spans="1:30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spans="1:30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spans="1:30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spans="1:3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spans="1:30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spans="1:30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spans="1:30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spans="1:30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spans="1:30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spans="1:30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spans="1:30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spans="1:30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spans="1:30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spans="1:3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spans="1:30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spans="1:30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spans="1:30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spans="1:30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spans="1:30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spans="1:30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spans="1:30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spans="1:30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spans="1:30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spans="1:3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spans="1:30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spans="1:30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spans="1:30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spans="1:30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spans="1:30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spans="1:30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spans="1:30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spans="1:30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spans="1:30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spans="1: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spans="1:30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spans="1:30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spans="1:30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spans="1:30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spans="1:30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spans="1:30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spans="1:30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spans="1:30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spans="1:30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spans="1:3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spans="1:30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spans="1:30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spans="1:30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spans="1:30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spans="1:30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spans="1:30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spans="1:30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spans="1:30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spans="1:30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spans="1:3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spans="1:30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spans="1:30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spans="1:30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spans="1:30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spans="1:30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spans="1:30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spans="1:30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spans="1:30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spans="1:30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spans="1:3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spans="1:30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spans="1:30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spans="1:30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spans="1:30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spans="1:30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spans="1:30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spans="1:30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spans="1:30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spans="1:30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spans="1:3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spans="1:30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spans="1:30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spans="1:30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spans="1:30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spans="1:30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spans="1:30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spans="1:30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spans="1:30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spans="1:30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spans="1:3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spans="1:30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spans="1:30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spans="1:30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spans="1:30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spans="1:30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spans="1:30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spans="1:30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spans="1:30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spans="1:30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spans="1:3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spans="1:30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spans="1:30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spans="1:30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spans="1:30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spans="1:30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spans="1:30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spans="1:30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spans="1:30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spans="1:30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spans="1:3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spans="1:30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spans="1:30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spans="1:30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spans="1:30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spans="1:30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spans="1:30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spans="1:30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spans="1:30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spans="1:30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spans="1:3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spans="1:30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spans="1:30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spans="1:30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spans="1:30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spans="1:30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spans="1:30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spans="1:30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spans="1:30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spans="1:30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spans="1:3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spans="1:30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spans="1:30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spans="1:30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spans="1:30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spans="1:30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spans="1:30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spans="1:30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spans="1:30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spans="1:30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spans="1: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spans="1:30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spans="1:30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spans="1:30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spans="1:30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spans="1:30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spans="1:30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spans="1:30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spans="1:30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spans="1:30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spans="1:3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spans="1:30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spans="1:30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spans="1:30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spans="1:30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spans="1:30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spans="1:30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spans="1:30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spans="1:30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spans="1:30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spans="1:3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spans="1:30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spans="1:30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spans="1:30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spans="1:30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spans="1:30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spans="1:30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spans="1:30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spans="1:30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spans="1:30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spans="1:3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spans="1:30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spans="1:30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spans="1:30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spans="1:30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spans="1:30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spans="1:30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spans="1:30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spans="1:30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spans="1:30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spans="1:3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spans="1:30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spans="1:30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spans="1:30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spans="1:30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spans="1:30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spans="1:30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spans="1:30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spans="1:30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spans="1:30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spans="1:3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spans="1:30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spans="1:30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spans="1:30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spans="1:30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spans="1:30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spans="1:30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spans="1:30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spans="1:30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spans="1:30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spans="1:3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spans="1:30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spans="1:30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spans="1:30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spans="1:30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spans="1:30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spans="1:30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spans="1:30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spans="1:30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spans="1:30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spans="1:3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spans="1:30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spans="1:30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spans="1:30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spans="1:30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spans="1:30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spans="1:30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spans="1:30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spans="1:30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spans="1:30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spans="1:3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spans="1:30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spans="1:30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spans="1:30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spans="1:30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spans="1:30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spans="1:30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spans="1:30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spans="1:30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spans="1:30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spans="1:3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spans="1:30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spans="1:30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spans="1:30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spans="1:30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spans="1:30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spans="1:30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spans="1:30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spans="1:30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spans="1:30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spans="1: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spans="1:30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spans="1:30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spans="1:30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spans="1:30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spans="1:30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spans="1:30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spans="1:30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spans="1:30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spans="1:30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spans="1:3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spans="1:30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spans="1:30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spans="1:30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spans="1:30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spans="1:30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spans="1:30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spans="1:30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spans="1:30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spans="1:30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spans="1:3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spans="1:30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spans="1:30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spans="1:30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spans="1:30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spans="1:30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spans="1:30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spans="1:30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spans="1:30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spans="1:30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spans="1:3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spans="1:30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spans="1:30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spans="1:30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spans="1:30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spans="1:30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spans="1:30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spans="1:30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spans="1:30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spans="1:30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spans="1:3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spans="1:30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spans="1:30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spans="1:30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spans="1:30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spans="1:30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spans="1:30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spans="1:30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spans="1:30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spans="1:30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spans="1:3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spans="1:30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spans="1:30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spans="1:30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spans="1:30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spans="1:30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spans="1:30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spans="1:30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spans="1:30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spans="1:30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spans="1:3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spans="1:30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spans="1:30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spans="1:30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spans="1:30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spans="1:30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spans="1:30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spans="1:30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spans="1:30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spans="1:30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spans="1:3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spans="1:30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spans="1:30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spans="1:30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spans="1:30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spans="1:30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spans="1:30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spans="1:30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spans="1:30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spans="1:30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spans="1:3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spans="1:30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spans="1:30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spans="1:30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spans="1:30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spans="1:30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spans="1:30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spans="1:30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spans="1:30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spans="1:30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spans="1:3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spans="1:30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spans="1:30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spans="1:30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spans="1:30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spans="1:30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spans="1:30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spans="1:30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spans="1:30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spans="1:30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spans="1: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spans="1:30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spans="1:30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spans="1:30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spans="1:30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spans="1:30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spans="1:30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spans="1:30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spans="1:30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spans="1:30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spans="1:3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spans="1:30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spans="1:30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spans="1:30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spans="1:30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spans="1:30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spans="1:30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spans="1:30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spans="1:30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spans="1:30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spans="1:3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spans="1:30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spans="1:30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spans="1:30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spans="1:30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spans="1:30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spans="1:30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spans="1:30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spans="1:30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spans="1:30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spans="1:3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spans="1:30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spans="1:30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spans="1:30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spans="1:30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spans="1:30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spans="1:30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spans="1:30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spans="1:30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spans="1:30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spans="1:3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spans="1:30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spans="1:30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spans="1:30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spans="1:30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spans="1:30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spans="1:30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spans="1:30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spans="1:30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spans="1:30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spans="1:3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spans="1:30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spans="1:30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spans="1:30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spans="1:30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spans="1:30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spans="1:30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spans="1:30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spans="1:30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spans="1:30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spans="1:3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spans="1:30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spans="1:30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spans="1:30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spans="1:30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spans="1:30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spans="1:30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spans="1:30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spans="1:30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spans="1:30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spans="1:3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spans="1:30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spans="1:30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spans="1:30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spans="1:30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spans="1:30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spans="1:30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spans="1:30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spans="1:30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spans="1:30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spans="1:3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spans="1:30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spans="1:30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spans="1:30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spans="1:30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spans="1:30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spans="1:30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spans="1:30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spans="1:30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spans="1:30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spans="1:3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spans="1:30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spans="1:30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spans="1:30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spans="1:30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spans="1:30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spans="1:30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spans="1:30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spans="1:30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spans="1:30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spans="1: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spans="1:30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spans="1:30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spans="1:30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spans="1:30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spans="1:30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spans="1:30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spans="1:30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spans="1:30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spans="1:30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spans="1:3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spans="1:30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spans="1:30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spans="1:30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spans="1:30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spans="1:30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spans="1:30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spans="1:30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spans="1:30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spans="1:30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spans="1:3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spans="1:30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spans="1:30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spans="1:30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spans="1:30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spans="1:30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spans="1:30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spans="1:30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spans="1:30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spans="1:30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spans="1:3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spans="1:30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spans="1:30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spans="1:30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spans="1:30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spans="1:30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spans="1:30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spans="1:30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spans="1:30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spans="1:30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spans="1:3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spans="1:30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spans="1:30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spans="1:30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spans="1:30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spans="1:30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spans="1:30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spans="1:30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spans="1:30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spans="1:30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spans="1:3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spans="1:30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spans="1:30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spans="1:30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spans="1:30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spans="1:30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spans="1:30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spans="1:30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spans="1:30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spans="1:30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spans="1:3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spans="1:30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spans="1:30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spans="1:30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spans="1:30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spans="1:30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spans="1:30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spans="1:30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spans="1:30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spans="1:30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spans="1:3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sortState ref="A4:AD4" columnSort="1">
    <sortCondition ref="A4:AD4"/>
  </sortState>
  <mergeCells count="16">
    <mergeCell ref="B6:S6"/>
    <mergeCell ref="C7:S7"/>
    <mergeCell ref="B40:S40"/>
    <mergeCell ref="B42:S42"/>
    <mergeCell ref="C44:E44"/>
    <mergeCell ref="C45:E45"/>
    <mergeCell ref="C46:E46"/>
    <mergeCell ref="C47:E47"/>
    <mergeCell ref="C48:E48"/>
    <mergeCell ref="C49:E49"/>
    <mergeCell ref="C50:E50"/>
    <mergeCell ref="C51:E51"/>
    <mergeCell ref="A6:A40"/>
    <mergeCell ref="A42:A79"/>
    <mergeCell ref="T6:T40"/>
    <mergeCell ref="T42:T7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SlinNn</dc:creator>
  <cp:lastModifiedBy>Алексей Харченкков</cp:lastModifiedBy>
  <dcterms:created xsi:type="dcterms:W3CDTF">2015-06-05T18:19:00Z</dcterms:created>
  <dcterms:modified xsi:type="dcterms:W3CDTF">2022-10-06T04:27:09Z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BCEC70E06E7B4B20B3F76A599D3E1DC5</vt:lpwstr>
  </property>
  <property fmtid="{D5CDD505-2E9C-101B-9397-08002B2CF9AE}" pid="3" name="KSOProductBuildVer">
    <vt:lpwstr>1049-11.2.0.11341</vt:lpwstr>
  </property>
</Properties>
</file>