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D280D938-07C2-43FF-863B-A550D333AE5A}" xr6:coauthVersionLast="47" xr6:coauthVersionMax="47" xr10:uidLastSave="{00000000-0000-0000-0000-000000000000}"/>
  <bookViews>
    <workbookView xWindow="-120" yWindow="-120" windowWidth="24240" windowHeight="13140" xr2:uid="{35CAA9EB-8142-448B-BB36-4ADCCBCC4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" i="1" l="1"/>
  <c r="D56" i="1"/>
  <c r="B58" i="1"/>
  <c r="C61" i="1"/>
  <c r="C58" i="1"/>
  <c r="C59" i="1"/>
  <c r="C60" i="1"/>
  <c r="L57" i="1" a="1"/>
  <c r="L57" i="1" s="1"/>
  <c r="C56" i="1"/>
  <c r="G49" i="1"/>
  <c r="G48" i="1"/>
  <c r="G47" i="1"/>
  <c r="G46" i="1"/>
  <c r="D35" i="1"/>
  <c r="C35" i="1"/>
  <c r="B57" i="1" a="1"/>
  <c r="B57" i="1" s="1"/>
  <c r="B56" i="1" a="1"/>
  <c r="C57" i="1" a="1"/>
  <c r="B46" i="1" a="1"/>
  <c r="C46" i="1" s="1"/>
  <c r="C41" i="1"/>
  <c r="C36" i="1" a="1"/>
  <c r="B35" i="1" a="1"/>
  <c r="B36" i="1" a="1"/>
  <c r="B36" i="1" s="1"/>
  <c r="G23" i="1"/>
  <c r="G22" i="1"/>
  <c r="G21" i="1"/>
  <c r="G20" i="1"/>
  <c r="B56" i="1" l="1"/>
  <c r="B60" i="1" s="1"/>
  <c r="H57" i="1" a="1"/>
  <c r="D57" i="1" a="1"/>
  <c r="B46" i="1"/>
  <c r="D47" i="1"/>
  <c r="B48" i="1"/>
  <c r="E47" i="1"/>
  <c r="D49" i="1"/>
  <c r="C49" i="1"/>
  <c r="C47" i="1"/>
  <c r="B49" i="1"/>
  <c r="E46" i="1"/>
  <c r="D48" i="1"/>
  <c r="D46" i="1"/>
  <c r="E49" i="1"/>
  <c r="B47" i="1"/>
  <c r="E48" i="1"/>
  <c r="C48" i="1"/>
  <c r="B35" i="1"/>
  <c r="C52" i="1" l="1" a="1"/>
  <c r="C52" i="1" s="1"/>
  <c r="B59" i="1"/>
  <c r="B61" i="1"/>
  <c r="J57" i="1" a="1"/>
  <c r="G36" i="1" a="1"/>
  <c r="B40" i="1"/>
  <c r="B39" i="1"/>
  <c r="B38" i="1"/>
  <c r="B37" i="1"/>
  <c r="C31" i="1" s="1" a="1"/>
  <c r="D36" i="1" a="1"/>
  <c r="C54" i="1" l="1"/>
  <c r="C53" i="1"/>
  <c r="C55" i="1"/>
  <c r="C31" i="1"/>
  <c r="C34" i="1"/>
  <c r="C33" i="1"/>
  <c r="C32" i="1"/>
  <c r="C57" i="1" l="1"/>
  <c r="E57" i="1" a="1"/>
  <c r="C36" i="1"/>
  <c r="C40" i="1" s="1"/>
  <c r="C62" i="1" l="1"/>
  <c r="D52" i="1" a="1"/>
  <c r="D52" i="1" s="1"/>
  <c r="I57" i="1" a="1"/>
  <c r="H36" i="1" a="1"/>
  <c r="C38" i="1"/>
  <c r="C39" i="1"/>
  <c r="C37" i="1"/>
  <c r="D31" i="1" s="1" a="1"/>
  <c r="D53" i="1" l="1"/>
  <c r="D55" i="1"/>
  <c r="D54" i="1"/>
  <c r="D32" i="1"/>
  <c r="D31" i="1"/>
  <c r="D34" i="1"/>
  <c r="D33" i="1"/>
  <c r="E36" i="1" a="1"/>
  <c r="D57" i="1" l="1"/>
  <c r="K57" i="1" a="1"/>
  <c r="F57" i="1" a="1"/>
  <c r="D36" i="1"/>
  <c r="D62" i="1" l="1"/>
  <c r="D61" i="1"/>
  <c r="D39" i="1"/>
  <c r="D41" i="1"/>
  <c r="D58" i="1"/>
  <c r="D60" i="1"/>
  <c r="D40" i="1"/>
  <c r="D37" i="1"/>
  <c r="D59" i="1" l="1"/>
  <c r="D38" i="1"/>
  <c r="E31" i="1" s="1" a="1"/>
  <c r="E52" i="1" a="1"/>
  <c r="E52" i="1" s="1"/>
  <c r="I36" i="1" a="1"/>
  <c r="E32" i="1" l="1"/>
  <c r="E31" i="1"/>
  <c r="E34" i="1"/>
  <c r="E33" i="1"/>
  <c r="E54" i="1"/>
  <c r="E55" i="1"/>
  <c r="E53" i="1"/>
  <c r="E36" i="1"/>
  <c r="E35" i="1" s="1"/>
  <c r="F36" i="1" a="1"/>
  <c r="E57" i="1" l="1"/>
  <c r="E40" i="1"/>
  <c r="E41" i="1"/>
  <c r="G57" i="1" a="1"/>
  <c r="E62" i="1" l="1"/>
  <c r="E56" i="1"/>
  <c r="E59" i="1" s="1"/>
  <c r="E37" i="1"/>
  <c r="E39" i="1"/>
  <c r="E38" i="1"/>
  <c r="E61" i="1"/>
  <c r="J36" i="1" a="1"/>
  <c r="E60" i="1" l="1"/>
  <c r="E58" i="1"/>
  <c r="F31" i="1" a="1"/>
  <c r="F52" i="1" a="1"/>
  <c r="F32" i="1" l="1"/>
  <c r="F33" i="1"/>
  <c r="F34" i="1"/>
  <c r="F31" i="1"/>
  <c r="F36" i="1" s="1"/>
  <c r="F35" i="1" s="1"/>
  <c r="F54" i="1"/>
  <c r="F53" i="1"/>
  <c r="F52" i="1"/>
  <c r="F55" i="1"/>
  <c r="F41" i="1" l="1"/>
  <c r="F37" i="1"/>
  <c r="F57" i="1"/>
  <c r="F62" i="1" l="1"/>
  <c r="F56" i="1"/>
  <c r="F40" i="1"/>
  <c r="F38" i="1"/>
  <c r="G31" i="1" s="1" a="1"/>
  <c r="F39" i="1"/>
  <c r="G31" i="1" l="1"/>
  <c r="G34" i="1"/>
  <c r="G33" i="1"/>
  <c r="G32" i="1"/>
  <c r="F59" i="1"/>
  <c r="F61" i="1"/>
  <c r="F58" i="1"/>
  <c r="F60" i="1"/>
  <c r="G36" i="1" l="1"/>
  <c r="G35" i="1" s="1"/>
  <c r="G52" i="1" a="1"/>
  <c r="G53" i="1" s="1"/>
  <c r="G41" i="1" l="1"/>
  <c r="G52" i="1"/>
  <c r="G55" i="1"/>
  <c r="G54" i="1"/>
  <c r="G57" i="1" l="1"/>
  <c r="G38" i="1"/>
  <c r="G39" i="1"/>
  <c r="G40" i="1"/>
  <c r="G37" i="1"/>
  <c r="H31" i="1" s="1" a="1"/>
  <c r="G62" i="1" l="1"/>
  <c r="G56" i="1"/>
  <c r="G61" i="1" s="1"/>
  <c r="H34" i="1"/>
  <c r="H32" i="1"/>
  <c r="H33" i="1"/>
  <c r="H31" i="1"/>
  <c r="G58" i="1"/>
  <c r="G59" i="1"/>
  <c r="G60" i="1" l="1"/>
  <c r="H52" i="1" s="1" a="1"/>
  <c r="H52" i="1" s="1"/>
  <c r="H36" i="1"/>
  <c r="H35" i="1" s="1"/>
  <c r="H53" i="1" l="1"/>
  <c r="H55" i="1"/>
  <c r="H54" i="1"/>
  <c r="H41" i="1"/>
  <c r="H57" i="1"/>
  <c r="H62" i="1" l="1"/>
  <c r="H56" i="1"/>
  <c r="H39" i="1"/>
  <c r="H37" i="1"/>
  <c r="H40" i="1"/>
  <c r="H38" i="1"/>
  <c r="I31" i="1" l="1" a="1"/>
  <c r="I31" i="1" s="1"/>
  <c r="H61" i="1"/>
  <c r="H59" i="1"/>
  <c r="H60" i="1"/>
  <c r="H58" i="1"/>
  <c r="I34" i="1" l="1"/>
  <c r="I33" i="1"/>
  <c r="I32" i="1"/>
  <c r="I36" i="1"/>
  <c r="I35" i="1" s="1"/>
  <c r="I52" i="1" a="1"/>
  <c r="I41" i="1" l="1"/>
  <c r="I55" i="1"/>
  <c r="I53" i="1"/>
  <c r="I52" i="1"/>
  <c r="I54" i="1"/>
  <c r="I38" i="1" l="1"/>
  <c r="I40" i="1"/>
  <c r="I39" i="1"/>
  <c r="I37" i="1"/>
  <c r="J31" i="1" s="1" a="1"/>
  <c r="I57" i="1"/>
  <c r="I62" i="1" l="1"/>
  <c r="I56" i="1"/>
  <c r="J32" i="1"/>
  <c r="J33" i="1"/>
  <c r="J31" i="1"/>
  <c r="J34" i="1"/>
  <c r="J36" i="1" l="1"/>
  <c r="J35" i="1" s="1"/>
  <c r="I58" i="1"/>
  <c r="I60" i="1"/>
  <c r="I59" i="1"/>
  <c r="I61" i="1"/>
  <c r="J52" i="1" l="1" a="1"/>
  <c r="J53" i="1" s="1"/>
  <c r="J41" i="1"/>
  <c r="J54" i="1" l="1"/>
  <c r="J52" i="1"/>
  <c r="J57" i="1" s="1"/>
  <c r="J55" i="1"/>
  <c r="F43" i="1"/>
  <c r="J40" i="1"/>
  <c r="J37" i="1"/>
  <c r="J39" i="1"/>
  <c r="J38" i="1"/>
  <c r="J62" i="1" l="1"/>
  <c r="J56" i="1"/>
  <c r="J60" i="1" l="1"/>
  <c r="J58" i="1"/>
  <c r="J61" i="1"/>
  <c r="J59" i="1"/>
  <c r="K52" i="1" l="1" a="1"/>
  <c r="K52" i="1" s="1"/>
  <c r="K53" i="1" l="1"/>
  <c r="K55" i="1"/>
  <c r="K54" i="1"/>
  <c r="K57" i="1"/>
  <c r="K62" i="1" l="1"/>
  <c r="K56" i="1"/>
  <c r="K59" i="1" s="1"/>
  <c r="K61" i="1"/>
  <c r="K60" i="1" l="1"/>
  <c r="K58" i="1"/>
  <c r="L52" i="1" a="1"/>
  <c r="L52" i="1" s="1"/>
  <c r="L53" i="1" l="1"/>
  <c r="L54" i="1"/>
  <c r="L55" i="1"/>
  <c r="L62" i="1" l="1"/>
  <c r="L56" i="1"/>
  <c r="L58" i="1" s="1"/>
  <c r="L61" i="1" l="1"/>
  <c r="L59" i="1"/>
  <c r="L60" i="1"/>
</calcChain>
</file>

<file path=xl/sharedStrings.xml><?xml version="1.0" encoding="utf-8"?>
<sst xmlns="http://schemas.openxmlformats.org/spreadsheetml/2006/main" count="28" uniqueCount="24">
  <si>
    <t>Alexis Palomares Olegario.</t>
  </si>
  <si>
    <t>18 de noviembre del 2021.</t>
  </si>
  <si>
    <t>Ejercicio 13: Método de potencias</t>
  </si>
  <si>
    <t>Próposito:  Aplicar el método de potencias para obtener los valores propios máximo y minímo de unamatriz</t>
  </si>
  <si>
    <r>
      <t>R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</si>
  <si>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r>
      <t>R</t>
    </r>
    <r>
      <rPr>
        <sz val="10"/>
        <color theme="1"/>
        <rFont val="Calibri"/>
        <family val="2"/>
        <scheme val="minor"/>
      </rPr>
      <t>2=</t>
    </r>
  </si>
  <si>
    <r>
      <t>R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</t>
    </r>
  </si>
  <si>
    <r>
      <t>R</t>
    </r>
    <r>
      <rPr>
        <sz val="10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=</t>
    </r>
  </si>
  <si>
    <t>{z∈C, |z-4| &lt;= 4}</t>
  </si>
  <si>
    <t>x∈[0,8]</t>
  </si>
  <si>
    <t>{z∈C, |z-9| &lt;= 8}</t>
  </si>
  <si>
    <t>{z∈C, |z-11| &lt;= 2}</t>
  </si>
  <si>
    <t>{z∈C, |z-4| &lt;= -1}</t>
  </si>
  <si>
    <t>x∈[-1,17]</t>
  </si>
  <si>
    <t>x∈[-9,13]</t>
  </si>
  <si>
    <t>x∈[-5,3]</t>
  </si>
  <si>
    <t>it</t>
  </si>
  <si>
    <t>lamnda</t>
  </si>
  <si>
    <t>norma</t>
  </si>
  <si>
    <t xml:space="preserve">Elegimos como refenrecia este </t>
  </si>
  <si>
    <t>Error:</t>
  </si>
  <si>
    <t>Se alcanzó la tolerancia, por lo tanto el valor propio máximo es de</t>
  </si>
  <si>
    <t xml:space="preserve">Inversa de la matriz </t>
  </si>
  <si>
    <t>Se alcanzó la tolerancia, por lo tanto el valor propio minímo es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</si>
</sst>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?/????"/>
    <numFmt numFmtId="165" formatCode="0.00000"/>
    <numFmt numFmtId="166" formatCode="?????/?????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30"/>
      <color theme="1"/>
      <name val="Papyrus"/>
      <family val="4"/>
    </font>
    <font>
      <sz val="20"/>
      <color theme="1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165" fontId="0" fillId="4" borderId="0" xfId="0" applyNumberFormat="1" applyFill="1"/>
    <xf numFmtId="166" fontId="0" fillId="0" borderId="0" xfId="0" applyNumberFormat="1"/>
    <xf numFmtId="166" fontId="0" fillId="2" borderId="0" xfId="0" applyNumberFormat="1" applyFill="1"/>
    <xf numFmtId="166" fontId="0" fillId="5" borderId="0" xfId="0" applyNumberFormat="1" applyFill="1"/>
    <xf numFmtId="166" fontId="0" fillId="4" borderId="0" xfId="0" applyNumberFormat="1" applyFill="1"/>
    <xf numFmtId="167" fontId="0" fillId="2" borderId="0" xfId="0" applyNumberFormat="1" applyFill="1"/>
    <xf numFmtId="167" fontId="0" fillId="5" borderId="0" xfId="0" applyNumberFormat="1" applyFill="1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198782</xdr:colOff>
      <xdr:row>26</xdr:row>
      <xdr:rowOff>8283</xdr:rowOff>
    </xdr:from>
    <xdr:to>
      <xdr:col>16</xdr:col>
      <xdr:colOff>28406</xdr:colOff>
      <xdr:row>47</xdr:row>
      <xdr:rowOff>7783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8412CE-8215-480B-8C08-B0E110904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7130" y="4961283"/>
          <a:ext cx="4666667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F731-10FC-4D05-9020-DC639F39AC64}">
  <dimension ref="A2:L64"/>
  <sheetViews>
    <sheetView tabSelected="1" topLeftCell="A32" zoomScale="115" zoomScaleNormal="115" workbookViewId="0">
      <selection activeCell="H43" sqref="H43"/>
    </sheetView>
  </sheetViews>
  <sheetFormatPr baseColWidth="10" defaultRowHeight="15" x14ac:dyDescent="0.25"/>
  <cols>
    <col min="3" max="5" width="13.42578125" bestFit="1" customWidth="1"/>
    <col min="6" max="6" width="14.5703125" bestFit="1" customWidth="1"/>
    <col min="7" max="7" width="13.42578125" bestFit="1" customWidth="1"/>
    <col min="8" max="8" width="14.140625" customWidth="1"/>
    <col min="9" max="9" width="14.5703125" bestFit="1" customWidth="1"/>
    <col min="10" max="10" width="14.85546875" customWidth="1"/>
    <col min="11" max="12" width="13.42578125" bestFit="1" customWidth="1"/>
  </cols>
  <sheetData>
    <row r="2" spans="1:11" x14ac:dyDescent="0.25">
      <c r="A2" s="16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5">
      <c r="A6" s="18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18" t="s">
        <v>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5" spans="1:11" x14ac:dyDescent="0.25">
      <c r="A15" s="19" t="s">
        <v>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8" spans="1:1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20" spans="1:11" x14ac:dyDescent="0.25">
      <c r="B20">
        <v>4</v>
      </c>
      <c r="C20">
        <v>2</v>
      </c>
      <c r="D20">
        <v>-1</v>
      </c>
      <c r="E20">
        <v>1</v>
      </c>
      <c r="G20">
        <f>4</f>
        <v>4</v>
      </c>
    </row>
    <row r="21" spans="1:11" x14ac:dyDescent="0.25">
      <c r="B21">
        <v>2</v>
      </c>
      <c r="C21">
        <v>8</v>
      </c>
      <c r="D21">
        <v>4</v>
      </c>
      <c r="E21">
        <v>-3</v>
      </c>
      <c r="G21">
        <f>9</f>
        <v>9</v>
      </c>
    </row>
    <row r="22" spans="1:11" x14ac:dyDescent="0.25">
      <c r="B22">
        <v>3</v>
      </c>
      <c r="C22">
        <v>6</v>
      </c>
      <c r="D22">
        <v>2</v>
      </c>
      <c r="E22">
        <v>2</v>
      </c>
      <c r="G22">
        <f>11</f>
        <v>11</v>
      </c>
    </row>
    <row r="23" spans="1:11" x14ac:dyDescent="0.25">
      <c r="B23">
        <v>1</v>
      </c>
      <c r="C23">
        <v>2</v>
      </c>
      <c r="D23">
        <v>1</v>
      </c>
      <c r="E23">
        <v>-1</v>
      </c>
      <c r="G23">
        <f>4</f>
        <v>4</v>
      </c>
    </row>
    <row r="25" spans="1:11" x14ac:dyDescent="0.25">
      <c r="A25" t="s">
        <v>4</v>
      </c>
      <c r="B25" s="14" t="s">
        <v>8</v>
      </c>
      <c r="C25" s="14"/>
      <c r="D25" t="s">
        <v>9</v>
      </c>
    </row>
    <row r="26" spans="1:11" x14ac:dyDescent="0.25">
      <c r="A26" t="s">
        <v>5</v>
      </c>
      <c r="B26" s="14" t="s">
        <v>10</v>
      </c>
      <c r="C26" s="14"/>
      <c r="D26" t="s">
        <v>13</v>
      </c>
      <c r="F26" t="s">
        <v>19</v>
      </c>
    </row>
    <row r="27" spans="1:11" x14ac:dyDescent="0.25">
      <c r="A27" t="s">
        <v>6</v>
      </c>
      <c r="B27" s="14" t="s">
        <v>11</v>
      </c>
      <c r="C27" s="14"/>
      <c r="D27" t="s">
        <v>14</v>
      </c>
    </row>
    <row r="28" spans="1:11" x14ac:dyDescent="0.25">
      <c r="A28" t="s">
        <v>7</v>
      </c>
      <c r="B28" s="15" t="s">
        <v>12</v>
      </c>
      <c r="C28" s="15"/>
      <c r="D28" t="s">
        <v>15</v>
      </c>
    </row>
    <row r="30" spans="1:11" x14ac:dyDescent="0.25">
      <c r="A30" t="s">
        <v>16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</row>
    <row r="31" spans="1:11" x14ac:dyDescent="0.25">
      <c r="B31">
        <v>0</v>
      </c>
      <c r="C31">
        <f t="array" ref="C31:C34">MMULT($B$20:$E$23,B37:B40)</f>
        <v>2</v>
      </c>
      <c r="D31">
        <f t="array" ref="D31:D34">MMULT($B$20:$E$23,C37:C40)</f>
        <v>2.5</v>
      </c>
      <c r="E31">
        <f t="array" ref="E31:E34">MMULT($B$20:$E$23,D37:D40)</f>
        <v>2.3720930232558137</v>
      </c>
      <c r="F31">
        <f t="array" ref="F31:F34">MMULT($B$20:$E$23,E37:E40)</f>
        <v>2.3142250530785553</v>
      </c>
      <c r="G31">
        <f t="array" ref="G31:G34">MMULT($B$20:$E$23,F37:F40)</f>
        <v>2.2985190958690564</v>
      </c>
      <c r="H31">
        <f t="array" ref="H31:H34">MMULT($B$20:$E$23,G37:G40)</f>
        <v>2.294206116164148</v>
      </c>
      <c r="I31">
        <f t="array" ref="I31:I34">MMULT($B$20:$E$23,H37:H40)</f>
        <v>2.2930621891447966</v>
      </c>
      <c r="J31">
        <f t="array" ref="J31:J34">MMULT($B$20:$E$23,I37:I40)</f>
        <v>2.292755523035368</v>
      </c>
    </row>
    <row r="32" spans="1:11" x14ac:dyDescent="0.25">
      <c r="B32">
        <v>1</v>
      </c>
      <c r="C32">
        <v>8</v>
      </c>
      <c r="D32">
        <v>10.75</v>
      </c>
      <c r="E32">
        <v>10.953488372093025</v>
      </c>
      <c r="F32">
        <v>10.895966029723992</v>
      </c>
      <c r="G32">
        <v>10.883086515978174</v>
      </c>
      <c r="H32">
        <v>10.878715175821815</v>
      </c>
      <c r="I32">
        <v>10.877632908600752</v>
      </c>
      <c r="J32">
        <v>10.8773315128484</v>
      </c>
    </row>
    <row r="33" spans="1:11" x14ac:dyDescent="0.25">
      <c r="B33">
        <v>0</v>
      </c>
      <c r="C33">
        <v>6</v>
      </c>
      <c r="D33">
        <v>8.75</v>
      </c>
      <c r="E33">
        <v>8.8372093023255829</v>
      </c>
      <c r="F33">
        <v>8.7728237791932049</v>
      </c>
      <c r="G33">
        <v>8.755650818394388</v>
      </c>
      <c r="H33">
        <v>8.750483420468381</v>
      </c>
      <c r="I33">
        <v>8.7491466397190241</v>
      </c>
      <c r="J33">
        <v>8.7487827625253658</v>
      </c>
    </row>
    <row r="34" spans="1:11" x14ac:dyDescent="0.25">
      <c r="B34">
        <v>0</v>
      </c>
      <c r="C34">
        <v>2</v>
      </c>
      <c r="D34">
        <v>2.75</v>
      </c>
      <c r="E34">
        <v>2.7906976744186047</v>
      </c>
      <c r="F34">
        <v>2.7685774946921438</v>
      </c>
      <c r="G34">
        <v>2.7634450506625097</v>
      </c>
      <c r="H34">
        <v>2.7617990403208479</v>
      </c>
      <c r="I34">
        <v>2.7613849946839855</v>
      </c>
      <c r="J34">
        <v>2.7612707565845818</v>
      </c>
    </row>
    <row r="35" spans="1:11" x14ac:dyDescent="0.25">
      <c r="A35" s="1" t="s">
        <v>17</v>
      </c>
      <c r="B35" s="1">
        <f t="array" ref="B35">MAX(B31:B34)*(B36/MAX(B31:B34))</f>
        <v>1</v>
      </c>
      <c r="C35" s="1">
        <f>C36</f>
        <v>8</v>
      </c>
      <c r="D35" s="1">
        <f t="shared" ref="D35:J35" si="0">D36</f>
        <v>10.75</v>
      </c>
      <c r="E35" s="1">
        <f t="shared" si="0"/>
        <v>10.953488372093025</v>
      </c>
      <c r="F35" s="1">
        <f t="shared" si="0"/>
        <v>10.895966029723992</v>
      </c>
      <c r="G35" s="1">
        <f t="shared" si="0"/>
        <v>10.883086515978174</v>
      </c>
      <c r="H35" s="1">
        <f t="shared" si="0"/>
        <v>10.878715175821815</v>
      </c>
      <c r="I35" s="1">
        <f t="shared" si="0"/>
        <v>10.877632908600752</v>
      </c>
      <c r="J35" s="1">
        <f t="shared" si="0"/>
        <v>10.8773315128484</v>
      </c>
      <c r="K35" s="3"/>
    </row>
    <row r="36" spans="1:11" x14ac:dyDescent="0.25">
      <c r="A36" s="6" t="s">
        <v>18</v>
      </c>
      <c r="B36" s="2">
        <f t="array" ref="B36">MAX(ABS(B31:B34))</f>
        <v>1</v>
      </c>
      <c r="C36" s="2">
        <f t="array" ref="C36">MAX(ABS(C31:C34))</f>
        <v>8</v>
      </c>
      <c r="D36" s="2">
        <f t="array" ref="D36">MAX(ABS(D31:D34))</f>
        <v>10.75</v>
      </c>
      <c r="E36" s="2">
        <f t="array" ref="E36">MAX(ABS(E31:E34))</f>
        <v>10.953488372093025</v>
      </c>
      <c r="F36" s="2">
        <f t="array" ref="F36">MAX(ABS(F31:F34))</f>
        <v>10.895966029723992</v>
      </c>
      <c r="G36" s="2">
        <f t="array" ref="G36">MAX(ABS(G31:G34))</f>
        <v>10.883086515978174</v>
      </c>
      <c r="H36" s="2">
        <f t="array" ref="H36">MAX(ABS(H31:H34))</f>
        <v>10.878715175821815</v>
      </c>
      <c r="I36" s="2">
        <f t="array" ref="I36">MAX(ABS(I31:I34))</f>
        <v>10.877632908600752</v>
      </c>
      <c r="J36" s="2">
        <f t="array" ref="J36">MAX(ABS(J31:J34))</f>
        <v>10.8773315128484</v>
      </c>
      <c r="K36" s="3"/>
    </row>
    <row r="37" spans="1:11" x14ac:dyDescent="0.25">
      <c r="B37">
        <f>B31*(1/B35)</f>
        <v>0</v>
      </c>
      <c r="C37">
        <f>C31*(1/C35)</f>
        <v>0.25</v>
      </c>
      <c r="D37">
        <f t="shared" ref="D37:F37" si="1">D31*(1/D35)</f>
        <v>0.23255813953488372</v>
      </c>
      <c r="E37">
        <f t="shared" si="1"/>
        <v>0.21656050955414005</v>
      </c>
      <c r="F37">
        <f t="shared" si="1"/>
        <v>0.21239282930631323</v>
      </c>
      <c r="G37">
        <f t="shared" ref="G37:J37" si="2">G31*(1/G35)</f>
        <v>0.21120103129699921</v>
      </c>
      <c r="H37">
        <f t="shared" si="2"/>
        <v>0.21088943676575631</v>
      </c>
      <c r="I37">
        <f t="shared" si="2"/>
        <v>0.21080525592398994</v>
      </c>
      <c r="J37">
        <f t="shared" si="2"/>
        <v>0.21078290390682172</v>
      </c>
      <c r="K37" s="3"/>
    </row>
    <row r="38" spans="1:11" x14ac:dyDescent="0.25">
      <c r="B38">
        <f>B32*(1/B35)</f>
        <v>1</v>
      </c>
      <c r="C38">
        <f>C32*(1/C35)</f>
        <v>1</v>
      </c>
      <c r="D38">
        <f t="shared" ref="D38:F38" si="3">D32*(1/D35)</f>
        <v>1</v>
      </c>
      <c r="E38">
        <f t="shared" si="3"/>
        <v>0.99999999999999989</v>
      </c>
      <c r="F38">
        <f t="shared" si="3"/>
        <v>1</v>
      </c>
      <c r="G38">
        <f t="shared" ref="G38:J38" si="4">G32*(1/G35)</f>
        <v>1</v>
      </c>
      <c r="H38">
        <f t="shared" si="4"/>
        <v>1</v>
      </c>
      <c r="I38">
        <f t="shared" si="4"/>
        <v>1</v>
      </c>
      <c r="J38">
        <f t="shared" si="4"/>
        <v>1</v>
      </c>
      <c r="K38" s="3"/>
    </row>
    <row r="39" spans="1:11" x14ac:dyDescent="0.25">
      <c r="B39">
        <f>(B33*1/B35)</f>
        <v>0</v>
      </c>
      <c r="C39">
        <f>(C33*1/C35)</f>
        <v>0.75</v>
      </c>
      <c r="D39">
        <f t="shared" ref="D39:F39" si="5">(D33*1/D35)</f>
        <v>0.81395348837209303</v>
      </c>
      <c r="E39">
        <f t="shared" si="5"/>
        <v>0.80679405520169856</v>
      </c>
      <c r="F39">
        <f t="shared" si="5"/>
        <v>0.80514419329696019</v>
      </c>
      <c r="G39">
        <f t="shared" ref="G39:J39" si="6">(G33*1/G35)</f>
        <v>0.80451908615627021</v>
      </c>
      <c r="H39">
        <f t="shared" si="6"/>
        <v>0.80436736131455333</v>
      </c>
      <c r="I39">
        <f t="shared" si="6"/>
        <v>0.80432449901864478</v>
      </c>
      <c r="J39">
        <f t="shared" si="6"/>
        <v>0.80431333293383822</v>
      </c>
      <c r="K39" s="3"/>
    </row>
    <row r="40" spans="1:11" x14ac:dyDescent="0.25">
      <c r="B40">
        <f>B34*(1/B35)</f>
        <v>0</v>
      </c>
      <c r="C40">
        <f>C34*(1/C35)</f>
        <v>0.25</v>
      </c>
      <c r="D40">
        <f t="shared" ref="D40:F40" si="7">D34*(1/D35)</f>
        <v>0.2558139534883721</v>
      </c>
      <c r="E40">
        <f t="shared" si="7"/>
        <v>0.25477707006369421</v>
      </c>
      <c r="F40">
        <f t="shared" si="7"/>
        <v>0.25409197194076377</v>
      </c>
      <c r="G40">
        <f t="shared" ref="G40:J40" si="8">G34*(1/G35)</f>
        <v>0.25392107713242146</v>
      </c>
      <c r="H40">
        <f t="shared" si="8"/>
        <v>0.25387180339632454</v>
      </c>
      <c r="I40">
        <f t="shared" si="8"/>
        <v>0.25385899835805337</v>
      </c>
      <c r="J40">
        <f t="shared" si="8"/>
        <v>0.25385553003721034</v>
      </c>
      <c r="K40" s="3"/>
    </row>
    <row r="41" spans="1:11" x14ac:dyDescent="0.25">
      <c r="A41" s="4" t="s">
        <v>20</v>
      </c>
      <c r="B41" s="4"/>
      <c r="C41" s="4">
        <f>ABS(C36-B36)</f>
        <v>7</v>
      </c>
      <c r="D41" s="4">
        <f t="shared" ref="D41:J41" si="9">ABS(D36-C36)</f>
        <v>2.75</v>
      </c>
      <c r="E41" s="4">
        <f t="shared" si="9"/>
        <v>0.20348837209302495</v>
      </c>
      <c r="F41" s="4">
        <f t="shared" si="9"/>
        <v>5.7522342369033197E-2</v>
      </c>
      <c r="G41" s="4">
        <f t="shared" si="9"/>
        <v>1.2879513745817306E-2</v>
      </c>
      <c r="H41" s="4">
        <f t="shared" si="9"/>
        <v>4.3713401563589827E-3</v>
      </c>
      <c r="I41" s="4">
        <f t="shared" si="9"/>
        <v>1.0822672210633044E-3</v>
      </c>
      <c r="J41" s="4">
        <f t="shared" si="9"/>
        <v>3.0139575235210714E-4</v>
      </c>
      <c r="K41" s="3"/>
    </row>
    <row r="43" spans="1:11" x14ac:dyDescent="0.25">
      <c r="A43" t="s">
        <v>21</v>
      </c>
      <c r="F43">
        <f>J35</f>
        <v>10.8773315128484</v>
      </c>
    </row>
    <row r="45" spans="1:11" x14ac:dyDescent="0.25">
      <c r="B45" t="s">
        <v>22</v>
      </c>
    </row>
    <row r="46" spans="1:11" x14ac:dyDescent="0.25">
      <c r="B46" s="5">
        <f t="array" ref="B46:E49">MINVERSE(B20:E23)</f>
        <v>-7.6923076923076775E-2</v>
      </c>
      <c r="C46" s="5">
        <v>-0.6153846153846152</v>
      </c>
      <c r="D46" s="5">
        <v>0.15384615384615374</v>
      </c>
      <c r="E46" s="5">
        <v>2.0769230769230762</v>
      </c>
      <c r="G46" s="5">
        <f>+ABS(C46)+ABS(D46)+ABS(E46)</f>
        <v>2.8461538461538449</v>
      </c>
    </row>
    <row r="47" spans="1:11" x14ac:dyDescent="0.25">
      <c r="B47" s="5">
        <v>0.34615384615384598</v>
      </c>
      <c r="C47" s="5">
        <v>0.76923076923076905</v>
      </c>
      <c r="D47" s="5">
        <v>-0.19230769230769221</v>
      </c>
      <c r="E47" s="5">
        <v>-2.3461538461538458</v>
      </c>
      <c r="G47" s="5">
        <f>ABS(B47)++ABS(D47)+ABS(E47)</f>
        <v>2.8846153846153841</v>
      </c>
    </row>
    <row r="48" spans="1:11" x14ac:dyDescent="0.25">
      <c r="B48" s="5">
        <v>-0.76923076923076905</v>
      </c>
      <c r="C48" s="5">
        <v>-1.1538461538461537</v>
      </c>
      <c r="D48" s="5">
        <v>0.53846153846153832</v>
      </c>
      <c r="E48" s="5">
        <v>3.7692307692307687</v>
      </c>
      <c r="G48" s="5">
        <f>ABS(B48)+ABS(C48)+ABS(E48)</f>
        <v>5.6923076923076916</v>
      </c>
    </row>
    <row r="49" spans="1:12" x14ac:dyDescent="0.25">
      <c r="B49" s="5">
        <v>-0.15384615384615391</v>
      </c>
      <c r="C49" s="5">
        <v>-0.23076923076923087</v>
      </c>
      <c r="D49" s="5">
        <v>0.30769230769230771</v>
      </c>
      <c r="E49" s="5">
        <v>0.15384615384615422</v>
      </c>
      <c r="G49" s="5">
        <f>ABS(B49)+ABS(C49)+ABS(D49)</f>
        <v>0.69230769230769251</v>
      </c>
    </row>
    <row r="51" spans="1:12" x14ac:dyDescent="0.25">
      <c r="A51" t="s">
        <v>16</v>
      </c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</row>
    <row r="52" spans="1:12" x14ac:dyDescent="0.25">
      <c r="B52">
        <v>0</v>
      </c>
      <c r="C52" s="8">
        <f t="array" ref="C52:C55">MMULT($B$46:$E$49,B58:B61)</f>
        <v>0.15384615384615374</v>
      </c>
      <c r="D52" s="8">
        <f t="array" ref="D52:D55">MMULT($B$46:$E$49,C58:C61)</f>
        <v>1.5384615384615383</v>
      </c>
      <c r="E52" s="8">
        <f t="array" ref="E52:E55">MMULT($B$46:$E$49,D58:D61)</f>
        <v>0.78989010989010988</v>
      </c>
      <c r="F52" s="8">
        <f t="array" ref="F52:F55">MMULT($B$46:$E$49,E58:E61)</f>
        <v>1.0547722387059331</v>
      </c>
      <c r="G52" s="8">
        <f t="array" ref="G52:G55">MMULT($B$46:$E$49,F58:F61)</f>
        <v>0.93227619190571254</v>
      </c>
      <c r="H52" s="8">
        <f t="array" ref="H52:H55">MMULT($B$46:$E$49,G58:G61)</f>
        <v>0.98359027838614621</v>
      </c>
      <c r="I52" s="8">
        <f t="array" ref="I52:I55">MMULT($B$46:$E$49,H58:H61)</f>
        <v>0.96105643988905354</v>
      </c>
      <c r="J52" s="8">
        <f t="array" ref="J52:J55">MMULT($B$46:$E$49,I58:I61)</f>
        <v>0.9707710720525069</v>
      </c>
      <c r="K52" s="8">
        <f t="array" ref="K52:K55">MMULT($B$46:$E$49,J58:J61)</f>
        <v>0.96655051235516165</v>
      </c>
      <c r="L52" s="8">
        <f t="array" ref="L52:L55">MMULT($B$46:$E$49,K58:K61)</f>
        <v>0.96837853723459588</v>
      </c>
    </row>
    <row r="53" spans="1:12" x14ac:dyDescent="0.25">
      <c r="B53">
        <v>0</v>
      </c>
      <c r="C53" s="8">
        <v>-0.19230769230769221</v>
      </c>
      <c r="D53" s="8">
        <v>-1.7087912087912089</v>
      </c>
      <c r="E53" s="8">
        <v>-0.81641025641025644</v>
      </c>
      <c r="F53" s="8">
        <v>-1.1053636088701437</v>
      </c>
      <c r="G53" s="8">
        <v>-0.96722614834934739</v>
      </c>
      <c r="H53" s="8">
        <v>-1.024086187434945</v>
      </c>
      <c r="I53" s="8">
        <v>-0.99891684826529015</v>
      </c>
      <c r="J53" s="8">
        <v>-1.0097258495961365</v>
      </c>
      <c r="K53" s="8">
        <v>-1.0050212908129756</v>
      </c>
      <c r="L53" s="8">
        <v>-1.0070571830123907</v>
      </c>
    </row>
    <row r="54" spans="1:12" x14ac:dyDescent="0.25">
      <c r="B54">
        <v>1</v>
      </c>
      <c r="C54" s="8">
        <v>0.53846153846153832</v>
      </c>
      <c r="D54" s="8">
        <v>2.884615384615385</v>
      </c>
      <c r="E54" s="8">
        <v>1.3789010989010992</v>
      </c>
      <c r="F54" s="8">
        <v>1.8347269561805741</v>
      </c>
      <c r="G54" s="8">
        <v>1.6115116628936095</v>
      </c>
      <c r="H54" s="8">
        <v>1.7022757618053577</v>
      </c>
      <c r="I54" s="8">
        <v>1.6618744673166792</v>
      </c>
      <c r="J54" s="8">
        <v>1.6791784390455646</v>
      </c>
      <c r="K54" s="8">
        <v>1.6716374658979616</v>
      </c>
      <c r="L54" s="8">
        <v>1.6748988528571414</v>
      </c>
    </row>
    <row r="55" spans="1:12" x14ac:dyDescent="0.25">
      <c r="B55">
        <v>0</v>
      </c>
      <c r="C55" s="8">
        <v>0.30769230769230771</v>
      </c>
      <c r="D55" s="8">
        <v>0.43406593406593436</v>
      </c>
      <c r="E55" s="8">
        <v>0.38549450549450565</v>
      </c>
      <c r="F55" s="8">
        <v>0.39920551237095719</v>
      </c>
      <c r="G55" s="8">
        <v>0.39175249429586406</v>
      </c>
      <c r="H55" s="8">
        <v>0.39459738292025792</v>
      </c>
      <c r="I55" s="8">
        <v>0.39329141764561104</v>
      </c>
      <c r="J55" s="8">
        <v>0.39384250166408502</v>
      </c>
      <c r="K55" s="8">
        <v>0.39360063800822331</v>
      </c>
      <c r="L55" s="8">
        <v>0.39370489032813683</v>
      </c>
    </row>
    <row r="56" spans="1:12" x14ac:dyDescent="0.25">
      <c r="A56" s="1" t="s">
        <v>17</v>
      </c>
      <c r="B56" s="1">
        <f t="array" ref="B56">MAX(B52:B55)*(B57/MAX(B52:B55))</f>
        <v>1</v>
      </c>
      <c r="C56" s="9">
        <f>C57</f>
        <v>0.53846153846153832</v>
      </c>
      <c r="D56" s="9">
        <f>D57</f>
        <v>2.884615384615385</v>
      </c>
      <c r="E56" s="9">
        <f t="shared" ref="E56:L56" si="10">E57</f>
        <v>1.3789010989010992</v>
      </c>
      <c r="F56" s="9">
        <f t="shared" si="10"/>
        <v>1.8347269561805741</v>
      </c>
      <c r="G56" s="9">
        <f t="shared" si="10"/>
        <v>1.6115116628936095</v>
      </c>
      <c r="H56" s="9">
        <f t="shared" si="10"/>
        <v>1.7022757618053577</v>
      </c>
      <c r="I56" s="9">
        <f t="shared" si="10"/>
        <v>1.6618744673166792</v>
      </c>
      <c r="J56" s="9">
        <f t="shared" si="10"/>
        <v>1.6791784390455646</v>
      </c>
      <c r="K56" s="9">
        <f t="shared" si="10"/>
        <v>1.6716374658979616</v>
      </c>
      <c r="L56" s="12">
        <f t="shared" si="10"/>
        <v>1.6748988528571414</v>
      </c>
    </row>
    <row r="57" spans="1:12" x14ac:dyDescent="0.25">
      <c r="A57" s="6" t="s">
        <v>18</v>
      </c>
      <c r="B57" s="6">
        <f t="array" ref="B57">MAX(ABS(B52:B55))</f>
        <v>1</v>
      </c>
      <c r="C57" s="10">
        <f t="array" ref="C57">MAX(ABS(C52:C55))</f>
        <v>0.53846153846153832</v>
      </c>
      <c r="D57" s="10">
        <f t="array" ref="D57">MAX(ABS(D52:D55))</f>
        <v>2.884615384615385</v>
      </c>
      <c r="E57" s="10">
        <f t="array" ref="E57">MAX(ABS(E52:E55))</f>
        <v>1.3789010989010992</v>
      </c>
      <c r="F57" s="10">
        <f t="array" ref="F57">MAX(ABS(F52:F55))</f>
        <v>1.8347269561805741</v>
      </c>
      <c r="G57" s="10">
        <f t="array" ref="G57">MAX(ABS(G52:G55))</f>
        <v>1.6115116628936095</v>
      </c>
      <c r="H57" s="10">
        <f t="array" ref="H57">MAX(ABS(H52:H55))</f>
        <v>1.7022757618053577</v>
      </c>
      <c r="I57" s="10">
        <f t="array" ref="I57">MAX(ABS(I52:I55))</f>
        <v>1.6618744673166792</v>
      </c>
      <c r="J57" s="10">
        <f t="array" ref="J57">MAX(ABS(J52:J55))</f>
        <v>1.6791784390455646</v>
      </c>
      <c r="K57" s="10">
        <f t="array" ref="K57">MAX(ABS(K52:K55))</f>
        <v>1.6716374658979616</v>
      </c>
      <c r="L57" s="13">
        <f t="array" ref="L57">MAX(ABS(L52:L55))</f>
        <v>1.6748988528571414</v>
      </c>
    </row>
    <row r="58" spans="1:12" x14ac:dyDescent="0.25">
      <c r="B58">
        <f>B52*1/B56</f>
        <v>0</v>
      </c>
      <c r="C58" s="8">
        <f>C52*1/C56</f>
        <v>0.28571428571428559</v>
      </c>
      <c r="D58" s="8">
        <f t="shared" ref="D58:G58" si="11">D52*1/D56</f>
        <v>0.53333333333333321</v>
      </c>
      <c r="E58" s="8">
        <f t="shared" si="11"/>
        <v>0.57284029327382835</v>
      </c>
      <c r="F58" s="8">
        <f t="shared" si="11"/>
        <v>0.57489330232641012</v>
      </c>
      <c r="G58" s="8">
        <f t="shared" si="11"/>
        <v>0.5785103597895962</v>
      </c>
      <c r="H58" s="8">
        <f t="shared" ref="H58:L58" si="12">H52*1/H56</f>
        <v>0.57780901335456614</v>
      </c>
      <c r="I58" s="8">
        <f t="shared" si="12"/>
        <v>0.57829665163627486</v>
      </c>
      <c r="J58" s="8">
        <f t="shared" si="12"/>
        <v>0.57812263990495705</v>
      </c>
      <c r="K58" s="8">
        <f t="shared" si="12"/>
        <v>0.57820582038459822</v>
      </c>
      <c r="L58" s="8">
        <f t="shared" si="12"/>
        <v>0.5781713538000689</v>
      </c>
    </row>
    <row r="59" spans="1:12" x14ac:dyDescent="0.25">
      <c r="B59">
        <f>B53*1/B56</f>
        <v>0</v>
      </c>
      <c r="C59" s="8">
        <f>C53*1/C56</f>
        <v>-0.35714285714285704</v>
      </c>
      <c r="D59" s="8">
        <f t="shared" ref="D59:G59" si="13">D53*1/D56</f>
        <v>-0.59238095238095234</v>
      </c>
      <c r="E59" s="8">
        <f t="shared" si="13"/>
        <v>-0.59207310593985751</v>
      </c>
      <c r="F59" s="8">
        <f t="shared" si="13"/>
        <v>-0.60246763429650818</v>
      </c>
      <c r="G59" s="8">
        <f t="shared" si="13"/>
        <v>-0.6001980442466105</v>
      </c>
      <c r="H59" s="8">
        <f t="shared" ref="H59:L59" si="14">H53*1/H56</f>
        <v>-0.60159829001433052</v>
      </c>
      <c r="I59" s="8">
        <f t="shared" si="14"/>
        <v>-0.60107840147407543</v>
      </c>
      <c r="J59" s="8">
        <f t="shared" si="14"/>
        <v>-0.60132135222630589</v>
      </c>
      <c r="K59" s="8">
        <f t="shared" si="14"/>
        <v>-0.60121964918577819</v>
      </c>
      <c r="L59" s="8">
        <f t="shared" si="14"/>
        <v>-0.60126447713215225</v>
      </c>
    </row>
    <row r="60" spans="1:12" x14ac:dyDescent="0.25">
      <c r="B60">
        <f>B54*1/B56</f>
        <v>1</v>
      </c>
      <c r="C60" s="8">
        <f>C54*1/C56</f>
        <v>1</v>
      </c>
      <c r="D60" s="8">
        <f t="shared" ref="D60:G60" si="15">D54*1/D56</f>
        <v>1</v>
      </c>
      <c r="E60" s="8">
        <f t="shared" si="15"/>
        <v>1</v>
      </c>
      <c r="F60" s="8">
        <f t="shared" si="15"/>
        <v>1</v>
      </c>
      <c r="G60" s="8">
        <f t="shared" si="15"/>
        <v>1</v>
      </c>
      <c r="H60" s="8">
        <f t="shared" ref="H60:L60" si="16">H54*1/H56</f>
        <v>1</v>
      </c>
      <c r="I60" s="8">
        <f t="shared" si="16"/>
        <v>1</v>
      </c>
      <c r="J60" s="8">
        <f t="shared" si="16"/>
        <v>1</v>
      </c>
      <c r="K60" s="8">
        <f t="shared" si="16"/>
        <v>1</v>
      </c>
      <c r="L60" s="8">
        <f t="shared" si="16"/>
        <v>1</v>
      </c>
    </row>
    <row r="61" spans="1:12" x14ac:dyDescent="0.25">
      <c r="B61">
        <f>B55*1/B56</f>
        <v>0</v>
      </c>
      <c r="C61" s="8">
        <f>C55*1/C56</f>
        <v>0.57142857142857162</v>
      </c>
      <c r="D61" s="8">
        <f t="shared" ref="D61:G61" si="17">D55*1/D56</f>
        <v>0.15047619047619057</v>
      </c>
      <c r="E61" s="8">
        <f t="shared" si="17"/>
        <v>0.27956646477526303</v>
      </c>
      <c r="F61" s="8">
        <f t="shared" si="17"/>
        <v>0.21758306380476339</v>
      </c>
      <c r="G61" s="8">
        <f t="shared" si="17"/>
        <v>0.24309628240135622</v>
      </c>
      <c r="H61" s="8">
        <f t="shared" ref="H61:L61" si="18">H55*1/H56</f>
        <v>0.23180579302954155</v>
      </c>
      <c r="I61" s="8">
        <f t="shared" si="18"/>
        <v>0.23665531024171349</v>
      </c>
      <c r="J61" s="8">
        <f t="shared" si="18"/>
        <v>0.23454475861894869</v>
      </c>
      <c r="K61" s="8">
        <f t="shared" si="18"/>
        <v>0.23545813373881935</v>
      </c>
      <c r="L61" s="8">
        <f t="shared" si="18"/>
        <v>0.23506189024879429</v>
      </c>
    </row>
    <row r="62" spans="1:12" x14ac:dyDescent="0.25">
      <c r="A62" s="4" t="s">
        <v>20</v>
      </c>
      <c r="B62" s="4"/>
      <c r="C62" s="11">
        <f>ABS(B57-C57)</f>
        <v>0.46153846153846168</v>
      </c>
      <c r="D62" s="11">
        <f t="shared" ref="D62:G62" si="19">ABS(C57-D57)</f>
        <v>2.3461538461538467</v>
      </c>
      <c r="E62" s="11">
        <f t="shared" si="19"/>
        <v>1.5057142857142858</v>
      </c>
      <c r="F62" s="11">
        <f t="shared" si="19"/>
        <v>0.45582585727947489</v>
      </c>
      <c r="G62" s="11">
        <f t="shared" si="19"/>
        <v>0.22321529328696466</v>
      </c>
      <c r="H62" s="11">
        <f t="shared" ref="H62:L62" si="20">ABS(G57-H57)</f>
        <v>9.0764098911748192E-2</v>
      </c>
      <c r="I62" s="11">
        <f t="shared" si="20"/>
        <v>4.0401294488678463E-2</v>
      </c>
      <c r="J62" s="11">
        <f t="shared" si="20"/>
        <v>1.7303971728885426E-2</v>
      </c>
      <c r="K62" s="7">
        <f t="shared" si="20"/>
        <v>7.5409731476030473E-3</v>
      </c>
      <c r="L62" s="7">
        <f t="shared" si="20"/>
        <v>3.2613869591797684E-3</v>
      </c>
    </row>
    <row r="64" spans="1:12" x14ac:dyDescent="0.25">
      <c r="A64" t="s">
        <v>23</v>
      </c>
      <c r="F64">
        <f>1/L56</f>
        <v>0.59705097910488203</v>
      </c>
    </row>
  </sheetData>
  <mergeCells count="10">
    <mergeCell ref="B25:C25"/>
    <mergeCell ref="B26:C26"/>
    <mergeCell ref="B27:C27"/>
    <mergeCell ref="B28:C28"/>
    <mergeCell ref="A2:K5"/>
    <mergeCell ref="A6:K9"/>
    <mergeCell ref="A10:K13"/>
    <mergeCell ref="A15:K15"/>
    <mergeCell ref="A16:K16"/>
    <mergeCell ref="A18:K1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2021-11-19T01:47:28Z</dcterms:created>
  <dcterms:modified xsi:type="dcterms:W3CDTF">2021-11-19T04:42:15Z</dcterms:modified>
</cp:coreProperties>
</file>