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scritorio\UNAMG\UNAM2\UNAM-MAC\Semestre 4\Métodos numéricos II\U4\Tareas\"/>
    </mc:Choice>
  </mc:AlternateContent>
  <xr:revisionPtr revIDLastSave="0" documentId="13_ncr:1_{7F3433A8-38F2-4C2E-92E5-20199853C577}" xr6:coauthVersionLast="47" xr6:coauthVersionMax="47" xr10:uidLastSave="{00000000-0000-0000-0000-000000000000}"/>
  <bookViews>
    <workbookView xWindow="-120" yWindow="-120" windowWidth="24240" windowHeight="13140" xr2:uid="{24AF8C8D-26D6-444B-ADA8-25A95E89D3D9}"/>
  </bookViews>
  <sheets>
    <sheet name="Hoja1" sheetId="1" r:id="rId1"/>
  </sheets>
  <definedNames>
    <definedName name="_xlnm.Print_Area" localSheetId="0">Hoja1!$A$1:$J$74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74" i="1" l="1"/>
  <c r="E73" i="1"/>
  <c r="E72" i="1"/>
  <c r="D73" i="1"/>
  <c r="D74" i="1"/>
  <c r="D72" i="1"/>
  <c r="C74" i="1"/>
  <c r="C73" i="1"/>
  <c r="C72" i="1"/>
  <c r="B74" i="1"/>
  <c r="B73" i="1"/>
  <c r="B72" i="1"/>
  <c r="I69" i="1"/>
  <c r="H69" i="1"/>
  <c r="G69" i="1"/>
  <c r="H57" i="1"/>
  <c r="I57" i="1"/>
  <c r="H58" i="1"/>
  <c r="I58" i="1"/>
  <c r="H59" i="1"/>
  <c r="I59" i="1"/>
  <c r="H60" i="1"/>
  <c r="I60" i="1"/>
  <c r="H61" i="1"/>
  <c r="I61" i="1"/>
  <c r="H62" i="1"/>
  <c r="I62" i="1"/>
  <c r="H63" i="1"/>
  <c r="I63" i="1"/>
  <c r="H64" i="1"/>
  <c r="I64" i="1"/>
  <c r="H65" i="1"/>
  <c r="I65" i="1"/>
  <c r="H66" i="1"/>
  <c r="I66" i="1"/>
  <c r="H67" i="1"/>
  <c r="I67" i="1"/>
  <c r="H68" i="1"/>
  <c r="I68" i="1"/>
  <c r="I56" i="1"/>
  <c r="H56" i="1"/>
  <c r="G57" i="1"/>
  <c r="G58" i="1"/>
  <c r="G59" i="1"/>
  <c r="G60" i="1"/>
  <c r="G61" i="1"/>
  <c r="G62" i="1"/>
  <c r="G63" i="1"/>
  <c r="G64" i="1"/>
  <c r="G65" i="1"/>
  <c r="G66" i="1"/>
  <c r="G67" i="1"/>
  <c r="G68" i="1"/>
  <c r="G56" i="1"/>
  <c r="C57" i="1"/>
  <c r="C58" i="1"/>
  <c r="C59" i="1"/>
  <c r="C60" i="1"/>
  <c r="C61" i="1"/>
  <c r="C62" i="1"/>
  <c r="C63" i="1"/>
  <c r="C64" i="1"/>
  <c r="C65" i="1"/>
  <c r="C66" i="1"/>
  <c r="C67" i="1"/>
  <c r="C68" i="1"/>
  <c r="C56" i="1"/>
  <c r="B68" i="1"/>
  <c r="B57" i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C28" i="1"/>
  <c r="I28" i="1" s="1"/>
  <c r="B29" i="1"/>
  <c r="B30" i="1" s="1"/>
  <c r="B31" i="1" l="1"/>
  <c r="C30" i="1"/>
  <c r="C29" i="1"/>
  <c r="H28" i="1"/>
  <c r="G28" i="1"/>
  <c r="G29" i="1" l="1"/>
  <c r="H29" i="1"/>
  <c r="I29" i="1"/>
  <c r="I30" i="1"/>
  <c r="G30" i="1"/>
  <c r="H30" i="1"/>
  <c r="B32" i="1"/>
  <c r="C31" i="1"/>
  <c r="G31" i="1" l="1"/>
  <c r="H31" i="1"/>
  <c r="I31" i="1"/>
  <c r="B33" i="1"/>
  <c r="C32" i="1"/>
  <c r="G32" i="1" l="1"/>
  <c r="H32" i="1"/>
  <c r="I32" i="1"/>
  <c r="B34" i="1"/>
  <c r="C33" i="1"/>
  <c r="H33" i="1" l="1"/>
  <c r="I33" i="1"/>
  <c r="G33" i="1"/>
  <c r="B35" i="1"/>
  <c r="C34" i="1"/>
  <c r="B36" i="1" l="1"/>
  <c r="C35" i="1"/>
  <c r="G34" i="1"/>
  <c r="H34" i="1"/>
  <c r="I34" i="1"/>
  <c r="G35" i="1" l="1"/>
  <c r="H35" i="1"/>
  <c r="I35" i="1"/>
  <c r="B37" i="1"/>
  <c r="C36" i="1"/>
  <c r="G36" i="1" l="1"/>
  <c r="H36" i="1"/>
  <c r="I36" i="1"/>
  <c r="B38" i="1"/>
  <c r="C37" i="1"/>
  <c r="G37" i="1" l="1"/>
  <c r="H37" i="1"/>
  <c r="I37" i="1"/>
  <c r="B39" i="1"/>
  <c r="C38" i="1"/>
  <c r="I38" i="1" l="1"/>
  <c r="G38" i="1"/>
  <c r="H38" i="1"/>
  <c r="B40" i="1"/>
  <c r="C39" i="1"/>
  <c r="G39" i="1" l="1"/>
  <c r="H39" i="1"/>
  <c r="I39" i="1"/>
  <c r="B41" i="1"/>
  <c r="C40" i="1"/>
  <c r="G40" i="1" l="1"/>
  <c r="H40" i="1"/>
  <c r="I40" i="1"/>
  <c r="B42" i="1"/>
  <c r="C41" i="1"/>
  <c r="H41" i="1" l="1"/>
  <c r="I41" i="1"/>
  <c r="G41" i="1"/>
  <c r="B43" i="1"/>
  <c r="C42" i="1"/>
  <c r="G42" i="1" l="1"/>
  <c r="H42" i="1"/>
  <c r="I42" i="1"/>
  <c r="B44" i="1"/>
  <c r="C43" i="1"/>
  <c r="G43" i="1" l="1"/>
  <c r="H43" i="1"/>
  <c r="I43" i="1"/>
  <c r="B45" i="1"/>
  <c r="C44" i="1"/>
  <c r="G44" i="1" l="1"/>
  <c r="H44" i="1"/>
  <c r="I44" i="1"/>
  <c r="B46" i="1"/>
  <c r="C45" i="1"/>
  <c r="G45" i="1" l="1"/>
  <c r="H45" i="1"/>
  <c r="I45" i="1"/>
  <c r="B47" i="1"/>
  <c r="C46" i="1"/>
  <c r="I46" i="1" l="1"/>
  <c r="G46" i="1"/>
  <c r="H46" i="1"/>
  <c r="B48" i="1"/>
  <c r="C47" i="1"/>
  <c r="G47" i="1" l="1"/>
  <c r="H47" i="1"/>
  <c r="I47" i="1"/>
  <c r="B49" i="1"/>
  <c r="C48" i="1"/>
  <c r="G48" i="1" l="1"/>
  <c r="H48" i="1"/>
  <c r="I48" i="1"/>
  <c r="B50" i="1"/>
  <c r="C49" i="1"/>
  <c r="H49" i="1" l="1"/>
  <c r="I49" i="1"/>
  <c r="G49" i="1"/>
  <c r="B51" i="1"/>
  <c r="C50" i="1"/>
  <c r="G50" i="1" l="1"/>
  <c r="H50" i="1"/>
  <c r="I50" i="1"/>
  <c r="C51" i="1"/>
  <c r="B52" i="1"/>
  <c r="C52" i="1" s="1"/>
  <c r="G52" i="1" l="1"/>
  <c r="H52" i="1"/>
  <c r="I52" i="1"/>
  <c r="I53" i="1" s="1"/>
  <c r="G51" i="1"/>
  <c r="H51" i="1"/>
  <c r="I51" i="1"/>
  <c r="H53" i="1" l="1"/>
  <c r="G53" i="1"/>
</calcChain>
</file>

<file path=xl/sharedStrings.xml><?xml version="1.0" encoding="utf-8"?>
<sst xmlns="http://schemas.openxmlformats.org/spreadsheetml/2006/main" count="29" uniqueCount="21">
  <si>
    <t>Alexis Palomares Olegario.</t>
  </si>
  <si>
    <t>Ejercicio 14: Integración numérica.</t>
  </si>
  <si>
    <t>Próposito: Aplicar las distintas reglas de integración para estimar el valor de la integral definida de una función.</t>
  </si>
  <si>
    <t>1. Estimar la integral en el intervalo [0.2, 2.6]</t>
  </si>
  <si>
    <t>2. con 12 y 24 subintervalos, 3. Aplica las 3 reglas de intergación.</t>
  </si>
  <si>
    <t>i</t>
  </si>
  <si>
    <t>xi</t>
  </si>
  <si>
    <t>f(xi)</t>
  </si>
  <si>
    <t>25 de mayo del 2021.</t>
  </si>
  <si>
    <t>Trapecio</t>
  </si>
  <si>
    <t>Mult(Trapecio)</t>
  </si>
  <si>
    <t>Mult(1/3)</t>
  </si>
  <si>
    <t>Mult(3/8)</t>
  </si>
  <si>
    <t>Simson 1/3</t>
  </si>
  <si>
    <t>Simson 3/8</t>
  </si>
  <si>
    <t>24 Intervalos</t>
  </si>
  <si>
    <t>12 Intervalos</t>
  </si>
  <si>
    <t>Ea 24</t>
  </si>
  <si>
    <t>Ea 12</t>
  </si>
  <si>
    <t xml:space="preserve">Mis concluciones son que el número de intervalos entre mayor sea mejor es la aproximación, además para este caso </t>
  </si>
  <si>
    <t>el mejor método fue el de simson 1/3 después 3/8 y al útimo el del trapecio.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</si>
</sst>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???/???"/>
  </numFmts>
  <fonts count="3" x14ac:knownFonts="1">
    <font>
      <sz val="11"/>
      <color theme="1"/>
      <name val="Calibri"/>
      <family val="2"/>
      <scheme val="minor"/>
    </font>
    <font>
      <b/>
      <sz val="30"/>
      <color theme="1"/>
      <name val="Papyrus"/>
      <family val="4"/>
    </font>
    <font>
      <sz val="2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164" fontId="0" fillId="0" borderId="0" xfId="0" applyNumberFormat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21</xdr:row>
      <xdr:rowOff>95250</xdr:rowOff>
    </xdr:from>
    <xdr:to>
      <xdr:col>4</xdr:col>
      <xdr:colOff>742579</xdr:colOff>
      <xdr:row>24</xdr:row>
      <xdr:rowOff>133274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937E5FB-71DB-B1DE-BE18-4635DF8F07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9150" y="4095750"/>
          <a:ext cx="2971429" cy="6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D4462-E617-4740-A174-7EFCCF0E9C79}">
  <dimension ref="A2:I78"/>
  <sheetViews>
    <sheetView tabSelected="1" topLeftCell="A65" zoomScaleNormal="100" workbookViewId="0">
      <selection activeCell="B72" sqref="B72:C74"/>
    </sheetView>
  </sheetViews>
  <sheetFormatPr baseColWidth="10" defaultRowHeight="15" x14ac:dyDescent="0.25"/>
  <sheetData>
    <row r="2" spans="2:9" x14ac:dyDescent="0.25">
      <c r="B2" s="1" t="s">
        <v>1</v>
      </c>
      <c r="C2" s="1"/>
      <c r="D2" s="1"/>
      <c r="E2" s="1"/>
      <c r="F2" s="1"/>
      <c r="G2" s="1"/>
      <c r="H2" s="1"/>
      <c r="I2" s="1"/>
    </row>
    <row r="3" spans="2:9" x14ac:dyDescent="0.25">
      <c r="B3" s="1"/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x14ac:dyDescent="0.25">
      <c r="B5" s="1"/>
      <c r="C5" s="1"/>
      <c r="D5" s="1"/>
      <c r="E5" s="1"/>
      <c r="F5" s="1"/>
      <c r="G5" s="1"/>
      <c r="H5" s="1"/>
      <c r="I5" s="1"/>
    </row>
    <row r="6" spans="2:9" x14ac:dyDescent="0.25">
      <c r="B6" s="2" t="s">
        <v>0</v>
      </c>
      <c r="C6" s="2"/>
      <c r="D6" s="2"/>
      <c r="E6" s="2"/>
      <c r="F6" s="2"/>
      <c r="G6" s="2"/>
      <c r="H6" s="2"/>
      <c r="I6" s="2"/>
    </row>
    <row r="7" spans="2:9" x14ac:dyDescent="0.25">
      <c r="B7" s="2"/>
      <c r="C7" s="2"/>
      <c r="D7" s="2"/>
      <c r="E7" s="2"/>
      <c r="F7" s="2"/>
      <c r="G7" s="2"/>
      <c r="H7" s="2"/>
      <c r="I7" s="2"/>
    </row>
    <row r="8" spans="2:9" x14ac:dyDescent="0.25">
      <c r="B8" s="2"/>
      <c r="C8" s="2"/>
      <c r="D8" s="2"/>
      <c r="E8" s="2"/>
      <c r="F8" s="2"/>
      <c r="G8" s="2"/>
      <c r="H8" s="2"/>
      <c r="I8" s="2"/>
    </row>
    <row r="9" spans="2:9" x14ac:dyDescent="0.25">
      <c r="B9" s="2"/>
      <c r="C9" s="2"/>
      <c r="D9" s="2"/>
      <c r="E9" s="2"/>
      <c r="F9" s="2"/>
      <c r="G9" s="2"/>
      <c r="H9" s="2"/>
      <c r="I9" s="2"/>
    </row>
    <row r="10" spans="2:9" x14ac:dyDescent="0.25">
      <c r="B10" s="2" t="s">
        <v>8</v>
      </c>
      <c r="C10" s="2"/>
      <c r="D10" s="2"/>
      <c r="E10" s="2"/>
      <c r="F10" s="2"/>
      <c r="G10" s="2"/>
      <c r="H10" s="2"/>
      <c r="I10" s="2"/>
    </row>
    <row r="11" spans="2:9" x14ac:dyDescent="0.25">
      <c r="B11" s="2"/>
      <c r="C11" s="2"/>
      <c r="D11" s="2"/>
      <c r="E11" s="2"/>
      <c r="F11" s="2"/>
      <c r="G11" s="2"/>
      <c r="H11" s="2"/>
      <c r="I11" s="2"/>
    </row>
    <row r="12" spans="2:9" x14ac:dyDescent="0.25">
      <c r="B12" s="2"/>
      <c r="C12" s="2"/>
      <c r="D12" s="2"/>
      <c r="E12" s="2"/>
      <c r="F12" s="2"/>
      <c r="G12" s="2"/>
      <c r="H12" s="2"/>
      <c r="I12" s="2"/>
    </row>
    <row r="13" spans="2:9" x14ac:dyDescent="0.25">
      <c r="B13" s="2"/>
      <c r="C13" s="2"/>
      <c r="D13" s="2"/>
      <c r="E13" s="2"/>
      <c r="F13" s="2"/>
      <c r="G13" s="2"/>
      <c r="H13" s="2"/>
      <c r="I13" s="2"/>
    </row>
    <row r="16" spans="2:9" x14ac:dyDescent="0.25">
      <c r="B16" s="3" t="s">
        <v>2</v>
      </c>
      <c r="C16" s="3"/>
      <c r="D16" s="3"/>
      <c r="E16" s="3"/>
      <c r="F16" s="3"/>
      <c r="G16" s="3"/>
      <c r="H16" s="3"/>
      <c r="I16" s="3"/>
    </row>
    <row r="17" spans="1:9" x14ac:dyDescent="0.25">
      <c r="B17" s="3"/>
      <c r="C17" s="3"/>
      <c r="D17" s="3"/>
      <c r="E17" s="3"/>
      <c r="F17" s="3"/>
      <c r="G17" s="3"/>
      <c r="H17" s="3"/>
      <c r="I17" s="3"/>
    </row>
    <row r="20" spans="1:9" x14ac:dyDescent="0.25">
      <c r="B20" t="s">
        <v>3</v>
      </c>
    </row>
    <row r="21" spans="1:9" x14ac:dyDescent="0.25">
      <c r="B21" t="s">
        <v>4</v>
      </c>
    </row>
    <row r="27" spans="1:9" x14ac:dyDescent="0.25">
      <c r="A27" t="s">
        <v>5</v>
      </c>
      <c r="B27" t="s">
        <v>6</v>
      </c>
      <c r="C27" t="s">
        <v>7</v>
      </c>
      <c r="D27" t="s">
        <v>9</v>
      </c>
      <c r="E27" s="4">
        <v>0.33333333333333331</v>
      </c>
      <c r="F27" s="4">
        <v>0.375</v>
      </c>
      <c r="G27" t="s">
        <v>10</v>
      </c>
      <c r="H27" t="s">
        <v>11</v>
      </c>
      <c r="I27" t="s">
        <v>12</v>
      </c>
    </row>
    <row r="28" spans="1:9" x14ac:dyDescent="0.25">
      <c r="A28">
        <v>0</v>
      </c>
      <c r="B28">
        <v>0.2</v>
      </c>
      <c r="C28">
        <f>((4*B28)*LN(B28))+((COS(B28-3))/(SQRT(B28^2+1)))</f>
        <v>-2.2114753494112334</v>
      </c>
      <c r="D28">
        <v>1</v>
      </c>
      <c r="E28">
        <v>1</v>
      </c>
      <c r="F28">
        <v>1</v>
      </c>
      <c r="G28">
        <f>C28*D28</f>
        <v>-2.2114753494112334</v>
      </c>
      <c r="H28">
        <f>E28*C28</f>
        <v>-2.2114753494112334</v>
      </c>
      <c r="I28">
        <f>F28*C28</f>
        <v>-2.2114753494112334</v>
      </c>
    </row>
    <row r="29" spans="1:9" x14ac:dyDescent="0.25">
      <c r="A29">
        <v>1</v>
      </c>
      <c r="B29">
        <f>0.1+B28</f>
        <v>0.30000000000000004</v>
      </c>
      <c r="C29">
        <f t="shared" ref="C29:C52" si="0">((4*B29)*LN(B29))+((COS(B29-3))/(SQRT(B29^2+1)))</f>
        <v>-2.3107114265512543</v>
      </c>
      <c r="D29">
        <v>2</v>
      </c>
      <c r="E29">
        <v>4</v>
      </c>
      <c r="F29">
        <v>3</v>
      </c>
      <c r="G29">
        <f t="shared" ref="G29:G52" si="1">C29*D29</f>
        <v>-4.6214228531025086</v>
      </c>
      <c r="H29">
        <f t="shared" ref="H29:H52" si="2">E29*C29</f>
        <v>-9.2428457062050171</v>
      </c>
      <c r="I29">
        <f t="shared" ref="I29:I52" si="3">F29*C29</f>
        <v>-6.9321342796537628</v>
      </c>
    </row>
    <row r="30" spans="1:9" x14ac:dyDescent="0.25">
      <c r="A30">
        <v>2</v>
      </c>
      <c r="B30">
        <f t="shared" ref="B30:B51" si="4">0.1+B29</f>
        <v>0.4</v>
      </c>
      <c r="C30">
        <f t="shared" si="0"/>
        <v>-2.2616664051834432</v>
      </c>
      <c r="D30">
        <v>2</v>
      </c>
      <c r="E30">
        <v>2</v>
      </c>
      <c r="F30">
        <v>3</v>
      </c>
      <c r="G30">
        <f t="shared" si="1"/>
        <v>-4.5233328103668864</v>
      </c>
      <c r="H30">
        <f t="shared" si="2"/>
        <v>-4.5233328103668864</v>
      </c>
      <c r="I30">
        <f t="shared" si="3"/>
        <v>-6.7849992155503296</v>
      </c>
    </row>
    <row r="31" spans="1:9" x14ac:dyDescent="0.25">
      <c r="A31">
        <v>3</v>
      </c>
      <c r="B31">
        <f t="shared" si="4"/>
        <v>0.5</v>
      </c>
      <c r="C31">
        <f t="shared" si="0"/>
        <v>-2.1028589947610508</v>
      </c>
      <c r="D31">
        <v>2</v>
      </c>
      <c r="E31">
        <v>4</v>
      </c>
      <c r="F31">
        <v>2</v>
      </c>
      <c r="G31">
        <f t="shared" si="1"/>
        <v>-4.2057179895221015</v>
      </c>
      <c r="H31">
        <f t="shared" si="2"/>
        <v>-8.411435979044203</v>
      </c>
      <c r="I31">
        <f t="shared" si="3"/>
        <v>-4.2057179895221015</v>
      </c>
    </row>
    <row r="32" spans="1:9" x14ac:dyDescent="0.25">
      <c r="A32">
        <v>4</v>
      </c>
      <c r="B32">
        <f t="shared" si="4"/>
        <v>0.6</v>
      </c>
      <c r="C32">
        <f t="shared" si="0"/>
        <v>-1.858291391579884</v>
      </c>
      <c r="D32">
        <v>2</v>
      </c>
      <c r="E32">
        <v>2</v>
      </c>
      <c r="F32">
        <v>3</v>
      </c>
      <c r="G32">
        <f t="shared" si="1"/>
        <v>-3.716582783159768</v>
      </c>
      <c r="H32">
        <f t="shared" si="2"/>
        <v>-3.716582783159768</v>
      </c>
      <c r="I32">
        <f t="shared" si="3"/>
        <v>-5.5748741747396515</v>
      </c>
    </row>
    <row r="33" spans="1:9" x14ac:dyDescent="0.25">
      <c r="A33">
        <v>5</v>
      </c>
      <c r="B33">
        <f t="shared" si="4"/>
        <v>0.7</v>
      </c>
      <c r="C33">
        <f t="shared" si="0"/>
        <v>-1.544524427537306</v>
      </c>
      <c r="D33">
        <v>2</v>
      </c>
      <c r="E33">
        <v>4</v>
      </c>
      <c r="F33">
        <v>3</v>
      </c>
      <c r="G33">
        <f t="shared" si="1"/>
        <v>-3.089048855074612</v>
      </c>
      <c r="H33">
        <f t="shared" si="2"/>
        <v>-6.178097710149224</v>
      </c>
      <c r="I33">
        <f t="shared" si="3"/>
        <v>-4.633573282611918</v>
      </c>
    </row>
    <row r="34" spans="1:9" x14ac:dyDescent="0.25">
      <c r="A34">
        <v>6</v>
      </c>
      <c r="B34">
        <f t="shared" si="4"/>
        <v>0.79999999999999993</v>
      </c>
      <c r="C34">
        <f t="shared" si="0"/>
        <v>-1.1736015309925465</v>
      </c>
      <c r="D34">
        <v>2</v>
      </c>
      <c r="E34">
        <v>2</v>
      </c>
      <c r="F34">
        <v>2</v>
      </c>
      <c r="G34">
        <f t="shared" si="1"/>
        <v>-2.347203061985093</v>
      </c>
      <c r="H34">
        <f t="shared" si="2"/>
        <v>-2.347203061985093</v>
      </c>
      <c r="I34">
        <f t="shared" si="3"/>
        <v>-2.347203061985093</v>
      </c>
    </row>
    <row r="35" spans="1:9" x14ac:dyDescent="0.25">
      <c r="A35">
        <v>7</v>
      </c>
      <c r="B35">
        <f t="shared" si="4"/>
        <v>0.89999999999999991</v>
      </c>
      <c r="C35">
        <f t="shared" si="0"/>
        <v>-0.75454701067293384</v>
      </c>
      <c r="D35">
        <v>2</v>
      </c>
      <c r="E35">
        <v>4</v>
      </c>
      <c r="F35">
        <v>3</v>
      </c>
      <c r="G35">
        <f t="shared" si="1"/>
        <v>-1.5090940213458677</v>
      </c>
      <c r="H35">
        <f t="shared" si="2"/>
        <v>-3.0181880426917354</v>
      </c>
      <c r="I35">
        <f t="shared" si="3"/>
        <v>-2.2636410320188016</v>
      </c>
    </row>
    <row r="36" spans="1:9" x14ac:dyDescent="0.25">
      <c r="A36">
        <v>8</v>
      </c>
      <c r="B36">
        <f t="shared" si="4"/>
        <v>0.99999999999999989</v>
      </c>
      <c r="C36">
        <f t="shared" si="0"/>
        <v>-0.29426025009181467</v>
      </c>
      <c r="D36">
        <v>2</v>
      </c>
      <c r="E36">
        <v>2</v>
      </c>
      <c r="F36">
        <v>3</v>
      </c>
      <c r="G36">
        <f t="shared" si="1"/>
        <v>-0.58852050018362934</v>
      </c>
      <c r="H36">
        <f t="shared" si="2"/>
        <v>-0.58852050018362934</v>
      </c>
      <c r="I36">
        <f t="shared" si="3"/>
        <v>-0.882780750275444</v>
      </c>
    </row>
    <row r="37" spans="1:9" x14ac:dyDescent="0.25">
      <c r="A37">
        <v>9</v>
      </c>
      <c r="B37">
        <f t="shared" si="4"/>
        <v>1.0999999999999999</v>
      </c>
      <c r="C37">
        <f t="shared" si="0"/>
        <v>0.20189669492709819</v>
      </c>
      <c r="D37">
        <v>2</v>
      </c>
      <c r="E37">
        <v>4</v>
      </c>
      <c r="F37">
        <v>2</v>
      </c>
      <c r="G37">
        <f t="shared" si="1"/>
        <v>0.40379338985419638</v>
      </c>
      <c r="H37">
        <f t="shared" si="2"/>
        <v>0.80758677970839277</v>
      </c>
      <c r="I37">
        <f t="shared" si="3"/>
        <v>0.40379338985419638</v>
      </c>
    </row>
    <row r="38" spans="1:9" x14ac:dyDescent="0.25">
      <c r="A38">
        <v>10</v>
      </c>
      <c r="B38">
        <f t="shared" si="4"/>
        <v>1.2</v>
      </c>
      <c r="C38">
        <f t="shared" si="0"/>
        <v>0.72969223601737576</v>
      </c>
      <c r="D38">
        <v>2</v>
      </c>
      <c r="E38">
        <v>2</v>
      </c>
      <c r="F38">
        <v>3</v>
      </c>
      <c r="G38">
        <f t="shared" si="1"/>
        <v>1.4593844720347515</v>
      </c>
      <c r="H38">
        <f t="shared" si="2"/>
        <v>1.4593844720347515</v>
      </c>
      <c r="I38">
        <f t="shared" si="3"/>
        <v>2.1890767080521272</v>
      </c>
    </row>
    <row r="39" spans="1:9" x14ac:dyDescent="0.25">
      <c r="A39">
        <v>11</v>
      </c>
      <c r="B39">
        <f t="shared" si="4"/>
        <v>1.3</v>
      </c>
      <c r="C39">
        <f t="shared" si="0"/>
        <v>1.2857363005827356</v>
      </c>
      <c r="D39">
        <v>2</v>
      </c>
      <c r="E39">
        <v>4</v>
      </c>
      <c r="F39">
        <v>3</v>
      </c>
      <c r="G39">
        <f t="shared" si="1"/>
        <v>2.5714726011654712</v>
      </c>
      <c r="H39">
        <f t="shared" si="2"/>
        <v>5.1429452023309423</v>
      </c>
      <c r="I39">
        <f t="shared" si="3"/>
        <v>3.8572089017482067</v>
      </c>
    </row>
    <row r="40" spans="1:9" x14ac:dyDescent="0.25">
      <c r="A40">
        <v>12</v>
      </c>
      <c r="B40">
        <f t="shared" si="4"/>
        <v>1.4000000000000001</v>
      </c>
      <c r="C40">
        <f t="shared" si="0"/>
        <v>1.8672726474789314</v>
      </c>
      <c r="D40">
        <v>2</v>
      </c>
      <c r="E40">
        <v>2</v>
      </c>
      <c r="F40">
        <v>2</v>
      </c>
      <c r="G40">
        <f t="shared" si="1"/>
        <v>3.7345452949578628</v>
      </c>
      <c r="H40">
        <f t="shared" si="2"/>
        <v>3.7345452949578628</v>
      </c>
      <c r="I40">
        <f t="shared" si="3"/>
        <v>3.7345452949578628</v>
      </c>
    </row>
    <row r="41" spans="1:9" x14ac:dyDescent="0.25">
      <c r="A41">
        <v>13</v>
      </c>
      <c r="B41">
        <f t="shared" si="4"/>
        <v>1.5000000000000002</v>
      </c>
      <c r="C41">
        <f t="shared" si="0"/>
        <v>2.4720285882944864</v>
      </c>
      <c r="D41">
        <v>2</v>
      </c>
      <c r="E41">
        <v>4</v>
      </c>
      <c r="F41">
        <v>3</v>
      </c>
      <c r="G41">
        <f t="shared" si="1"/>
        <v>4.9440571765889727</v>
      </c>
      <c r="H41">
        <f t="shared" si="2"/>
        <v>9.8881143531779454</v>
      </c>
      <c r="I41">
        <f t="shared" si="3"/>
        <v>7.4160857648834586</v>
      </c>
    </row>
    <row r="42" spans="1:9" x14ac:dyDescent="0.25">
      <c r="A42">
        <v>14</v>
      </c>
      <c r="B42">
        <f t="shared" si="4"/>
        <v>1.6000000000000003</v>
      </c>
      <c r="C42">
        <f t="shared" si="0"/>
        <v>3.0981056327452059</v>
      </c>
      <c r="D42">
        <v>2</v>
      </c>
      <c r="E42">
        <v>2</v>
      </c>
      <c r="F42">
        <v>3</v>
      </c>
      <c r="G42">
        <f t="shared" si="1"/>
        <v>6.1962112654904118</v>
      </c>
      <c r="H42">
        <f t="shared" si="2"/>
        <v>6.1962112654904118</v>
      </c>
      <c r="I42">
        <f t="shared" si="3"/>
        <v>9.2943168982356177</v>
      </c>
    </row>
    <row r="43" spans="1:9" x14ac:dyDescent="0.25">
      <c r="A43">
        <v>15</v>
      </c>
      <c r="B43">
        <f t="shared" si="4"/>
        <v>1.7000000000000004</v>
      </c>
      <c r="C43">
        <f t="shared" si="0"/>
        <v>3.7438993971675587</v>
      </c>
      <c r="D43">
        <v>2</v>
      </c>
      <c r="E43">
        <v>4</v>
      </c>
      <c r="F43">
        <v>2</v>
      </c>
      <c r="G43">
        <f t="shared" si="1"/>
        <v>7.4877987943351174</v>
      </c>
      <c r="H43">
        <f t="shared" si="2"/>
        <v>14.975597588670235</v>
      </c>
      <c r="I43">
        <f t="shared" si="3"/>
        <v>7.4877987943351174</v>
      </c>
    </row>
    <row r="44" spans="1:9" x14ac:dyDescent="0.25">
      <c r="A44">
        <v>16</v>
      </c>
      <c r="B44">
        <f t="shared" si="4"/>
        <v>1.8000000000000005</v>
      </c>
      <c r="C44">
        <f t="shared" si="0"/>
        <v>4.4080404693146189</v>
      </c>
      <c r="D44">
        <v>2</v>
      </c>
      <c r="E44">
        <v>2</v>
      </c>
      <c r="F44">
        <v>3</v>
      </c>
      <c r="G44">
        <f t="shared" si="1"/>
        <v>8.8160809386292378</v>
      </c>
      <c r="H44">
        <f t="shared" si="2"/>
        <v>8.8160809386292378</v>
      </c>
      <c r="I44">
        <f t="shared" si="3"/>
        <v>13.224121407943857</v>
      </c>
    </row>
    <row r="45" spans="1:9" x14ac:dyDescent="0.25">
      <c r="A45">
        <v>17</v>
      </c>
      <c r="B45">
        <f t="shared" si="4"/>
        <v>1.9000000000000006</v>
      </c>
      <c r="C45">
        <f t="shared" si="0"/>
        <v>5.0893503104108788</v>
      </c>
      <c r="D45">
        <v>2</v>
      </c>
      <c r="E45">
        <v>4</v>
      </c>
      <c r="F45">
        <v>3</v>
      </c>
      <c r="G45">
        <f t="shared" si="1"/>
        <v>10.178700620821758</v>
      </c>
      <c r="H45">
        <f t="shared" si="2"/>
        <v>20.357401241643515</v>
      </c>
      <c r="I45">
        <f t="shared" si="3"/>
        <v>15.268050931232636</v>
      </c>
    </row>
    <row r="46" spans="1:9" x14ac:dyDescent="0.25">
      <c r="A46">
        <v>18</v>
      </c>
      <c r="B46">
        <f t="shared" si="4"/>
        <v>2.0000000000000004</v>
      </c>
      <c r="C46">
        <f t="shared" si="0"/>
        <v>5.7868079813437738</v>
      </c>
      <c r="D46">
        <v>2</v>
      </c>
      <c r="E46">
        <v>2</v>
      </c>
      <c r="F46">
        <v>2</v>
      </c>
      <c r="G46">
        <f t="shared" si="1"/>
        <v>11.573615962687548</v>
      </c>
      <c r="H46">
        <f t="shared" si="2"/>
        <v>11.573615962687548</v>
      </c>
      <c r="I46">
        <f t="shared" si="3"/>
        <v>11.573615962687548</v>
      </c>
    </row>
    <row r="47" spans="1:9" x14ac:dyDescent="0.25">
      <c r="A47">
        <v>19</v>
      </c>
      <c r="B47">
        <f t="shared" si="4"/>
        <v>2.1000000000000005</v>
      </c>
      <c r="C47">
        <f t="shared" si="0"/>
        <v>6.4995246949929539</v>
      </c>
      <c r="D47">
        <v>2</v>
      </c>
      <c r="E47">
        <v>4</v>
      </c>
      <c r="F47">
        <v>3</v>
      </c>
      <c r="G47">
        <f t="shared" si="1"/>
        <v>12.999049389985908</v>
      </c>
      <c r="H47">
        <f t="shared" si="2"/>
        <v>25.998098779971816</v>
      </c>
      <c r="I47">
        <f t="shared" si="3"/>
        <v>19.498574084978863</v>
      </c>
    </row>
    <row r="48" spans="1:9" x14ac:dyDescent="0.25">
      <c r="A48">
        <v>20</v>
      </c>
      <c r="B48">
        <f t="shared" si="4"/>
        <v>2.2000000000000006</v>
      </c>
      <c r="C48">
        <f t="shared" si="0"/>
        <v>7.2267240588478288</v>
      </c>
      <c r="D48">
        <v>2</v>
      </c>
      <c r="E48">
        <v>2</v>
      </c>
      <c r="F48">
        <v>3</v>
      </c>
      <c r="G48">
        <f t="shared" si="1"/>
        <v>14.453448117695658</v>
      </c>
      <c r="H48">
        <f t="shared" si="2"/>
        <v>14.453448117695658</v>
      </c>
      <c r="I48">
        <f t="shared" si="3"/>
        <v>21.680172176543486</v>
      </c>
    </row>
    <row r="49" spans="1:9" x14ac:dyDescent="0.25">
      <c r="A49">
        <v>21</v>
      </c>
      <c r="B49">
        <f t="shared" si="4"/>
        <v>2.3000000000000007</v>
      </c>
      <c r="C49">
        <f t="shared" si="0"/>
        <v>7.9677264821846281</v>
      </c>
      <c r="D49">
        <v>2</v>
      </c>
      <c r="E49">
        <v>4</v>
      </c>
      <c r="F49">
        <v>2</v>
      </c>
      <c r="G49">
        <f t="shared" si="1"/>
        <v>15.935452964369256</v>
      </c>
      <c r="H49">
        <f t="shared" si="2"/>
        <v>31.870905928738512</v>
      </c>
      <c r="I49">
        <f t="shared" si="3"/>
        <v>15.935452964369256</v>
      </c>
    </row>
    <row r="50" spans="1:9" x14ac:dyDescent="0.25">
      <c r="A50">
        <v>22</v>
      </c>
      <c r="B50">
        <f t="shared" si="4"/>
        <v>2.4000000000000008</v>
      </c>
      <c r="C50">
        <f t="shared" si="0"/>
        <v>8.7219366535627056</v>
      </c>
      <c r="D50">
        <v>2</v>
      </c>
      <c r="E50">
        <v>2</v>
      </c>
      <c r="F50">
        <v>3</v>
      </c>
      <c r="G50">
        <f t="shared" si="1"/>
        <v>17.443873307125411</v>
      </c>
      <c r="H50">
        <f t="shared" si="2"/>
        <v>17.443873307125411</v>
      </c>
      <c r="I50">
        <f t="shared" si="3"/>
        <v>26.165809960688115</v>
      </c>
    </row>
    <row r="51" spans="1:9" x14ac:dyDescent="0.25">
      <c r="A51">
        <v>23</v>
      </c>
      <c r="B51">
        <f t="shared" si="4"/>
        <v>2.5000000000000009</v>
      </c>
      <c r="C51">
        <f t="shared" si="0"/>
        <v>9.4888332999585909</v>
      </c>
      <c r="D51">
        <v>2</v>
      </c>
      <c r="E51">
        <v>4</v>
      </c>
      <c r="F51">
        <v>3</v>
      </c>
      <c r="G51">
        <f t="shared" si="1"/>
        <v>18.977666599917182</v>
      </c>
      <c r="H51">
        <f t="shared" si="2"/>
        <v>37.955333199834364</v>
      </c>
      <c r="I51">
        <f t="shared" si="3"/>
        <v>28.466499899875771</v>
      </c>
    </row>
    <row r="52" spans="1:9" x14ac:dyDescent="0.25">
      <c r="A52">
        <v>24</v>
      </c>
      <c r="B52">
        <f t="shared" ref="B52" si="5">0.1+B51</f>
        <v>2.600000000000001</v>
      </c>
      <c r="C52">
        <f t="shared" si="0"/>
        <v>10.267960655899813</v>
      </c>
      <c r="D52">
        <v>1</v>
      </c>
      <c r="E52">
        <v>1</v>
      </c>
      <c r="F52">
        <v>1</v>
      </c>
      <c r="G52">
        <f t="shared" si="1"/>
        <v>10.267960655899813</v>
      </c>
      <c r="H52">
        <f t="shared" si="2"/>
        <v>10.267960655899813</v>
      </c>
      <c r="I52">
        <f t="shared" si="3"/>
        <v>10.267960655899813</v>
      </c>
    </row>
    <row r="53" spans="1:9" x14ac:dyDescent="0.25">
      <c r="G53">
        <f>(0.1/2)*SUM(G28:G52)</f>
        <v>6.0315356663703437</v>
      </c>
      <c r="H53">
        <f>(0.1/3)*SUM(H28:H52)</f>
        <v>6.0234473715133197</v>
      </c>
      <c r="I53">
        <f>((0.1*3)/8)*SUM(I28:I52)</f>
        <v>6.0235006747694104</v>
      </c>
    </row>
    <row r="55" spans="1:9" x14ac:dyDescent="0.25">
      <c r="A55" t="s">
        <v>5</v>
      </c>
      <c r="B55" t="s">
        <v>6</v>
      </c>
      <c r="C55" t="s">
        <v>7</v>
      </c>
      <c r="D55" t="s">
        <v>9</v>
      </c>
      <c r="E55" s="4">
        <v>0.33333333333333331</v>
      </c>
      <c r="F55" s="4">
        <v>0.375</v>
      </c>
      <c r="G55" t="s">
        <v>10</v>
      </c>
      <c r="H55" t="s">
        <v>11</v>
      </c>
      <c r="I55" t="s">
        <v>12</v>
      </c>
    </row>
    <row r="56" spans="1:9" x14ac:dyDescent="0.25">
      <c r="A56">
        <v>0</v>
      </c>
      <c r="B56">
        <v>0.2</v>
      </c>
      <c r="C56">
        <f>((4*B56)*LN(B56))+((COS(B56-3))/(SQRT(B56^2+1)))</f>
        <v>-2.2114753494112334</v>
      </c>
      <c r="D56">
        <v>1</v>
      </c>
      <c r="E56">
        <v>1</v>
      </c>
      <c r="F56">
        <v>1</v>
      </c>
      <c r="G56">
        <f>C56*D56</f>
        <v>-2.2114753494112334</v>
      </c>
      <c r="H56">
        <f>E56*C56</f>
        <v>-2.2114753494112334</v>
      </c>
      <c r="I56">
        <f>F56*C56</f>
        <v>-2.2114753494112334</v>
      </c>
    </row>
    <row r="57" spans="1:9" x14ac:dyDescent="0.25">
      <c r="A57">
        <v>1</v>
      </c>
      <c r="B57">
        <f>B56+0.2</f>
        <v>0.4</v>
      </c>
      <c r="C57">
        <f t="shared" ref="C57:C68" si="6">((4*B57)*LN(B57))+((COS(B57-3))/(SQRT(B57^2+1)))</f>
        <v>-2.2616664051834432</v>
      </c>
      <c r="D57">
        <v>2</v>
      </c>
      <c r="E57">
        <v>4</v>
      </c>
      <c r="F57">
        <v>3</v>
      </c>
      <c r="G57">
        <f t="shared" ref="G57:G68" si="7">C57*D57</f>
        <v>-4.5233328103668864</v>
      </c>
      <c r="H57">
        <f t="shared" ref="H57:H68" si="8">E57*C57</f>
        <v>-9.0466656207337728</v>
      </c>
      <c r="I57">
        <f t="shared" ref="I57:I68" si="9">F57*C57</f>
        <v>-6.7849992155503296</v>
      </c>
    </row>
    <row r="58" spans="1:9" x14ac:dyDescent="0.25">
      <c r="A58">
        <v>2</v>
      </c>
      <c r="B58">
        <f t="shared" ref="B58:B68" si="10">B57+0.2</f>
        <v>0.60000000000000009</v>
      </c>
      <c r="C58">
        <f t="shared" si="6"/>
        <v>-1.8582913915798835</v>
      </c>
      <c r="D58">
        <v>2</v>
      </c>
      <c r="E58">
        <v>2</v>
      </c>
      <c r="F58">
        <v>3</v>
      </c>
      <c r="G58">
        <f t="shared" si="7"/>
        <v>-3.7165827831597671</v>
      </c>
      <c r="H58">
        <f t="shared" si="8"/>
        <v>-3.7165827831597671</v>
      </c>
      <c r="I58">
        <f t="shared" si="9"/>
        <v>-5.5748741747396506</v>
      </c>
    </row>
    <row r="59" spans="1:9" x14ac:dyDescent="0.25">
      <c r="A59">
        <v>3</v>
      </c>
      <c r="B59">
        <f t="shared" si="10"/>
        <v>0.8</v>
      </c>
      <c r="C59">
        <f t="shared" si="6"/>
        <v>-1.173601530992546</v>
      </c>
      <c r="D59">
        <v>2</v>
      </c>
      <c r="E59">
        <v>4</v>
      </c>
      <c r="F59">
        <v>2</v>
      </c>
      <c r="G59">
        <f t="shared" si="7"/>
        <v>-2.3472030619850921</v>
      </c>
      <c r="H59">
        <f t="shared" si="8"/>
        <v>-4.6944061239701842</v>
      </c>
      <c r="I59">
        <f t="shared" si="9"/>
        <v>-2.3472030619850921</v>
      </c>
    </row>
    <row r="60" spans="1:9" x14ac:dyDescent="0.25">
      <c r="A60">
        <v>4</v>
      </c>
      <c r="B60">
        <f t="shared" si="10"/>
        <v>1</v>
      </c>
      <c r="C60">
        <f t="shared" si="6"/>
        <v>-0.29426025009181417</v>
      </c>
      <c r="D60">
        <v>2</v>
      </c>
      <c r="E60">
        <v>2</v>
      </c>
      <c r="F60">
        <v>3</v>
      </c>
      <c r="G60">
        <f t="shared" si="7"/>
        <v>-0.58852050018362834</v>
      </c>
      <c r="H60">
        <f t="shared" si="8"/>
        <v>-0.58852050018362834</v>
      </c>
      <c r="I60">
        <f t="shared" si="9"/>
        <v>-0.88278075027544256</v>
      </c>
    </row>
    <row r="61" spans="1:9" x14ac:dyDescent="0.25">
      <c r="A61">
        <v>5</v>
      </c>
      <c r="B61">
        <f t="shared" si="10"/>
        <v>1.2</v>
      </c>
      <c r="C61">
        <f t="shared" si="6"/>
        <v>0.72969223601737576</v>
      </c>
      <c r="D61">
        <v>2</v>
      </c>
      <c r="E61">
        <v>4</v>
      </c>
      <c r="F61">
        <v>3</v>
      </c>
      <c r="G61">
        <f t="shared" si="7"/>
        <v>1.4593844720347515</v>
      </c>
      <c r="H61">
        <f t="shared" si="8"/>
        <v>2.918768944069503</v>
      </c>
      <c r="I61">
        <f t="shared" si="9"/>
        <v>2.1890767080521272</v>
      </c>
    </row>
    <row r="62" spans="1:9" x14ac:dyDescent="0.25">
      <c r="A62">
        <v>6</v>
      </c>
      <c r="B62">
        <f t="shared" si="10"/>
        <v>1.4</v>
      </c>
      <c r="C62">
        <f t="shared" si="6"/>
        <v>1.8672726474789305</v>
      </c>
      <c r="D62">
        <v>2</v>
      </c>
      <c r="E62">
        <v>2</v>
      </c>
      <c r="F62">
        <v>2</v>
      </c>
      <c r="G62">
        <f t="shared" si="7"/>
        <v>3.734545294957861</v>
      </c>
      <c r="H62">
        <f t="shared" si="8"/>
        <v>3.734545294957861</v>
      </c>
      <c r="I62">
        <f t="shared" si="9"/>
        <v>3.734545294957861</v>
      </c>
    </row>
    <row r="63" spans="1:9" x14ac:dyDescent="0.25">
      <c r="A63">
        <v>7</v>
      </c>
      <c r="B63">
        <f t="shared" si="10"/>
        <v>1.5999999999999999</v>
      </c>
      <c r="C63">
        <f t="shared" si="6"/>
        <v>3.0981056327452032</v>
      </c>
      <c r="D63">
        <v>2</v>
      </c>
      <c r="E63">
        <v>4</v>
      </c>
      <c r="F63">
        <v>3</v>
      </c>
      <c r="G63">
        <f t="shared" si="7"/>
        <v>6.1962112654904065</v>
      </c>
      <c r="H63">
        <f t="shared" si="8"/>
        <v>12.392422530980813</v>
      </c>
      <c r="I63">
        <f t="shared" si="9"/>
        <v>9.2943168982356106</v>
      </c>
    </row>
    <row r="64" spans="1:9" x14ac:dyDescent="0.25">
      <c r="A64">
        <v>8</v>
      </c>
      <c r="B64">
        <f t="shared" si="10"/>
        <v>1.7999999999999998</v>
      </c>
      <c r="C64">
        <f t="shared" si="6"/>
        <v>4.4080404693146154</v>
      </c>
      <c r="D64">
        <v>2</v>
      </c>
      <c r="E64">
        <v>2</v>
      </c>
      <c r="F64">
        <v>3</v>
      </c>
      <c r="G64">
        <f t="shared" si="7"/>
        <v>8.8160809386292307</v>
      </c>
      <c r="H64">
        <f t="shared" si="8"/>
        <v>8.8160809386292307</v>
      </c>
      <c r="I64">
        <f t="shared" si="9"/>
        <v>13.224121407943846</v>
      </c>
    </row>
    <row r="65" spans="1:9" x14ac:dyDescent="0.25">
      <c r="A65">
        <v>9</v>
      </c>
      <c r="B65">
        <f t="shared" si="10"/>
        <v>1.9999999999999998</v>
      </c>
      <c r="C65">
        <f t="shared" si="6"/>
        <v>5.7868079813437694</v>
      </c>
      <c r="D65">
        <v>2</v>
      </c>
      <c r="E65">
        <v>4</v>
      </c>
      <c r="F65">
        <v>2</v>
      </c>
      <c r="G65">
        <f t="shared" si="7"/>
        <v>11.573615962687539</v>
      </c>
      <c r="H65">
        <f t="shared" si="8"/>
        <v>23.147231925375078</v>
      </c>
      <c r="I65">
        <f t="shared" si="9"/>
        <v>11.573615962687539</v>
      </c>
    </row>
    <row r="66" spans="1:9" x14ac:dyDescent="0.25">
      <c r="A66">
        <v>10</v>
      </c>
      <c r="B66">
        <f t="shared" si="10"/>
        <v>2.1999999999999997</v>
      </c>
      <c r="C66">
        <f t="shared" si="6"/>
        <v>7.2267240588478217</v>
      </c>
      <c r="D66">
        <v>2</v>
      </c>
      <c r="E66">
        <v>2</v>
      </c>
      <c r="F66">
        <v>3</v>
      </c>
      <c r="G66">
        <f t="shared" si="7"/>
        <v>14.453448117695643</v>
      </c>
      <c r="H66">
        <f t="shared" si="8"/>
        <v>14.453448117695643</v>
      </c>
      <c r="I66">
        <f t="shared" si="9"/>
        <v>21.680172176543465</v>
      </c>
    </row>
    <row r="67" spans="1:9" x14ac:dyDescent="0.25">
      <c r="A67">
        <v>11</v>
      </c>
      <c r="B67">
        <f t="shared" si="10"/>
        <v>2.4</v>
      </c>
      <c r="C67">
        <f t="shared" si="6"/>
        <v>8.7219366535626985</v>
      </c>
      <c r="D67">
        <v>2</v>
      </c>
      <c r="E67">
        <v>4</v>
      </c>
      <c r="F67">
        <v>3</v>
      </c>
      <c r="G67">
        <f t="shared" si="7"/>
        <v>17.443873307125397</v>
      </c>
      <c r="H67">
        <f t="shared" si="8"/>
        <v>34.887746614250794</v>
      </c>
      <c r="I67">
        <f t="shared" si="9"/>
        <v>26.165809960688094</v>
      </c>
    </row>
    <row r="68" spans="1:9" x14ac:dyDescent="0.25">
      <c r="A68">
        <v>12</v>
      </c>
      <c r="B68">
        <f t="shared" si="10"/>
        <v>2.6</v>
      </c>
      <c r="C68">
        <f t="shared" si="6"/>
        <v>10.267960655899806</v>
      </c>
      <c r="D68">
        <v>1</v>
      </c>
      <c r="E68">
        <v>1</v>
      </c>
      <c r="F68">
        <v>1</v>
      </c>
      <c r="G68">
        <f t="shared" si="7"/>
        <v>10.267960655899806</v>
      </c>
      <c r="H68">
        <f t="shared" si="8"/>
        <v>10.267960655899806</v>
      </c>
      <c r="I68">
        <f t="shared" si="9"/>
        <v>10.267960655899806</v>
      </c>
    </row>
    <row r="69" spans="1:9" x14ac:dyDescent="0.25">
      <c r="G69">
        <f>(0.2/2)*SUM(G56:G68)</f>
        <v>6.0558005509414023</v>
      </c>
      <c r="H69">
        <f>(0.2/3)*SUM(H56:H68)</f>
        <v>6.0240369762933428</v>
      </c>
      <c r="I69">
        <f>((0.2*3)/8)*SUM(I56:I68)</f>
        <v>6.0246214884784965</v>
      </c>
    </row>
    <row r="71" spans="1:9" x14ac:dyDescent="0.25">
      <c r="A71" s="5"/>
      <c r="B71" s="5" t="s">
        <v>15</v>
      </c>
      <c r="C71" s="5" t="s">
        <v>16</v>
      </c>
      <c r="D71" s="5" t="s">
        <v>17</v>
      </c>
      <c r="E71" s="5" t="s">
        <v>18</v>
      </c>
    </row>
    <row r="72" spans="1:9" x14ac:dyDescent="0.25">
      <c r="A72" s="5" t="s">
        <v>9</v>
      </c>
      <c r="B72" s="6">
        <f>G53</f>
        <v>6.0315356663703437</v>
      </c>
      <c r="C72" s="6">
        <f>G69</f>
        <v>6.0558005509414023</v>
      </c>
      <c r="D72" s="5">
        <f>ABS(B72-6.02339727)</f>
        <v>8.1383963703434148E-3</v>
      </c>
      <c r="E72" s="5">
        <f>ABS(C72-6.02339727)</f>
        <v>3.2403280941402102E-2</v>
      </c>
    </row>
    <row r="73" spans="1:9" x14ac:dyDescent="0.25">
      <c r="A73" s="5" t="s">
        <v>13</v>
      </c>
      <c r="B73" s="6">
        <f>H53</f>
        <v>6.0234473715133197</v>
      </c>
      <c r="C73" s="6">
        <f>H69</f>
        <v>6.0240369762933428</v>
      </c>
      <c r="D73" s="5">
        <f t="shared" ref="D73:E74" si="11">ABS(B73-6.02339727)</f>
        <v>5.0101513319411595E-5</v>
      </c>
      <c r="E73" s="5">
        <f t="shared" si="11"/>
        <v>6.3970629334253459E-4</v>
      </c>
    </row>
    <row r="74" spans="1:9" x14ac:dyDescent="0.25">
      <c r="A74" s="5" t="s">
        <v>14</v>
      </c>
      <c r="B74" s="6">
        <f>I53</f>
        <v>6.0235006747694104</v>
      </c>
      <c r="C74" s="6">
        <f>I69</f>
        <v>6.0246214884784965</v>
      </c>
      <c r="D74" s="5">
        <f t="shared" si="11"/>
        <v>1.0340476941017585E-4</v>
      </c>
      <c r="E74" s="5">
        <f t="shared" si="11"/>
        <v>1.2242184784962973E-3</v>
      </c>
    </row>
    <row r="77" spans="1:9" x14ac:dyDescent="0.25">
      <c r="A77" t="s">
        <v>19</v>
      </c>
    </row>
    <row r="78" spans="1:9" x14ac:dyDescent="0.25">
      <c r="A78" t="s">
        <v>20</v>
      </c>
    </row>
  </sheetData>
  <mergeCells count="4">
    <mergeCell ref="B2:I5"/>
    <mergeCell ref="B6:I9"/>
    <mergeCell ref="B10:I13"/>
    <mergeCell ref="B16:I17"/>
  </mergeCells>
  <pageMargins left="0.7" right="0.7" top="0.75" bottom="0.75" header="0.3" footer="0.3"/>
  <pageSetup paperSize="9" scale="75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AslanXAle</dc:creator>
  <cp:lastModifiedBy>AslanXAle</cp:lastModifiedBy>
  <cp:lastPrinted>2022-05-29T04:23:01Z</cp:lastPrinted>
  <dcterms:created xsi:type="dcterms:W3CDTF">2022-05-29T03:03:10Z</dcterms:created>
  <dcterms:modified xsi:type="dcterms:W3CDTF">2022-05-29T04:44:59Z</dcterms:modified>
</cp:coreProperties>
</file>