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sabrina_xie_dec_ny_gov/Documents/Rscripts/Probability.Sampling/"/>
    </mc:Choice>
  </mc:AlternateContent>
  <xr:revisionPtr revIDLastSave="0" documentId="8_{8DD22DBC-F791-0C4F-A83A-F0944825F8E9}" xr6:coauthVersionLast="47" xr6:coauthVersionMax="47" xr10:uidLastSave="{00000000-0000-0000-0000-000000000000}"/>
  <bookViews>
    <workbookView xWindow="0" yWindow="500" windowWidth="12380" windowHeight="16060" activeTab="2" xr2:uid="{2B0098C3-8093-48BD-B9DE-5C6D19860FA7}"/>
  </bookViews>
  <sheets>
    <sheet name="csl_ow" sheetId="10" r:id="rId1"/>
    <sheet name="csl_sb" sheetId="12" r:id="rId2"/>
    <sheet name="Location fixes" sheetId="8" r:id="rId3"/>
    <sheet name="LM Point Fixes" sheetId="4" r:id="rId4"/>
    <sheet name="MicroscopyTaxaToAdd" sheetId="11" r:id="rId5"/>
    <sheet name="Sample fixes" sheetId="1" r:id="rId6"/>
    <sheet name="delete records" sheetId="9" r:id="rId7"/>
    <sheet name="Data Tasks" sheetId="2" r:id="rId8"/>
    <sheet name="Data Corrections" sheetId="3" r:id="rId9"/>
    <sheet name="county issu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8" l="1"/>
  <c r="F51" i="8"/>
  <c r="F50" i="8"/>
  <c r="F49" i="8"/>
  <c r="F48" i="8"/>
  <c r="F47" i="8"/>
  <c r="F46" i="8"/>
  <c r="F45" i="8"/>
  <c r="F44" i="8"/>
  <c r="F43" i="8"/>
  <c r="F42" i="8"/>
  <c r="F41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14" i="8"/>
  <c r="F15" i="8"/>
  <c r="F16" i="8"/>
  <c r="F17" i="8"/>
  <c r="F18" i="8"/>
  <c r="F19" i="8"/>
  <c r="F12" i="8"/>
  <c r="F13" i="8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54" i="1"/>
  <c r="F351" i="1"/>
  <c r="E14" i="11"/>
  <c r="F350" i="1"/>
  <c r="F345" i="1"/>
  <c r="F346" i="1"/>
  <c r="F347" i="1"/>
  <c r="F348" i="1"/>
  <c r="F349" i="1"/>
  <c r="F352" i="1"/>
  <c r="F353" i="1"/>
  <c r="F336" i="1"/>
  <c r="F337" i="1"/>
  <c r="F338" i="1"/>
  <c r="F339" i="1"/>
  <c r="F340" i="1"/>
  <c r="F341" i="1"/>
  <c r="F342" i="1"/>
  <c r="F343" i="1"/>
  <c r="F344" i="1"/>
  <c r="F335" i="1"/>
  <c r="H2" i="9"/>
  <c r="F332" i="1"/>
  <c r="F333" i="1"/>
  <c r="F334" i="1"/>
  <c r="F331" i="1"/>
  <c r="F322" i="1"/>
  <c r="F323" i="1"/>
  <c r="F324" i="1"/>
  <c r="F325" i="1"/>
  <c r="F326" i="1"/>
  <c r="F327" i="1"/>
  <c r="F328" i="1"/>
  <c r="F329" i="1"/>
  <c r="F330" i="1"/>
  <c r="F321" i="1"/>
  <c r="F320" i="1"/>
  <c r="F319" i="1"/>
  <c r="F317" i="1"/>
  <c r="F318" i="1"/>
  <c r="F315" i="1" l="1"/>
  <c r="F316" i="1"/>
  <c r="F35" i="4"/>
  <c r="F27" i="4"/>
  <c r="F28" i="4"/>
  <c r="F29" i="4"/>
  <c r="F30" i="4"/>
  <c r="F31" i="4"/>
  <c r="F32" i="4"/>
  <c r="F33" i="4"/>
  <c r="F34" i="4"/>
  <c r="F36" i="4"/>
  <c r="F37" i="4"/>
  <c r="F26" i="4"/>
  <c r="F25" i="4" l="1"/>
  <c r="F21" i="4" l="1"/>
  <c r="F22" i="4"/>
  <c r="F23" i="4"/>
  <c r="F24" i="4"/>
  <c r="F214" i="1" l="1"/>
  <c r="F213" i="1"/>
  <c r="F212" i="1"/>
  <c r="F20" i="4" l="1"/>
  <c r="F231" i="1" l="1"/>
  <c r="F47" i="1"/>
  <c r="F299" i="1"/>
  <c r="F300" i="1"/>
  <c r="F301" i="1"/>
  <c r="F302" i="1"/>
  <c r="F303" i="1"/>
  <c r="F304" i="1"/>
  <c r="F305" i="1"/>
  <c r="F306" i="1"/>
  <c r="F220" i="1"/>
  <c r="F229" i="1"/>
  <c r="F232" i="1"/>
  <c r="F233" i="1"/>
  <c r="F215" i="1"/>
  <c r="F207" i="1"/>
  <c r="F285" i="1"/>
  <c r="F288" i="1"/>
  <c r="F290" i="1"/>
  <c r="F286" i="1"/>
  <c r="F289" i="1"/>
  <c r="F291" i="1"/>
  <c r="F314" i="1" l="1"/>
  <c r="F203" i="1"/>
  <c r="F201" i="1"/>
  <c r="F211" i="1"/>
  <c r="F199" i="1"/>
  <c r="F195" i="1"/>
  <c r="F210" i="1"/>
  <c r="F197" i="1"/>
  <c r="F200" i="1"/>
  <c r="F204" i="1"/>
  <c r="F208" i="1"/>
  <c r="F202" i="1"/>
  <c r="F230" i="1" l="1"/>
  <c r="F196" i="1"/>
  <c r="F198" i="1"/>
  <c r="F205" i="1"/>
  <c r="F209" i="1"/>
  <c r="F206" i="1"/>
  <c r="F243" i="1"/>
  <c r="F242" i="1"/>
  <c r="F223" i="1"/>
  <c r="F308" i="1"/>
  <c r="F271" i="1"/>
  <c r="F234" i="1"/>
  <c r="F244" i="1"/>
  <c r="F253" i="1"/>
  <c r="F275" i="1"/>
  <c r="F284" i="1"/>
  <c r="F292" i="1"/>
  <c r="F264" i="1"/>
  <c r="F269" i="1"/>
  <c r="F277" i="1"/>
  <c r="F281" i="1"/>
  <c r="F293" i="1"/>
  <c r="F235" i="1"/>
  <c r="F236" i="1"/>
  <c r="F282" i="1"/>
  <c r="F294" i="1"/>
  <c r="F296" i="1"/>
  <c r="F297" i="1"/>
  <c r="F283" i="1"/>
  <c r="F295" i="1"/>
  <c r="F237" i="1"/>
  <c r="F238" i="1"/>
  <c r="F279" i="1"/>
  <c r="F280" i="1"/>
  <c r="F239" i="1"/>
  <c r="F276" i="1"/>
  <c r="F245" i="1"/>
  <c r="F246" i="1"/>
  <c r="F225" i="1"/>
  <c r="F307" i="1"/>
  <c r="F273" i="1"/>
  <c r="F247" i="1"/>
  <c r="F248" i="1"/>
  <c r="F270" i="1"/>
  <c r="F274" i="1"/>
  <c r="F216" i="1"/>
  <c r="F249" i="1"/>
  <c r="F222" i="1"/>
  <c r="F310" i="1"/>
  <c r="F221" i="1"/>
  <c r="F309" i="1"/>
  <c r="F250" i="1"/>
  <c r="F252" i="1"/>
  <c r="F251" i="1"/>
  <c r="F268" i="1"/>
  <c r="F313" i="1"/>
  <c r="F254" i="1"/>
  <c r="F272" i="1"/>
  <c r="F255" i="1"/>
  <c r="F278" i="1"/>
  <c r="F298" i="1"/>
  <c r="F267" i="1"/>
  <c r="F256" i="1"/>
  <c r="F257" i="1"/>
  <c r="F258" i="1"/>
  <c r="F259" i="1"/>
  <c r="F260" i="1"/>
  <c r="F265" i="1"/>
  <c r="F261" i="1"/>
  <c r="F262" i="1"/>
  <c r="F226" i="1"/>
  <c r="F312" i="1"/>
  <c r="F263" i="1"/>
  <c r="F266" i="1"/>
  <c r="F224" i="1"/>
  <c r="F311" i="1"/>
  <c r="F240" i="1"/>
  <c r="F241" i="1"/>
  <c r="F217" i="1"/>
  <c r="F193" i="1" l="1"/>
  <c r="F194" i="1"/>
  <c r="F218" i="1"/>
  <c r="F219" i="1"/>
  <c r="F227" i="1"/>
  <c r="F228" i="1"/>
  <c r="F192" i="1"/>
  <c r="F287" i="1"/>
  <c r="F45" i="1" l="1"/>
  <c r="F43" i="1"/>
  <c r="F49" i="1"/>
  <c r="F5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F48" i="1" l="1"/>
  <c r="F97" i="1" l="1"/>
  <c r="F46" i="1"/>
  <c r="F9" i="8" l="1"/>
  <c r="F10" i="8"/>
  <c r="F11" i="8"/>
  <c r="F4" i="8"/>
  <c r="F5" i="8"/>
  <c r="F6" i="8"/>
  <c r="F7" i="8"/>
  <c r="F8" i="8"/>
  <c r="F3" i="8"/>
  <c r="F2" i="8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F116" i="1" l="1"/>
  <c r="F40" i="1"/>
  <c r="F41" i="1"/>
  <c r="F44" i="1" l="1"/>
  <c r="F53" i="1"/>
  <c r="F54" i="1"/>
  <c r="F55" i="1" l="1"/>
  <c r="F56" i="1"/>
  <c r="F64" i="1" l="1"/>
  <c r="F65" i="1"/>
  <c r="F67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9" i="1"/>
  <c r="F90" i="1"/>
  <c r="F91" i="1"/>
  <c r="F92" i="1"/>
  <c r="F93" i="1"/>
  <c r="F94" i="1"/>
  <c r="F95" i="1"/>
  <c r="F96" i="1"/>
  <c r="F83" i="1"/>
  <c r="F82" i="1"/>
  <c r="F84" i="1"/>
  <c r="F85" i="1"/>
  <c r="F86" i="1"/>
  <c r="F87" i="1"/>
  <c r="F88" i="1"/>
  <c r="F108" i="1"/>
  <c r="F109" i="1"/>
  <c r="F110" i="1"/>
  <c r="F111" i="1"/>
  <c r="F112" i="1"/>
  <c r="F113" i="1"/>
  <c r="F114" i="1"/>
  <c r="F115" i="1"/>
  <c r="F106" i="1"/>
  <c r="F107" i="1"/>
  <c r="F98" i="1"/>
  <c r="F99" i="1"/>
  <c r="F51" i="1"/>
  <c r="F42" i="1"/>
  <c r="F57" i="1"/>
  <c r="F58" i="1"/>
  <c r="F59" i="1"/>
  <c r="F60" i="1"/>
  <c r="F61" i="1"/>
  <c r="F62" i="1"/>
  <c r="F63" i="1"/>
  <c r="F52" i="1"/>
  <c r="F127" i="1" l="1"/>
  <c r="F126" i="1"/>
  <c r="F105" i="1"/>
  <c r="F117" i="1"/>
  <c r="F118" i="1"/>
  <c r="F119" i="1"/>
  <c r="F120" i="1"/>
  <c r="F121" i="1"/>
  <c r="F122" i="1"/>
  <c r="F123" i="1"/>
  <c r="F124" i="1"/>
  <c r="F125" i="1"/>
  <c r="F128" i="1"/>
</calcChain>
</file>

<file path=xl/sharedStrings.xml><?xml version="1.0" encoding="utf-8"?>
<sst xmlns="http://schemas.openxmlformats.org/spreadsheetml/2006/main" count="1987" uniqueCount="564">
  <si>
    <t>Action</t>
  </si>
  <si>
    <t>Corrected field</t>
  </si>
  <si>
    <t>Notes</t>
  </si>
  <si>
    <t>Completed</t>
  </si>
  <si>
    <t>script</t>
  </si>
  <si>
    <t>0704CAN0286_CSL2</t>
  </si>
  <si>
    <t>X_COORDINATE</t>
  </si>
  <si>
    <t>coordinates are wrong</t>
  </si>
  <si>
    <t>done</t>
  </si>
  <si>
    <t>Y_COORDINATE</t>
  </si>
  <si>
    <t>0202CHA0122_DH</t>
  </si>
  <si>
    <t>0201ALL5357_C</t>
  </si>
  <si>
    <t>coordinates are in PA</t>
  </si>
  <si>
    <t>1101BAL1090_MAIN</t>
  </si>
  <si>
    <t>0202CHA0122_OPRBEACH</t>
  </si>
  <si>
    <t>LOCATION_NAME</t>
  </si>
  <si>
    <t>LONG POINT SP BEACH</t>
  </si>
  <si>
    <t>name was wrong</t>
  </si>
  <si>
    <t>filter</t>
  </si>
  <si>
    <t>SampleID</t>
  </si>
  <si>
    <t>1401SUP0104</t>
  </si>
  <si>
    <t>WATER</t>
  </si>
  <si>
    <t>Lake Superior</t>
  </si>
  <si>
    <t>fix name issues (Lake Superior not Lawson)</t>
  </si>
  <si>
    <t>0703UWB0037A</t>
  </si>
  <si>
    <t>ALTERNATE_NAME</t>
  </si>
  <si>
    <t>Wild Spirit Pond</t>
  </si>
  <si>
    <t>Alt name: Wild Spirit Pond</t>
  </si>
  <si>
    <t>0403UWB0146A</t>
  </si>
  <si>
    <t>NYSDEC Camp Rushford Pond</t>
  </si>
  <si>
    <t>fix name issues</t>
  </si>
  <si>
    <t>1302BOG0086</t>
  </si>
  <si>
    <t>PWS</t>
  </si>
  <si>
    <t>YES</t>
  </si>
  <si>
    <t>Change PWS to Yes</t>
  </si>
  <si>
    <t>1302BOY0076</t>
  </si>
  <si>
    <t>1302CRO0109</t>
  </si>
  <si>
    <t>1301CRO1033</t>
  </si>
  <si>
    <t>1302EAS0089</t>
  </si>
  <si>
    <t>1302KIR0052</t>
  </si>
  <si>
    <t>1302GIL0061</t>
  </si>
  <si>
    <t>1302MID0062</t>
  </si>
  <si>
    <t>1302MUS0044A</t>
  </si>
  <si>
    <t>1402NEV0058B</t>
  </si>
  <si>
    <t>1403PEP0358A</t>
  </si>
  <si>
    <t>1202SCH0638A</t>
  </si>
  <si>
    <t>1302TIT0103</t>
  </si>
  <si>
    <t>1302WES0067</t>
  </si>
  <si>
    <t>1307ASH0848</t>
  </si>
  <si>
    <t>BEACHES</t>
  </si>
  <si>
    <t>NO</t>
  </si>
  <si>
    <t>Change Beach to No</t>
  </si>
  <si>
    <t>14-1879</t>
  </si>
  <si>
    <t>Add Remark</t>
  </si>
  <si>
    <t>Duplicate tox analysis of 15-18-B1A</t>
  </si>
  <si>
    <t>Duplicate tox analysis of another sample: 15-1714</t>
  </si>
  <si>
    <t>Add remark</t>
  </si>
  <si>
    <t>CSLAP Lite HABs sampling; this is an OW sample only analyzed for HABs</t>
  </si>
  <si>
    <t>Whole water sample HABs not analyzed, filter results only</t>
  </si>
  <si>
    <t>Add Sample Name</t>
  </si>
  <si>
    <t>13-882</t>
  </si>
  <si>
    <t>13-993</t>
  </si>
  <si>
    <t>13-995</t>
  </si>
  <si>
    <t>15-4036-B1</t>
  </si>
  <si>
    <t>14-1012-B1</t>
  </si>
  <si>
    <t>Change Data Provider</t>
  </si>
  <si>
    <t>OTH</t>
  </si>
  <si>
    <t>CSL</t>
  </si>
  <si>
    <t>LCI</t>
  </si>
  <si>
    <t>DEC</t>
  </si>
  <si>
    <t>ESF</t>
  </si>
  <si>
    <t>Change ESF#</t>
  </si>
  <si>
    <t>16-995</t>
  </si>
  <si>
    <t>14-957</t>
  </si>
  <si>
    <t>14-664</t>
  </si>
  <si>
    <t>Change Info Type</t>
  </si>
  <si>
    <t>OW</t>
  </si>
  <si>
    <t>SB</t>
  </si>
  <si>
    <t>Missing ESF info on these results</t>
  </si>
  <si>
    <t>Change Lab Name Code for all results</t>
  </si>
  <si>
    <t>DOH</t>
  </si>
  <si>
    <t>Change Lake_ID</t>
  </si>
  <si>
    <t>0901STL5150</t>
  </si>
  <si>
    <t>0801UWB5593</t>
  </si>
  <si>
    <t>1401WHI0117_C</t>
  </si>
  <si>
    <t>0901STL5150_C</t>
  </si>
  <si>
    <t>Change SAMPLE DATE</t>
  </si>
  <si>
    <t>Change SAMPLE_NAME</t>
  </si>
  <si>
    <t>16-138-B1</t>
  </si>
  <si>
    <t>16-138-B2</t>
  </si>
  <si>
    <t>14-33.1-01</t>
  </si>
  <si>
    <t>14-33.1-02</t>
  </si>
  <si>
    <t>14-33.1-03</t>
  </si>
  <si>
    <t>14-33.1-04</t>
  </si>
  <si>
    <t>14-33.1-05</t>
  </si>
  <si>
    <t>14-33.1-06</t>
  </si>
  <si>
    <t>14-33.1-07</t>
  </si>
  <si>
    <t>14-33.1-08</t>
  </si>
  <si>
    <t>15-24-991</t>
  </si>
  <si>
    <t>14-150-01</t>
  </si>
  <si>
    <t>14-150-02</t>
  </si>
  <si>
    <t>14-150-03</t>
  </si>
  <si>
    <t>Location_ID</t>
  </si>
  <si>
    <t>0801UWB5593_DH</t>
  </si>
  <si>
    <t>delete</t>
  </si>
  <si>
    <t>Delete record</t>
  </si>
  <si>
    <t>Duplicated sample name, no test results associated with this record</t>
  </si>
  <si>
    <t>REMARK</t>
  </si>
  <si>
    <t>FILTER. RAW WATER WAS RECEIVED ON 8/7/14 AND ASSIGNED ESF# 14-876</t>
  </si>
  <si>
    <t>NOTHING   (FP BLANK ALSO SAVED =0000)</t>
  </si>
  <si>
    <t>SAMPLE_NAME</t>
  </si>
  <si>
    <t>15-B2L-B99</t>
  </si>
  <si>
    <t>13-37-B4</t>
  </si>
  <si>
    <t>14-33.1-99</t>
  </si>
  <si>
    <t>SAMPLE_DATE</t>
  </si>
  <si>
    <t>13-33-05</t>
  </si>
  <si>
    <t>13-33-06</t>
  </si>
  <si>
    <t>13-33-08</t>
  </si>
  <si>
    <t>13-33-07</t>
  </si>
  <si>
    <t>13-33.1-04</t>
  </si>
  <si>
    <t>13-33.1-05</t>
  </si>
  <si>
    <t>13-33.1-06</t>
  </si>
  <si>
    <t>13-33.1-07</t>
  </si>
  <si>
    <t>13-33.1-08</t>
  </si>
  <si>
    <t>INFO_TYPE</t>
  </si>
  <si>
    <t>LAKE_ID</t>
  </si>
  <si>
    <t>0602MEL0039</t>
  </si>
  <si>
    <t>LOCATION_ID</t>
  </si>
  <si>
    <t>0602MEL0039_C</t>
  </si>
  <si>
    <t>1104SCH0347_NCSL</t>
  </si>
  <si>
    <t>12-34-11</t>
  </si>
  <si>
    <t>12-34-12</t>
  </si>
  <si>
    <t>12-34-13</t>
  </si>
  <si>
    <t>12-34-14</t>
  </si>
  <si>
    <t>12-34-15</t>
  </si>
  <si>
    <t>12-34-16</t>
  </si>
  <si>
    <t>12-34-17</t>
  </si>
  <si>
    <t>12-34-18</t>
  </si>
  <si>
    <t>13-113-11</t>
  </si>
  <si>
    <t>13-113-01</t>
  </si>
  <si>
    <t>Date is blank</t>
  </si>
  <si>
    <t>Move WQ records</t>
  </si>
  <si>
    <t>All non-HABs should be attributed to Sample ID 2192</t>
  </si>
  <si>
    <t>Remove but not delete</t>
  </si>
  <si>
    <t>Orphan sample and test results, need to identify forever home</t>
  </si>
  <si>
    <t>DATA_PROVIDER</t>
  </si>
  <si>
    <t>HON</t>
  </si>
  <si>
    <t>SAMPLE_DATE=replace(SAMPLE_DATE,SAMPLE_ID=="57858","9/12/2018"),</t>
  </si>
  <si>
    <t>SAMPLE_DATE=replace(SAMPLE_DATE,SAMPLE_ID=="49067","8/21/2017"),</t>
  </si>
  <si>
    <t>SAMPLE_DATE=replace(SAMPLE_DATE,SAMPLE_ID=="49003","9/24/2017"),</t>
  </si>
  <si>
    <t>SAMPLE_DATE=replace(SAMPLE_DATE,SAMPLE_ID=="59894","9/24/2017"),</t>
  </si>
  <si>
    <t>SAMPLE_DATE=replace(SAMPLE_DATE,SAMPLE_ID=="59554","9/12/2018"),</t>
  </si>
  <si>
    <t>17-SOO119-B1</t>
  </si>
  <si>
    <t>They are in as SR because Sodus, but they are CSL</t>
  </si>
  <si>
    <t>Rules to check/Issues to ponder</t>
  </si>
  <si>
    <t>Assingnee</t>
  </si>
  <si>
    <t>If results exist, Is sample Name blank?</t>
  </si>
  <si>
    <t>ITS Generate</t>
  </si>
  <si>
    <t>Are sample names unique</t>
  </si>
  <si>
    <t>Are Sample IDs unique?</t>
  </si>
  <si>
    <t>Do Samples with sample Name have results</t>
  </si>
  <si>
    <t>Fix and clean lab name code- Fill in gaps, mismatches to coded table; create data rules by characteristic name, etc.</t>
  </si>
  <si>
    <t>Check for duplicate lake IDs</t>
  </si>
  <si>
    <t>in task list</t>
  </si>
  <si>
    <t>Check for Duplicate location id</t>
  </si>
  <si>
    <t>Lake ID blank</t>
  </si>
  <si>
    <t>LM: Maj Basin name and major basin ID match</t>
  </si>
  <si>
    <t xml:space="preserve">Duplicate sample Name: if one has no results, delete that record? </t>
  </si>
  <si>
    <t>Should we be retaining ESF's Sodus Bay sampling results at all?</t>
  </si>
  <si>
    <t xml:space="preserve">Rebecca </t>
  </si>
  <si>
    <t>Create Basin ID table with major minor basin</t>
  </si>
  <si>
    <t>Conceptualize and build genus reference table</t>
  </si>
  <si>
    <t>Microcscopy table: retain original "result" and individual genera separately</t>
  </si>
  <si>
    <t>Incorporate 2019 LCI Field data for new table</t>
  </si>
  <si>
    <t>Matt</t>
  </si>
  <si>
    <t>CSLAP field data table</t>
  </si>
  <si>
    <t>Stephanie</t>
  </si>
  <si>
    <t>LCI Profile data</t>
  </si>
  <si>
    <t>Create a coded table for CSLAP user perception results</t>
  </si>
  <si>
    <t>LCI field data table; include 2019 data</t>
  </si>
  <si>
    <t>HABs field data table - evaluate fields &amp; create coded tables</t>
  </si>
  <si>
    <t xml:space="preserve">Specify SOP for results </t>
  </si>
  <si>
    <t>Create Event table</t>
  </si>
  <si>
    <t>Alene</t>
  </si>
  <si>
    <t>Macrophyte table: coded table for species, field data</t>
  </si>
  <si>
    <t xml:space="preserve">Review New Names for fields in data model </t>
  </si>
  <si>
    <t xml:space="preserve">Review definititions for fields in data model </t>
  </si>
  <si>
    <t>Adding informationt to DP and IT codede tables to document historical monitoring</t>
  </si>
  <si>
    <t>Convert fields to numeric in result table </t>
  </si>
  <si>
    <t>Remove white spaces</t>
  </si>
  <si>
    <t>Corrections</t>
  </si>
  <si>
    <t>Corrected fields</t>
  </si>
  <si>
    <t>All results from 1301MIT0162A</t>
  </si>
  <si>
    <t>Change Lab name code</t>
  </si>
  <si>
    <t>SUNYSB</t>
  </si>
  <si>
    <t>mutate(LAB_NAME_CODE=replace(LAB_NAME_CODE,LAKE_ID=="1301MIT0162A","SUNYSB"),</t>
  </si>
  <si>
    <t>Data provider CSL</t>
  </si>
  <si>
    <t>Change lake project Code (missing from some)</t>
  </si>
  <si>
    <t>use reference table to match project code by LakeID to each event</t>
  </si>
  <si>
    <t>Schroon Lake 2013 &amp; 2015 for CSLAP, many errors &amp; issues 28634-41, 35022-25, 28594, 28598</t>
  </si>
  <si>
    <t>Stephanie and Rebecca have to fix this together</t>
  </si>
  <si>
    <t xml:space="preserve">Incorrect formatting on units in the "Result.Detection.Quantitation.Limit.Unit" field </t>
  </si>
  <si>
    <t xml:space="preserve">fix in R or open refine. </t>
  </si>
  <si>
    <t xml:space="preserve">make sure these units match the ones in the "Result.Unit" field </t>
  </si>
  <si>
    <t>Working</t>
  </si>
  <si>
    <t xml:space="preserve">Could convert umho/cm to us/cm in "Result.Unit" field to simplify table </t>
  </si>
  <si>
    <t>multiply umho/cm by 1000000</t>
  </si>
  <si>
    <t>Characteristic.Name is N/A for 81,592 records</t>
  </si>
  <si>
    <t>for info type =SD, easy fix, others?</t>
  </si>
  <si>
    <t>Duplicate parameter test results within single sample</t>
  </si>
  <si>
    <t>Check for duplicates in sample table, remove one if they are equivalent, if not equivalent flag and investigate</t>
  </si>
  <si>
    <t>Schroon Lake 2013 and 2015, field data and chemistry data mismatched</t>
  </si>
  <si>
    <t>suggest remove sample from test results and reupload; some sample names missing from sample table</t>
  </si>
  <si>
    <t>horseshoe pond 2012</t>
  </si>
  <si>
    <t>Two sets of records, 25613-25619 and 34862-34871; results need to be combined. into one set</t>
  </si>
  <si>
    <t>paradox lake 2013</t>
  </si>
  <si>
    <t>update location ids to reflect two sampling locations</t>
  </si>
  <si>
    <t>Lake Placid 2012</t>
  </si>
  <si>
    <t>Two sets of records for OW.. seem to have duplicative results</t>
  </si>
  <si>
    <t>16-WPP-01</t>
  </si>
  <si>
    <t>SBK</t>
  </si>
  <si>
    <t>16-2024-01</t>
  </si>
  <si>
    <t>16-2024-02</t>
  </si>
  <si>
    <t>16-2024-03</t>
  </si>
  <si>
    <t>16-2024-04</t>
  </si>
  <si>
    <t>RT</t>
  </si>
  <si>
    <t>16-LA-01</t>
  </si>
  <si>
    <t>16-LA-02</t>
  </si>
  <si>
    <t>16-LA-03</t>
  </si>
  <si>
    <t>16-LA-04</t>
  </si>
  <si>
    <t>16-LA-05</t>
  </si>
  <si>
    <t>16-LA-06</t>
  </si>
  <si>
    <t>16-LA-07</t>
  </si>
  <si>
    <t>16-LA-08</t>
  </si>
  <si>
    <t>16-BRP-01</t>
  </si>
  <si>
    <t>16-BRP-02</t>
  </si>
  <si>
    <t>16-BRP-03</t>
  </si>
  <si>
    <t>16-EH15-01</t>
  </si>
  <si>
    <t>16-EH15-02</t>
  </si>
  <si>
    <t>16-EH15-04</t>
  </si>
  <si>
    <t>16-EH16-01</t>
  </si>
  <si>
    <t>16-EH16-02</t>
  </si>
  <si>
    <t>16-EH15-03</t>
  </si>
  <si>
    <t>16-EH16-03</t>
  </si>
  <si>
    <t>16-EH16-04</t>
  </si>
  <si>
    <t>16-EH18-01</t>
  </si>
  <si>
    <t>16-EH18-02</t>
  </si>
  <si>
    <t>16-EH18-03</t>
  </si>
  <si>
    <t>16-EH18-04</t>
  </si>
  <si>
    <t>16-GPS-01</t>
  </si>
  <si>
    <t>16-GPS-02</t>
  </si>
  <si>
    <t>16-GPS-03</t>
  </si>
  <si>
    <t>16-GPS-04</t>
  </si>
  <si>
    <t>16-HP-01</t>
  </si>
  <si>
    <t>16-HP-02</t>
  </si>
  <si>
    <t>16-HP-03</t>
  </si>
  <si>
    <t>16-HP-04</t>
  </si>
  <si>
    <t>16-KP-01</t>
  </si>
  <si>
    <t>16-KP-02</t>
  </si>
  <si>
    <t>16-LRBR-01</t>
  </si>
  <si>
    <t>16-LRBR-02</t>
  </si>
  <si>
    <t>16-LRBR-03</t>
  </si>
  <si>
    <t>16-LRBR-04</t>
  </si>
  <si>
    <t>16-LRBR-05</t>
  </si>
  <si>
    <t>16-LRI-01</t>
  </si>
  <si>
    <t>16-LRI-02</t>
  </si>
  <si>
    <t>16-LRI-03</t>
  </si>
  <si>
    <t>16-LRI-04</t>
  </si>
  <si>
    <t>16-LL-01</t>
  </si>
  <si>
    <t>16-LL-02</t>
  </si>
  <si>
    <t>16-LL-03</t>
  </si>
  <si>
    <t>16-LL-04</t>
  </si>
  <si>
    <t>16-ML-01</t>
  </si>
  <si>
    <t>16-ML-02</t>
  </si>
  <si>
    <t>16-MP-01</t>
  </si>
  <si>
    <t>16-MP-02</t>
  </si>
  <si>
    <t>16-MP-03</t>
  </si>
  <si>
    <t>16-MP-04</t>
  </si>
  <si>
    <t>16-MP-05</t>
  </si>
  <si>
    <t>16-OTP-01</t>
  </si>
  <si>
    <t>16-OTP-03</t>
  </si>
  <si>
    <t>16-SP-01</t>
  </si>
  <si>
    <t>16-SP-02</t>
  </si>
  <si>
    <t>16-LOP-01</t>
  </si>
  <si>
    <t>16-WP-02</t>
  </si>
  <si>
    <t>16-WPN-01</t>
  </si>
  <si>
    <t>16-WPN-02</t>
  </si>
  <si>
    <t>16-WPN-03</t>
  </si>
  <si>
    <t>16-WPS-01</t>
  </si>
  <si>
    <t>16-WPS-02</t>
  </si>
  <si>
    <t>16-WPS-03</t>
  </si>
  <si>
    <t>16-WPS-04</t>
  </si>
  <si>
    <t>16-WPS-05</t>
  </si>
  <si>
    <t>16-WPS-06</t>
  </si>
  <si>
    <t>16-WPS-07</t>
  </si>
  <si>
    <t>16-WP-01</t>
  </si>
  <si>
    <t>16-WP-03</t>
  </si>
  <si>
    <t>16-WP-04</t>
  </si>
  <si>
    <t>16-WP-05</t>
  </si>
  <si>
    <t>15-KL-08</t>
  </si>
  <si>
    <t>1302UWB0102A_BEACH</t>
  </si>
  <si>
    <t>0201RED0095B_OPRBEACH</t>
  </si>
  <si>
    <t>0402CON0067_BEACH_2</t>
  </si>
  <si>
    <t>0403SIL0115_BEACH</t>
  </si>
  <si>
    <t>0601CED0241_BEACH</t>
  </si>
  <si>
    <t>0601GIL0287_OPRBEACH</t>
  </si>
  <si>
    <t>0602BOW5660_OPRBEACH</t>
  </si>
  <si>
    <t>0703CAZ0153_BEACH_1</t>
  </si>
  <si>
    <t>1404ARC5574_OPRBEACH</t>
  </si>
  <si>
    <t>1601ELL1113_BEACH_1</t>
  </si>
  <si>
    <t>STATUS</t>
  </si>
  <si>
    <t>NO BLOOM</t>
  </si>
  <si>
    <t>18-LRBR-03</t>
  </si>
  <si>
    <t>18-LRBR-04</t>
  </si>
  <si>
    <t>18-LRBR-01</t>
  </si>
  <si>
    <t>18-I22-01</t>
  </si>
  <si>
    <t>18-I22-03</t>
  </si>
  <si>
    <t>18-I22-04</t>
  </si>
  <si>
    <t>16-2003-B2</t>
  </si>
  <si>
    <t>1701FOR0755_FPMN</t>
  </si>
  <si>
    <t>16-MP-27</t>
  </si>
  <si>
    <t>17-LRI-05</t>
  </si>
  <si>
    <t>17-LRBR-05</t>
  </si>
  <si>
    <t>18-MX-01</t>
  </si>
  <si>
    <t>18-MX-02</t>
  </si>
  <si>
    <t>18-MX-03</t>
  </si>
  <si>
    <t>18-MX-04</t>
  </si>
  <si>
    <t>18-MX-05</t>
  </si>
  <si>
    <t>18-MX-06</t>
  </si>
  <si>
    <t>18-MX-07</t>
  </si>
  <si>
    <t>18-MX-08</t>
  </si>
  <si>
    <t>17-2006-B2</t>
  </si>
  <si>
    <t>1201VAN0689</t>
  </si>
  <si>
    <t>LAKE EDWARD</t>
  </si>
  <si>
    <t>GLENMORE RESERVOIR</t>
  </si>
  <si>
    <t>0703ONE0073</t>
  </si>
  <si>
    <t>1201COR0664</t>
  </si>
  <si>
    <t>HYDADDY RESERVOIR</t>
  </si>
  <si>
    <t>1201UWB5293</t>
  </si>
  <si>
    <t>LOST LAKE - E</t>
  </si>
  <si>
    <t>1202UWB0599</t>
  </si>
  <si>
    <t>SURFACE RESERVOIR # 1</t>
  </si>
  <si>
    <t>TBD</t>
  </si>
  <si>
    <t>mutate(LOCATION_ID=replace(LOCATION_ID,LAKE_ID=="1701MIL0793","1701MIL0793_MP"),</t>
  </si>
  <si>
    <t>All results from 1701MIL0793</t>
  </si>
  <si>
    <t>Change location ID for all Mill Pond (Watermill) samples)</t>
  </si>
  <si>
    <t>0402HON0057</t>
  </si>
  <si>
    <t>Change PWS to No</t>
  </si>
  <si>
    <t>1702HUG1080</t>
  </si>
  <si>
    <t>Twin Lakes</t>
  </si>
  <si>
    <t>Alt name</t>
  </si>
  <si>
    <t>two sets of results, two diff times</t>
  </si>
  <si>
    <t>12-88.1-01</t>
  </si>
  <si>
    <t>1404LAU0382_SE</t>
  </si>
  <si>
    <t xml:space="preserve">0705COM0333_W	</t>
  </si>
  <si>
    <t xml:space="preserve">0704CAN0286_C	</t>
  </si>
  <si>
    <t>0402HON0057_C</t>
  </si>
  <si>
    <t>0202CHA0122_CHAN</t>
  </si>
  <si>
    <t xml:space="preserve">2014-08-02	</t>
  </si>
  <si>
    <t>0602DEA0036_C</t>
  </si>
  <si>
    <t>issue</t>
  </si>
  <si>
    <t>Date</t>
  </si>
  <si>
    <t>Lake</t>
  </si>
  <si>
    <t>0301MID0177A</t>
  </si>
  <si>
    <t>1005UWB0454</t>
  </si>
  <si>
    <t>1201UWB0706</t>
  </si>
  <si>
    <t>1301MEL0331</t>
  </si>
  <si>
    <t>1301VLY0262A</t>
  </si>
  <si>
    <t>1301WIC0183A</t>
  </si>
  <si>
    <t>1304BEA0345A</t>
  </si>
  <si>
    <t>1305COL0404</t>
  </si>
  <si>
    <t>ANACYSTIS</t>
  </si>
  <si>
    <t>ANATHECE</t>
  </si>
  <si>
    <t>PHORMIDIUM</t>
  </si>
  <si>
    <t>TETRADESMUS</t>
  </si>
  <si>
    <t>5 events, different times</t>
  </si>
  <si>
    <t>0402CON0067_C</t>
  </si>
  <si>
    <t>0902IND0051_C</t>
  </si>
  <si>
    <t>17-22.1-99 QA sample</t>
  </si>
  <si>
    <t>2017-09-13 00:00:00</t>
  </si>
  <si>
    <t>only 1 sample?</t>
  </si>
  <si>
    <t>2016-07-02 10:30:00</t>
  </si>
  <si>
    <t>2013-06-15 00:00:00</t>
  </si>
  <si>
    <t>2016-06-05 10:00:00</t>
  </si>
  <si>
    <t xml:space="preserve"> 2015-09-03 14:30:00</t>
  </si>
  <si>
    <t>12-117-07,12-117-08</t>
  </si>
  <si>
    <t>2 samples, same sample date</t>
  </si>
  <si>
    <t>1301ALC0185_DH</t>
  </si>
  <si>
    <t>1304BEA0345</t>
  </si>
  <si>
    <t>13-196-B2</t>
  </si>
  <si>
    <t>1305COL0404_DH</t>
  </si>
  <si>
    <t>16-6-B1</t>
  </si>
  <si>
    <t>16-6-B2</t>
  </si>
  <si>
    <t>16-6-B3</t>
  </si>
  <si>
    <t>18-96-B3</t>
  </si>
  <si>
    <t>1516","51160","51161","54706","54707","54708","54709","54721","54722","54723","54724","54725","54726","63187","36","1597","13584","13585","13586","13587","13588","35860","35897","35968","33766","34537","34866","35127","48575","63176","63177","63178","63179","63180","63181","63182","63184","63186","63188","63191","63183</t>
  </si>
  <si>
    <t>filter(!((SAMPLE_ID%in%c("1516","51160","51161","54706","54707","54708","54709","54721","54722","54723","54724","54725","54726","63187","36","1597","13584","13585","13586","13587","13588","35860","35897","35968","33766","34537","34866","35127","48575","63176","63177","63178","63179","63180","63181","63182","63184","63186","63188","63191","63183))))</t>
  </si>
  <si>
    <t>CHARA</t>
  </si>
  <si>
    <t>APHANOTHECE</t>
  </si>
  <si>
    <t xml:space="preserve">DUNALIELLA </t>
  </si>
  <si>
    <t>CHLOROKYBUS</t>
  </si>
  <si>
    <t>CYANOBIUM</t>
  </si>
  <si>
    <t>TRICHODESMIUM</t>
  </si>
  <si>
    <t>SYNECHOCOCCUS</t>
  </si>
  <si>
    <t>0906GRA0051_C</t>
  </si>
  <si>
    <t>Questions</t>
  </si>
  <si>
    <t>F Flag field SB data UFI</t>
  </si>
  <si>
    <t>P Codes for SB</t>
  </si>
  <si>
    <t>Create line for Confirmed Status?</t>
  </si>
  <si>
    <t>Bring in OW Status?</t>
  </si>
  <si>
    <t>SEI_LOCATION_HISTORY_ID</t>
  </si>
  <si>
    <t>SEI_EVENT_LMAS_SAMPLE_DATE</t>
  </si>
  <si>
    <t>SEI_EVENT_LMAS_SAMPLE_TIME</t>
  </si>
  <si>
    <t>SEI_EVENT_LMAS_DATA_PROVIDER</t>
  </si>
  <si>
    <t>SEI_SAMPLE_TYPE</t>
  </si>
  <si>
    <t>SEI_INFORMATION_TYPE</t>
  </si>
  <si>
    <t>SEI_SAMPLE_NAME</t>
  </si>
  <si>
    <t>SEI_SAMPLE_ID</t>
  </si>
  <si>
    <t>1303BEA0234_C</t>
  </si>
  <si>
    <t>HAB</t>
  </si>
  <si>
    <t>09-13-001</t>
  </si>
  <si>
    <t>09-13-002</t>
  </si>
  <si>
    <t>1310QUE0057_C</t>
  </si>
  <si>
    <t>11-52-B2</t>
  </si>
  <si>
    <t>0707SKA0193_C</t>
  </si>
  <si>
    <t>BOB DEAN CAMP (SKAN 1)</t>
  </si>
  <si>
    <t>0704CAN0286_C</t>
  </si>
  <si>
    <t>COTTAGE CITY</t>
  </si>
  <si>
    <t>1402PLE0045_C</t>
  </si>
  <si>
    <t>MCREYS DOCK</t>
  </si>
  <si>
    <t>ONTARIO BEACH PARK</t>
  </si>
  <si>
    <t>0403SIL0115_C</t>
  </si>
  <si>
    <t>SLW1</t>
  </si>
  <si>
    <t>SLW2</t>
  </si>
  <si>
    <t>0703DER0139A_C</t>
  </si>
  <si>
    <t>SW KEOUGH</t>
  </si>
  <si>
    <t>Correction</t>
  </si>
  <si>
    <t>Microscopy for 2018?</t>
  </si>
  <si>
    <t>PERCENT</t>
  </si>
  <si>
    <t>&gt;75</t>
  </si>
  <si>
    <t xml:space="preserve">[1] "NOT REPORTED" "W"            "S"            "SW"           "N"            "SE"           "NE"          </t>
  </si>
  <si>
    <t xml:space="preserve"> [8] "E"            "WNW"          "SSW"          "NNE"          "NW"           "SSE"          "ENE"         </t>
  </si>
  <si>
    <t xml:space="preserve">[15] "NNW"          NA             "UNKNOWN"      "WSW"          "CALM"         "NO WIND"      "ESE"         </t>
  </si>
  <si>
    <t>&gt;</t>
  </si>
  <si>
    <t>WIND_DIR</t>
  </si>
  <si>
    <t>unique(tempclean$WIND_INT)</t>
  </si>
  <si>
    <t xml:space="preserve">[1] "NOT REPORTED" "MODERATE"     "CALM"         "WINDY"        NA         </t>
  </si>
  <si>
    <t xml:space="preserve">       NA             "UNKNOWN"             "CALM"         "NO WIND"       </t>
  </si>
  <si>
    <t>still to clean from direction field, waiting on subset of data with these results to compare to intensity field before we modify</t>
  </si>
  <si>
    <t xml:space="preserve">tempclean&lt;-tempclean %&gt;% </t>
  </si>
  <si>
    <t xml:space="preserve">  mutate(WIND_DIR = case_when(</t>
  </si>
  <si>
    <t xml:space="preserve">    WIND_DIR =="N" ~ "NORTH",</t>
  </si>
  <si>
    <t xml:space="preserve">    WIND_DIR =="NW" ~ "NORTHWEST",</t>
  </si>
  <si>
    <t xml:space="preserve">    WIND_DIR =="NE" ~ "NORTHEAST",</t>
  </si>
  <si>
    <t xml:space="preserve">    WIND_DIR =="S" ~ "SOUTH",</t>
  </si>
  <si>
    <t xml:space="preserve">    WIND_DIR =="SW" ~ "SOUTHWEST",</t>
  </si>
  <si>
    <t xml:space="preserve">    WIND_DIR =="SE" ~ "SOUTHEAST",</t>
  </si>
  <si>
    <t xml:space="preserve">    WIND_DIR =="W" ~ "WEST",</t>
  </si>
  <si>
    <t xml:space="preserve">    WIND_DIR =="E" ~ "EAST",</t>
  </si>
  <si>
    <t xml:space="preserve">    WIND_DIR =="WNW" ~ "NORTHWEST",</t>
  </si>
  <si>
    <t xml:space="preserve">    WIND_DIR =="NNW" ~ "NORTHWEST",</t>
  </si>
  <si>
    <t xml:space="preserve">    WIND_DIR =="NNE" ~ "NORTHEAST",</t>
  </si>
  <si>
    <t xml:space="preserve">    WIND_DIR =="ENE" ~ "NORTHEAST",</t>
  </si>
  <si>
    <t xml:space="preserve">    WIND_DIR =="SSW" ~ "SOUTHWEST",</t>
  </si>
  <si>
    <t xml:space="preserve">    WIND_DIR =="WSW" ~ "SOUTHWEST",</t>
  </si>
  <si>
    <t xml:space="preserve">    WIND_DIR =="SSE" ~ "SOUTHEAST",</t>
  </si>
  <si>
    <t xml:space="preserve">    WIND_DIR =="ESE" ~ "SOUTHEAST",</t>
  </si>
  <si>
    <t xml:space="preserve">    WIND_DIR =="NOT REPORTED" ~ "NONE",</t>
  </si>
  <si>
    <t xml:space="preserve">  ))</t>
  </si>
  <si>
    <t xml:space="preserve">  mutate(WIND_INT = case_when(</t>
  </si>
  <si>
    <t xml:space="preserve">    WIND_INT =="NOT REPORTED" ~ "NA",</t>
  </si>
  <si>
    <t>Beaver Dam Lake, not in CSLAP 2013, no other name, leave as is</t>
  </si>
  <si>
    <t>12-52-B1</t>
  </si>
  <si>
    <t>Change sample table and test results</t>
  </si>
  <si>
    <t>15-25-B89</t>
  </si>
  <si>
    <t>15-25-B88</t>
  </si>
  <si>
    <t>no other name, leave as is</t>
  </si>
  <si>
    <t>None</t>
  </si>
  <si>
    <t>Shared via Teams</t>
  </si>
  <si>
    <t>all real events, unique TP/NH4sample results</t>
  </si>
  <si>
    <t>sampleID</t>
  </si>
  <si>
    <t>Infotype = QA, change location to 0402HON0057_CSL1</t>
  </si>
  <si>
    <t>Infotype = QA, change location to 0704CAN0286_CSL2</t>
  </si>
  <si>
    <t>change location to 0202CHA0122_SCSL</t>
  </si>
  <si>
    <t>change location to 0705COM0333_C</t>
  </si>
  <si>
    <t>NA</t>
  </si>
  <si>
    <t>change location to 1404LAU0382_C</t>
  </si>
  <si>
    <t>change time date time to 2012-06-24 08:00:00</t>
  </si>
  <si>
    <t>duplicated incomplete results, delete entry</t>
  </si>
  <si>
    <t>change sample name to 12-117-08</t>
  </si>
  <si>
    <t>change sample name to 12-117-07</t>
  </si>
  <si>
    <t>change sample name to 12-117-06</t>
  </si>
  <si>
    <t>change sample date to 8/18/2012</t>
  </si>
  <si>
    <t>change infotype to QA, sample location to 0402CON0067_CSL1</t>
  </si>
  <si>
    <t>change location ID, lake name 1301IND0167_C, Indian Lake</t>
  </si>
  <si>
    <t>X</t>
  </si>
  <si>
    <t>0102LA 5022</t>
  </si>
  <si>
    <t>Lake_ID</t>
  </si>
  <si>
    <t>There's a space in the Lake ID</t>
  </si>
  <si>
    <t>??</t>
  </si>
  <si>
    <t>1087:1095</t>
  </si>
  <si>
    <t>1421:1431</t>
  </si>
  <si>
    <t>SR</t>
  </si>
  <si>
    <t>SAMPLE_ID%in%c("1087":"1095")</t>
  </si>
  <si>
    <t>change location ID, lake name 1311DUA0276A_C,</t>
  </si>
  <si>
    <t>DESMIDIACEAE </t>
  </si>
  <si>
    <t>CARTERIA</t>
  </si>
  <si>
    <t>OCHROMONAS</t>
  </si>
  <si>
    <t>TRACHELOMONAS</t>
  </si>
  <si>
    <t>matched</t>
  </si>
  <si>
    <t>not in ITIS</t>
  </si>
  <si>
    <t>ignore</t>
  </si>
  <si>
    <t>not in it is</t>
  </si>
  <si>
    <t>Present in ITIS but script not working to match, add manually</t>
  </si>
  <si>
    <t>Spelled wrong, should be "pseudanabaena"</t>
  </si>
  <si>
    <t>PSEUDANABAENA</t>
  </si>
  <si>
    <t>ok</t>
  </si>
  <si>
    <t>Desmidiaceae </t>
  </si>
  <si>
    <t>Aphanothece </t>
  </si>
  <si>
    <t>13-WALK-24.1</t>
  </si>
  <si>
    <t>13-WALK-2.5</t>
  </si>
  <si>
    <t>13-WALK-32.6</t>
  </si>
  <si>
    <t>13-WALK-2.1</t>
  </si>
  <si>
    <t>13-WALK-29.3</t>
  </si>
  <si>
    <t>13-WALK-11.6</t>
  </si>
  <si>
    <t>13-WALK-29.9</t>
  </si>
  <si>
    <t>Lake Champlain</t>
  </si>
  <si>
    <t>Clinton, Essex</t>
  </si>
  <si>
    <t>1000CHA0001</t>
  </si>
  <si>
    <t>Clinton, Essex, Washington</t>
  </si>
  <si>
    <t>Cortland, Onondaga</t>
  </si>
  <si>
    <t>Tully Lake</t>
  </si>
  <si>
    <t>Peach Lake</t>
  </si>
  <si>
    <t>1302PEA0093</t>
  </si>
  <si>
    <t>Putnam, Westchester</t>
  </si>
  <si>
    <t>North Sandy Pond</t>
  </si>
  <si>
    <t>Jefferson, Oswego</t>
  </si>
  <si>
    <t>0303NOR1041</t>
  </si>
  <si>
    <t>Water</t>
  </si>
  <si>
    <t>wrong counties</t>
  </si>
  <si>
    <t>lakeID</t>
  </si>
  <si>
    <t>correct counties</t>
  </si>
  <si>
    <t>1501TAP5032_C</t>
  </si>
  <si>
    <t>LocationID</t>
  </si>
  <si>
    <t>Move from NJ to NY</t>
  </si>
  <si>
    <t>LOCATION_COUNTY</t>
  </si>
  <si>
    <t>ROCKLAND</t>
  </si>
  <si>
    <t>ALBANY</t>
  </si>
  <si>
    <t>1301ALC0185_C</t>
  </si>
  <si>
    <t>In the wrong place</t>
  </si>
  <si>
    <t>1601GRA1135A_C</t>
  </si>
  <si>
    <t>CT to NY</t>
  </si>
  <si>
    <t>COLUMBIA</t>
  </si>
  <si>
    <t>1601IND1131_C</t>
  </si>
  <si>
    <t>DUTCHESS</t>
  </si>
  <si>
    <t>1601RIG1135B_C</t>
  </si>
  <si>
    <t>WESTCHESTER</t>
  </si>
  <si>
    <t>1702CON1106V_C</t>
  </si>
  <si>
    <t>1702JOH1110G_C</t>
  </si>
  <si>
    <t>1702MIA1106D_C</t>
  </si>
  <si>
    <t>1702SUS5327_C</t>
  </si>
  <si>
    <t>1702UWB1109B_C</t>
  </si>
  <si>
    <t>1702UWB5160_C</t>
  </si>
  <si>
    <t>1702UWB5539_C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</si>
</sst>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##0.000000_);\-###0.000000"/>
  </numFmts>
  <fonts count="38" x14ac:knownFonts="1"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color rgb="FF333333"/>
      <name val="Avenir Light"/>
      <family val="2"/>
    </font>
    <font>
      <sz val="12"/>
      <color rgb="FF202124"/>
      <name val="Arial"/>
      <family val="2"/>
    </font>
    <font>
      <sz val="10"/>
      <color theme="1"/>
      <name val="Consolas"/>
      <family val="3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FFFF"/>
      <name val="Lucida Sans Typewriter"/>
      <family val="3"/>
    </font>
    <font>
      <sz val="10"/>
      <color rgb="FFFF6600"/>
      <name val="Lucida Sans Typewriter"/>
      <family val="3"/>
    </font>
    <font>
      <sz val="8"/>
      <color rgb="FFFFFFFF"/>
      <name val="Lucida Sans Typewriter"/>
      <family val="3"/>
    </font>
    <font>
      <sz val="8"/>
      <color rgb="FFFF6600"/>
      <name val="Lucida Sans Typewriter"/>
      <family val="3"/>
    </font>
    <font>
      <sz val="11"/>
      <color theme="1"/>
      <name val="Segoe UI"/>
      <family val="2"/>
    </font>
    <font>
      <b/>
      <sz val="12"/>
      <color theme="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i/>
      <sz val="11"/>
      <color theme="4"/>
      <name val="Arial"/>
      <family val="2"/>
    </font>
    <font>
      <i/>
      <sz val="12"/>
      <color theme="4"/>
      <name val="Arial"/>
      <family val="2"/>
    </font>
    <font>
      <sz val="9"/>
      <color rgb="FF000000"/>
      <name val="Arial"/>
      <family val="2"/>
    </font>
    <font>
      <b/>
      <sz val="11"/>
      <color theme="4"/>
      <name val="Arial"/>
      <family val="2"/>
    </font>
    <font>
      <sz val="11"/>
      <name val="Roboto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F0F0F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">
    <xf numFmtId="0" fontId="0" fillId="0" borderId="0"/>
    <xf numFmtId="0" fontId="13" fillId="0" borderId="0"/>
    <xf numFmtId="0" fontId="10" fillId="0" borderId="0"/>
    <xf numFmtId="0" fontId="28" fillId="0" borderId="0"/>
    <xf numFmtId="0" fontId="28" fillId="5" borderId="3" applyNumberFormat="0" applyFont="0" applyAlignment="0" applyProtection="0"/>
    <xf numFmtId="0" fontId="5" fillId="0" borderId="0">
      <alignment vertical="center"/>
    </xf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30" fillId="0" borderId="0"/>
    <xf numFmtId="0" fontId="5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NumberFormat="1" applyFont="1" applyAlignment="1">
      <alignment vertical="top"/>
    </xf>
    <xf numFmtId="0" fontId="14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14" fontId="0" fillId="0" borderId="0" xfId="0" applyNumberFormat="1" applyFill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13" fillId="0" borderId="0" xfId="1"/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15" fillId="0" borderId="0" xfId="0" applyFont="1"/>
    <xf numFmtId="0" fontId="0" fillId="0" borderId="0" xfId="0" applyBorder="1"/>
    <xf numFmtId="0" fontId="0" fillId="3" borderId="0" xfId="0" applyFill="1" applyBorder="1"/>
    <xf numFmtId="0" fontId="13" fillId="0" borderId="0" xfId="1" applyFill="1"/>
    <xf numFmtId="0" fontId="18" fillId="0" borderId="0" xfId="0" applyFont="1"/>
    <xf numFmtId="0" fontId="19" fillId="0" borderId="0" xfId="0" applyFont="1" applyAlignment="1">
      <alignment horizontal="left" vertical="center" indent="1"/>
    </xf>
    <xf numFmtId="0" fontId="12" fillId="0" borderId="0" xfId="1" applyFont="1"/>
    <xf numFmtId="0" fontId="17" fillId="0" borderId="0" xfId="0" applyFont="1" applyFill="1"/>
    <xf numFmtId="0" fontId="11" fillId="0" borderId="0" xfId="1" applyFont="1" applyFill="1"/>
    <xf numFmtId="0" fontId="11" fillId="0" borderId="0" xfId="1" applyFont="1"/>
    <xf numFmtId="0" fontId="10" fillId="0" borderId="0" xfId="2"/>
    <xf numFmtId="0" fontId="20" fillId="0" borderId="2" xfId="0" applyFont="1" applyFill="1" applyBorder="1" applyAlignment="1">
      <alignment vertical="center"/>
    </xf>
    <xf numFmtId="0" fontId="9" fillId="0" borderId="0" xfId="2" applyFont="1"/>
    <xf numFmtId="0" fontId="21" fillId="0" borderId="0" xfId="2" applyFont="1"/>
    <xf numFmtId="14" fontId="9" fillId="0" borderId="0" xfId="2" applyNumberFormat="1" applyFont="1"/>
    <xf numFmtId="22" fontId="10" fillId="0" borderId="0" xfId="2" applyNumberFormat="1"/>
    <xf numFmtId="22" fontId="9" fillId="0" borderId="0" xfId="2" applyNumberFormat="1" applyFont="1"/>
    <xf numFmtId="0" fontId="8" fillId="0" borderId="0" xfId="2" applyFont="1"/>
    <xf numFmtId="0" fontId="7" fillId="0" borderId="0" xfId="2" applyFont="1"/>
    <xf numFmtId="0" fontId="6" fillId="0" borderId="0" xfId="2" applyFont="1"/>
    <xf numFmtId="22" fontId="0" fillId="0" borderId="0" xfId="0" applyNumberFormat="1"/>
    <xf numFmtId="0" fontId="22" fillId="4" borderId="0" xfId="0" applyFont="1" applyFill="1" applyAlignment="1">
      <alignment horizontal="left" vertical="center"/>
    </xf>
    <xf numFmtId="0" fontId="22" fillId="4" borderId="0" xfId="0" applyFont="1" applyFill="1" applyAlignment="1">
      <alignment horizontal="left" vertical="top" wrapText="1"/>
    </xf>
    <xf numFmtId="0" fontId="23" fillId="4" borderId="0" xfId="0" applyFont="1" applyFill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4" fillId="4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/>
    <xf numFmtId="0" fontId="31" fillId="0" borderId="0" xfId="2" applyFont="1"/>
    <xf numFmtId="0" fontId="32" fillId="0" borderId="0" xfId="0" applyFont="1"/>
    <xf numFmtId="0" fontId="33" fillId="0" borderId="0" xfId="0" applyFont="1"/>
    <xf numFmtId="0" fontId="34" fillId="0" borderId="0" xfId="2" applyFont="1"/>
    <xf numFmtId="0" fontId="9" fillId="2" borderId="0" xfId="2" applyFont="1" applyFill="1"/>
    <xf numFmtId="0" fontId="34" fillId="2" borderId="0" xfId="2" applyFont="1" applyFill="1"/>
    <xf numFmtId="0" fontId="4" fillId="2" borderId="0" xfId="2" applyFont="1" applyFill="1"/>
    <xf numFmtId="0" fontId="20" fillId="0" borderId="0" xfId="0" applyFont="1"/>
    <xf numFmtId="0" fontId="3" fillId="0" borderId="0" xfId="2" applyFont="1"/>
    <xf numFmtId="0" fontId="35" fillId="0" borderId="0" xfId="0" applyFont="1"/>
    <xf numFmtId="0" fontId="36" fillId="0" borderId="0" xfId="2" applyFont="1"/>
    <xf numFmtId="0" fontId="37" fillId="0" borderId="0" xfId="0" applyFont="1"/>
    <xf numFmtId="0" fontId="2" fillId="0" borderId="0" xfId="2" applyFont="1"/>
    <xf numFmtId="0" fontId="1" fillId="0" borderId="0" xfId="1" applyFont="1"/>
  </cellXfs>
  <cellStyles count="46">
    <cellStyle name="Comma 2" xfId="6" xr:uid="{A86A9BD7-3800-4C85-AEB8-EA52DB6551D6}"/>
    <cellStyle name="Hyperlink 2" xfId="7" xr:uid="{16CE44CC-0F87-472E-9481-324A8BD0E858}"/>
    <cellStyle name="Normal" xfId="0" builtinId="0"/>
    <cellStyle name="Normal 2" xfId="1" xr:uid="{861800B6-6BAF-4F33-BD67-FD584F10F57F}"/>
    <cellStyle name="Normal 2 2" xfId="9" xr:uid="{B037D725-DE9D-4A71-A2D7-47CB0FB9F423}"/>
    <cellStyle name="Normal 2 2 2" xfId="10" xr:uid="{7C136D5A-D80A-4198-A893-EE146C0A4D83}"/>
    <cellStyle name="Normal 2 2 2 2" xfId="11" xr:uid="{03C7BA70-76F2-47D6-8A0E-C419D37FF98B}"/>
    <cellStyle name="Normal 2 2 2 2 2" xfId="12" xr:uid="{3FC34103-5548-41BC-8614-38294BB6097C}"/>
    <cellStyle name="Normal 2 2 2 3" xfId="13" xr:uid="{8A5DA8B7-4149-452F-915B-3740674CC3D8}"/>
    <cellStyle name="Normal 2 2 2 3 2" xfId="14" xr:uid="{6A741C9A-C8D2-4A3A-8C67-E9FD293570F4}"/>
    <cellStyle name="Normal 2 2 2 4" xfId="15" xr:uid="{2FC0C2BF-F9D1-4069-8AAC-580127B20048}"/>
    <cellStyle name="Normal 2 2 2 4 2" xfId="16" xr:uid="{823616EB-1CFA-48ED-9A79-3E5ECE90EDF1}"/>
    <cellStyle name="Normal 2 2 2 5" xfId="17" xr:uid="{4AB41E50-69E7-451B-9565-3ECA3687DA6D}"/>
    <cellStyle name="Normal 2 2 3" xfId="18" xr:uid="{01048625-C8FD-4C43-9927-2E798101F0D7}"/>
    <cellStyle name="Normal 2 2 3 2" xfId="19" xr:uid="{54C15C61-C978-4BB0-A45B-6A86DA8D204D}"/>
    <cellStyle name="Normal 2 2 4" xfId="20" xr:uid="{219835C0-2950-49FA-A0C9-E0B78678E9C1}"/>
    <cellStyle name="Normal 2 2 4 2" xfId="21" xr:uid="{4D382192-D4CB-4DC2-BE9D-4EC6F42D0EA3}"/>
    <cellStyle name="Normal 2 2 5" xfId="22" xr:uid="{51CD58B6-A1DC-4F63-A1A3-E6578D0B7AC4}"/>
    <cellStyle name="Normal 2 2 5 2" xfId="23" xr:uid="{E776A789-1A3D-4C30-ADF9-F3DD98BC3473}"/>
    <cellStyle name="Normal 2 2 6" xfId="24" xr:uid="{8697E019-802B-4CD9-8603-68E11425D168}"/>
    <cellStyle name="Normal 2 3" xfId="25" xr:uid="{94B55434-B370-4A3A-9EF8-9B64B8F620C0}"/>
    <cellStyle name="Normal 2 3 2" xfId="26" xr:uid="{02E7D411-2EF6-40B1-9629-4B470A19A825}"/>
    <cellStyle name="Normal 2 3 2 2" xfId="27" xr:uid="{93C3CC8B-F4F9-4FC0-8352-96D8C714568E}"/>
    <cellStyle name="Normal 2 3 3" xfId="28" xr:uid="{E339A4C3-A5BE-418C-BBDA-C330FCE2B93D}"/>
    <cellStyle name="Normal 2 3 3 2" xfId="29" xr:uid="{50FAA5FC-4E7F-4FFB-8F97-48B031EEADF4}"/>
    <cellStyle name="Normal 2 3 4" xfId="30" xr:uid="{1EA2543B-AD19-49C7-B860-72C8D0B00DC0}"/>
    <cellStyle name="Normal 2 3 4 2" xfId="31" xr:uid="{E9F1231D-20DE-44A5-B19D-02D1F2996C46}"/>
    <cellStyle name="Normal 2 3 5" xfId="32" xr:uid="{1E831D4D-D6C5-4D76-BAED-0249AFD04A70}"/>
    <cellStyle name="Normal 2 4" xfId="33" xr:uid="{50D0B625-E836-4BA2-93AE-B8BBAA9A3485}"/>
    <cellStyle name="Normal 2 4 2" xfId="34" xr:uid="{550E6324-2F9A-475D-BE8B-8C0D8833139B}"/>
    <cellStyle name="Normal 2 5" xfId="35" xr:uid="{BC28271A-8997-43C4-BD33-FC41FB95B805}"/>
    <cellStyle name="Normal 2 5 2" xfId="36" xr:uid="{4C7274CE-8E99-48FD-8EDA-58E6F1176BF6}"/>
    <cellStyle name="Normal 2 6" xfId="37" xr:uid="{D49B0EFB-0A9B-486A-9C52-AE9F1B4EBC48}"/>
    <cellStyle name="Normal 2 6 2" xfId="38" xr:uid="{F044ADF2-77A0-44B3-A8B5-20DF9C376080}"/>
    <cellStyle name="Normal 2 7" xfId="39" xr:uid="{7C3FE3B1-8E58-4D68-AEA7-EB645D01E8CA}"/>
    <cellStyle name="Normal 2 8" xfId="8" xr:uid="{D4731337-1249-4A75-8021-16CBEFEB4743}"/>
    <cellStyle name="Normal 3" xfId="2" xr:uid="{DED8092E-5215-4700-AFEB-8116499D3D16}"/>
    <cellStyle name="Normal 3 2" xfId="41" xr:uid="{8E127853-F1CE-4F7A-BB06-263D6FDFE9F1}"/>
    <cellStyle name="Normal 3 3" xfId="40" xr:uid="{925AA61B-9C3E-48FA-9FF5-0B26EA2AF395}"/>
    <cellStyle name="Normal 4" xfId="42" xr:uid="{DD6C2C24-1C24-4015-839B-D09F62AF77FB}"/>
    <cellStyle name="Normal 5" xfId="43" xr:uid="{E3C073EF-1B3D-4CE2-8518-1722EEFB7964}"/>
    <cellStyle name="Normal 6" xfId="5" xr:uid="{E586BA86-D62B-4ABD-9C17-282583B403C6}"/>
    <cellStyle name="Normal 7" xfId="3" xr:uid="{04742F13-ABE2-44FB-97D2-2787DDAFCBB3}"/>
    <cellStyle name="Note 2" xfId="4" xr:uid="{EAC4ED9A-B7B4-458D-A20C-763105A35DDF}"/>
    <cellStyle name="Percent 2" xfId="44" xr:uid="{A2F003A2-7118-41C2-9A1A-E0CF6126E141}"/>
    <cellStyle name="Percent 2 2" xfId="45" xr:uid="{3B5D3251-746C-41F6-BD9E-7DCF05C3BC95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563-8925-408B-A51B-F197C0962FF8}">
  <dimension ref="A1:J16"/>
  <sheetViews>
    <sheetView workbookViewId="0">
      <selection activeCell="J11" sqref="J11"/>
    </sheetView>
  </sheetViews>
  <sheetFormatPr baseColWidth="10" defaultColWidth="8.85546875" defaultRowHeight="14" x14ac:dyDescent="0.15"/>
  <cols>
    <col min="1" max="1" width="17.140625" style="24" bestFit="1" customWidth="1"/>
    <col min="2" max="2" width="16.85546875" style="24" customWidth="1"/>
    <col min="3" max="3" width="28" style="24" customWidth="1"/>
    <col min="4" max="4" width="9.85546875" style="24" customWidth="1"/>
    <col min="5" max="5" width="42.85546875" style="24" customWidth="1"/>
    <col min="6" max="16384" width="8.85546875" style="24"/>
  </cols>
  <sheetData>
    <row r="1" spans="1:10" x14ac:dyDescent="0.15">
      <c r="A1" s="27" t="s">
        <v>362</v>
      </c>
      <c r="B1" s="27" t="s">
        <v>361</v>
      </c>
      <c r="C1" s="27" t="s">
        <v>360</v>
      </c>
      <c r="D1" s="27" t="s">
        <v>480</v>
      </c>
      <c r="E1" s="27" t="s">
        <v>2</v>
      </c>
      <c r="F1" s="27" t="s">
        <v>3</v>
      </c>
    </row>
    <row r="2" spans="1:10" x14ac:dyDescent="0.15">
      <c r="A2" s="24" t="s">
        <v>359</v>
      </c>
      <c r="B2" s="24" t="s">
        <v>358</v>
      </c>
      <c r="C2" s="26" t="s">
        <v>375</v>
      </c>
      <c r="D2" s="26"/>
      <c r="E2" s="43" t="s">
        <v>479</v>
      </c>
      <c r="F2" s="43" t="s">
        <v>485</v>
      </c>
      <c r="H2" s="32"/>
    </row>
    <row r="3" spans="1:10" ht="16" x14ac:dyDescent="0.2">
      <c r="A3" s="33" t="s">
        <v>357</v>
      </c>
      <c r="B3" s="28" t="s">
        <v>383</v>
      </c>
      <c r="C3" s="33" t="s">
        <v>483</v>
      </c>
      <c r="D3" s="33">
        <v>50</v>
      </c>
      <c r="E3" s="42" t="s">
        <v>473</v>
      </c>
      <c r="F3" s="33" t="s">
        <v>495</v>
      </c>
      <c r="H3" s="32" t="s">
        <v>405</v>
      </c>
    </row>
    <row r="4" spans="1:10" ht="16" x14ac:dyDescent="0.2">
      <c r="A4" s="33" t="s">
        <v>356</v>
      </c>
      <c r="B4" s="30">
        <v>42990</v>
      </c>
      <c r="C4" s="51" t="s">
        <v>481</v>
      </c>
      <c r="D4" s="24">
        <v>42278</v>
      </c>
      <c r="E4" s="42" t="s">
        <v>473</v>
      </c>
      <c r="F4" s="33" t="s">
        <v>495</v>
      </c>
      <c r="H4" s="33" t="s">
        <v>437</v>
      </c>
      <c r="J4" s="43" t="s">
        <v>477</v>
      </c>
    </row>
    <row r="5" spans="1:10" ht="16" x14ac:dyDescent="0.2">
      <c r="A5" s="33" t="s">
        <v>355</v>
      </c>
      <c r="B5" s="29">
        <v>42954</v>
      </c>
      <c r="C5" s="33" t="s">
        <v>482</v>
      </c>
      <c r="D5" s="24">
        <v>41387</v>
      </c>
      <c r="E5" s="42" t="s">
        <v>473</v>
      </c>
      <c r="F5" s="33" t="s">
        <v>495</v>
      </c>
      <c r="H5" s="33" t="s">
        <v>406</v>
      </c>
      <c r="J5" s="43" t="s">
        <v>478</v>
      </c>
    </row>
    <row r="6" spans="1:10" ht="16" x14ac:dyDescent="0.2">
      <c r="A6" s="33" t="s">
        <v>354</v>
      </c>
      <c r="B6" s="29">
        <v>42246.569444444445</v>
      </c>
      <c r="C6" s="33" t="s">
        <v>484</v>
      </c>
      <c r="D6" s="24">
        <v>26025</v>
      </c>
      <c r="E6" s="42" t="s">
        <v>473</v>
      </c>
      <c r="F6" s="33" t="s">
        <v>495</v>
      </c>
      <c r="H6" s="33" t="s">
        <v>407</v>
      </c>
    </row>
    <row r="7" spans="1:10" ht="16" x14ac:dyDescent="0.2">
      <c r="A7" s="33" t="s">
        <v>353</v>
      </c>
      <c r="B7" s="26" t="s">
        <v>384</v>
      </c>
      <c r="C7" s="33" t="s">
        <v>486</v>
      </c>
      <c r="D7" s="24">
        <v>26957</v>
      </c>
      <c r="E7" s="42" t="s">
        <v>473</v>
      </c>
      <c r="F7" s="33" t="s">
        <v>495</v>
      </c>
      <c r="H7" s="33"/>
    </row>
    <row r="8" spans="1:10" x14ac:dyDescent="0.15">
      <c r="A8" s="24" t="s">
        <v>352</v>
      </c>
      <c r="C8" s="33" t="s">
        <v>351</v>
      </c>
      <c r="D8" s="24">
        <v>26660</v>
      </c>
      <c r="E8" s="46" t="s">
        <v>488</v>
      </c>
      <c r="F8" s="33" t="s">
        <v>495</v>
      </c>
      <c r="H8" s="33" t="s">
        <v>408</v>
      </c>
    </row>
    <row r="9" spans="1:10" x14ac:dyDescent="0.15">
      <c r="A9" s="24" t="s">
        <v>352</v>
      </c>
      <c r="C9" s="33" t="s">
        <v>351</v>
      </c>
      <c r="D9" s="33">
        <v>34935</v>
      </c>
      <c r="E9" s="46" t="s">
        <v>487</v>
      </c>
      <c r="F9" s="33" t="s">
        <v>495</v>
      </c>
      <c r="H9" s="33"/>
    </row>
    <row r="10" spans="1:10" x14ac:dyDescent="0.15">
      <c r="A10" s="33" t="s">
        <v>385</v>
      </c>
      <c r="C10" s="31" t="s">
        <v>386</v>
      </c>
      <c r="D10" s="31">
        <v>28714</v>
      </c>
      <c r="E10" s="46" t="s">
        <v>490</v>
      </c>
      <c r="F10" s="33" t="s">
        <v>495</v>
      </c>
      <c r="H10" s="33" t="s">
        <v>409</v>
      </c>
    </row>
    <row r="11" spans="1:10" x14ac:dyDescent="0.15">
      <c r="A11" s="33" t="s">
        <v>385</v>
      </c>
      <c r="C11" s="31" t="s">
        <v>386</v>
      </c>
      <c r="D11" s="31">
        <v>28715</v>
      </c>
      <c r="E11" s="46" t="s">
        <v>489</v>
      </c>
      <c r="F11" s="33" t="s">
        <v>495</v>
      </c>
      <c r="H11" s="33"/>
    </row>
    <row r="12" spans="1:10" x14ac:dyDescent="0.15">
      <c r="A12" s="33" t="s">
        <v>385</v>
      </c>
      <c r="C12" s="31" t="s">
        <v>386</v>
      </c>
      <c r="D12" s="31">
        <v>34874</v>
      </c>
      <c r="E12" s="46" t="s">
        <v>491</v>
      </c>
      <c r="F12" s="33" t="s">
        <v>495</v>
      </c>
      <c r="H12" s="33"/>
    </row>
    <row r="13" spans="1:10" x14ac:dyDescent="0.15">
      <c r="A13" s="33" t="s">
        <v>385</v>
      </c>
      <c r="C13" s="31" t="s">
        <v>386</v>
      </c>
      <c r="D13" s="31">
        <v>34874</v>
      </c>
      <c r="E13" s="46" t="s">
        <v>492</v>
      </c>
      <c r="F13" s="33" t="s">
        <v>495</v>
      </c>
      <c r="H13" s="33"/>
    </row>
    <row r="14" spans="1:10" ht="16" x14ac:dyDescent="0.2">
      <c r="A14" t="s">
        <v>376</v>
      </c>
      <c r="B14" s="24" t="s">
        <v>379</v>
      </c>
      <c r="C14" s="26" t="s">
        <v>378</v>
      </c>
      <c r="D14" s="26">
        <v>42275</v>
      </c>
      <c r="E14" s="46" t="s">
        <v>493</v>
      </c>
      <c r="F14" s="33" t="s">
        <v>495</v>
      </c>
    </row>
    <row r="15" spans="1:10" ht="16" x14ac:dyDescent="0.2">
      <c r="A15" s="8" t="s">
        <v>84</v>
      </c>
      <c r="B15" s="49" t="s">
        <v>381</v>
      </c>
      <c r="C15" s="47" t="s">
        <v>380</v>
      </c>
      <c r="D15" s="47">
        <v>342</v>
      </c>
      <c r="E15" s="48" t="s">
        <v>504</v>
      </c>
      <c r="F15" s="33" t="s">
        <v>495</v>
      </c>
    </row>
    <row r="16" spans="1:10" x14ac:dyDescent="0.15">
      <c r="A16" s="33" t="s">
        <v>377</v>
      </c>
      <c r="B16" s="24" t="s">
        <v>382</v>
      </c>
      <c r="C16" s="26" t="s">
        <v>380</v>
      </c>
      <c r="D16" s="45">
        <v>34872</v>
      </c>
      <c r="E16" s="46" t="s">
        <v>494</v>
      </c>
      <c r="F16" s="33" t="s">
        <v>495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4954-DC10-44B9-AA41-0A68BCDB9EDB}">
  <dimension ref="A1:D5"/>
  <sheetViews>
    <sheetView workbookViewId="0">
      <selection activeCell="C6" sqref="C6"/>
    </sheetView>
  </sheetViews>
  <sheetFormatPr baseColWidth="10" defaultColWidth="8.7109375" defaultRowHeight="16" x14ac:dyDescent="0.2"/>
  <cols>
    <col min="1" max="1" width="13.85546875" bestFit="1" customWidth="1"/>
    <col min="2" max="2" width="12" bestFit="1" customWidth="1"/>
  </cols>
  <sheetData>
    <row r="1" spans="1:4" x14ac:dyDescent="0.2">
      <c r="A1" t="s">
        <v>538</v>
      </c>
      <c r="B1" t="s">
        <v>539</v>
      </c>
      <c r="C1" t="s">
        <v>540</v>
      </c>
      <c r="D1" t="s">
        <v>541</v>
      </c>
    </row>
    <row r="2" spans="1:4" x14ac:dyDescent="0.2">
      <c r="A2" t="s">
        <v>526</v>
      </c>
      <c r="B2" t="s">
        <v>527</v>
      </c>
      <c r="C2" t="s">
        <v>528</v>
      </c>
      <c r="D2" s="24" t="s">
        <v>529</v>
      </c>
    </row>
    <row r="3" spans="1:4" x14ac:dyDescent="0.2">
      <c r="A3" t="s">
        <v>531</v>
      </c>
      <c r="D3" t="s">
        <v>530</v>
      </c>
    </row>
    <row r="4" spans="1:4" x14ac:dyDescent="0.2">
      <c r="A4" t="s">
        <v>532</v>
      </c>
      <c r="C4" t="s">
        <v>533</v>
      </c>
      <c r="D4" s="53" t="s">
        <v>534</v>
      </c>
    </row>
    <row r="5" spans="1:4" x14ac:dyDescent="0.2">
      <c r="A5" s="54" t="s">
        <v>535</v>
      </c>
      <c r="C5" t="s">
        <v>537</v>
      </c>
      <c r="D5" s="55" t="s">
        <v>536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B145-3E1A-4185-866D-02BFC826F157}">
  <dimension ref="A1:M50"/>
  <sheetViews>
    <sheetView workbookViewId="0">
      <selection activeCell="M57" sqref="M57"/>
    </sheetView>
  </sheetViews>
  <sheetFormatPr baseColWidth="10" defaultColWidth="8.7109375" defaultRowHeight="16" x14ac:dyDescent="0.2"/>
  <cols>
    <col min="1" max="1" width="12.5703125" customWidth="1"/>
    <col min="3" max="3" width="17.85546875" customWidth="1"/>
    <col min="7" max="7" width="21.85546875" customWidth="1"/>
    <col min="10" max="10" width="55" bestFit="1" customWidth="1"/>
    <col min="13" max="13" width="101.85546875" bestFit="1" customWidth="1"/>
  </cols>
  <sheetData>
    <row r="1" spans="1:13" x14ac:dyDescent="0.2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s="2" t="s">
        <v>436</v>
      </c>
      <c r="J1" s="42" t="s">
        <v>2</v>
      </c>
      <c r="K1" s="42" t="s">
        <v>3</v>
      </c>
      <c r="M1" t="s">
        <v>444</v>
      </c>
    </row>
    <row r="2" spans="1:13" x14ac:dyDescent="0.2">
      <c r="A2" t="s">
        <v>418</v>
      </c>
      <c r="B2" s="5">
        <v>41545</v>
      </c>
      <c r="C2" s="34">
        <v>41545.000011574077</v>
      </c>
      <c r="D2" t="s">
        <v>67</v>
      </c>
      <c r="E2" t="s">
        <v>419</v>
      </c>
      <c r="F2" t="s">
        <v>77</v>
      </c>
      <c r="G2" t="s">
        <v>420</v>
      </c>
      <c r="H2">
        <v>35340</v>
      </c>
      <c r="J2" s="44" t="s">
        <v>471</v>
      </c>
      <c r="K2" s="44" t="s">
        <v>485</v>
      </c>
      <c r="M2" s="35" t="s">
        <v>440</v>
      </c>
    </row>
    <row r="3" spans="1:13" x14ac:dyDescent="0.2">
      <c r="A3" t="s">
        <v>418</v>
      </c>
      <c r="B3" s="5">
        <v>41545</v>
      </c>
      <c r="C3" s="34">
        <v>41545.000023148146</v>
      </c>
      <c r="D3" t="s">
        <v>67</v>
      </c>
      <c r="E3" t="s">
        <v>419</v>
      </c>
      <c r="F3" t="s">
        <v>77</v>
      </c>
      <c r="G3" t="s">
        <v>421</v>
      </c>
      <c r="H3">
        <v>35341</v>
      </c>
      <c r="J3" s="44" t="s">
        <v>471</v>
      </c>
      <c r="K3" s="44" t="s">
        <v>485</v>
      </c>
      <c r="M3" s="35" t="s">
        <v>441</v>
      </c>
    </row>
    <row r="4" spans="1:13" x14ac:dyDescent="0.2">
      <c r="A4" t="s">
        <v>422</v>
      </c>
      <c r="B4" s="5">
        <v>41169</v>
      </c>
      <c r="C4" s="34">
        <v>41169</v>
      </c>
      <c r="D4" t="s">
        <v>67</v>
      </c>
      <c r="E4" t="s">
        <v>419</v>
      </c>
      <c r="F4" t="s">
        <v>77</v>
      </c>
      <c r="G4" t="s">
        <v>423</v>
      </c>
      <c r="H4">
        <v>35383</v>
      </c>
      <c r="I4" t="s">
        <v>472</v>
      </c>
      <c r="J4" s="42" t="s">
        <v>473</v>
      </c>
      <c r="K4" s="42" t="s">
        <v>8</v>
      </c>
      <c r="M4" s="35" t="s">
        <v>442</v>
      </c>
    </row>
    <row r="5" spans="1:13" x14ac:dyDescent="0.2">
      <c r="A5" t="s">
        <v>424</v>
      </c>
      <c r="B5" s="5">
        <v>43003</v>
      </c>
      <c r="C5" s="34">
        <v>43003.000011574077</v>
      </c>
      <c r="D5" t="s">
        <v>67</v>
      </c>
      <c r="E5" t="s">
        <v>419</v>
      </c>
      <c r="F5" t="s">
        <v>77</v>
      </c>
      <c r="G5" t="s">
        <v>425</v>
      </c>
      <c r="H5">
        <v>42603</v>
      </c>
      <c r="J5" s="44" t="s">
        <v>476</v>
      </c>
      <c r="K5" s="44" t="s">
        <v>485</v>
      </c>
      <c r="M5" s="36"/>
    </row>
    <row r="6" spans="1:13" x14ac:dyDescent="0.2">
      <c r="A6" t="s">
        <v>426</v>
      </c>
      <c r="B6" s="5">
        <v>42996</v>
      </c>
      <c r="C6" s="34">
        <v>42996.000023148146</v>
      </c>
      <c r="D6" t="s">
        <v>67</v>
      </c>
      <c r="E6" t="s">
        <v>419</v>
      </c>
      <c r="F6" t="s">
        <v>77</v>
      </c>
      <c r="G6" t="s">
        <v>427</v>
      </c>
      <c r="H6">
        <v>42300</v>
      </c>
      <c r="J6" s="44" t="s">
        <v>476</v>
      </c>
      <c r="K6" s="44" t="s">
        <v>485</v>
      </c>
      <c r="M6" s="37" t="s">
        <v>443</v>
      </c>
    </row>
    <row r="7" spans="1:13" x14ac:dyDescent="0.2">
      <c r="A7" t="s">
        <v>428</v>
      </c>
      <c r="B7" s="5">
        <v>42995</v>
      </c>
      <c r="C7" s="34">
        <v>42995</v>
      </c>
      <c r="D7" t="s">
        <v>67</v>
      </c>
      <c r="E7" t="s">
        <v>419</v>
      </c>
      <c r="F7" t="s">
        <v>77</v>
      </c>
      <c r="G7" t="s">
        <v>429</v>
      </c>
      <c r="H7">
        <v>42377</v>
      </c>
      <c r="J7" s="44" t="s">
        <v>476</v>
      </c>
      <c r="K7" s="44" t="s">
        <v>485</v>
      </c>
      <c r="M7" s="35"/>
    </row>
    <row r="8" spans="1:13" x14ac:dyDescent="0.2">
      <c r="A8" t="s">
        <v>426</v>
      </c>
      <c r="B8" s="5">
        <v>42996</v>
      </c>
      <c r="C8" s="34">
        <v>42996.000011574077</v>
      </c>
      <c r="D8" t="s">
        <v>67</v>
      </c>
      <c r="E8" t="s">
        <v>419</v>
      </c>
      <c r="F8" t="s">
        <v>77</v>
      </c>
      <c r="G8" t="s">
        <v>430</v>
      </c>
      <c r="H8">
        <v>42299</v>
      </c>
      <c r="J8" s="44" t="s">
        <v>476</v>
      </c>
      <c r="K8" s="44" t="s">
        <v>485</v>
      </c>
      <c r="M8" s="38" t="s">
        <v>445</v>
      </c>
    </row>
    <row r="9" spans="1:13" x14ac:dyDescent="0.2">
      <c r="A9" t="s">
        <v>431</v>
      </c>
      <c r="B9" s="5">
        <v>42253</v>
      </c>
      <c r="C9" s="34">
        <v>42253.000011574077</v>
      </c>
      <c r="D9" t="s">
        <v>67</v>
      </c>
      <c r="E9" t="s">
        <v>419</v>
      </c>
      <c r="F9" t="s">
        <v>77</v>
      </c>
      <c r="G9" t="s">
        <v>432</v>
      </c>
      <c r="H9">
        <v>34462</v>
      </c>
      <c r="I9" t="s">
        <v>474</v>
      </c>
      <c r="J9" s="42" t="s">
        <v>473</v>
      </c>
      <c r="K9" s="42" t="s">
        <v>8</v>
      </c>
      <c r="M9" s="39" t="s">
        <v>446</v>
      </c>
    </row>
    <row r="10" spans="1:13" x14ac:dyDescent="0.2">
      <c r="A10" t="s">
        <v>431</v>
      </c>
      <c r="B10" s="5">
        <v>42253</v>
      </c>
      <c r="C10" s="34">
        <v>42253.000023148146</v>
      </c>
      <c r="D10" t="s">
        <v>67</v>
      </c>
      <c r="E10" t="s">
        <v>419</v>
      </c>
      <c r="F10" t="s">
        <v>77</v>
      </c>
      <c r="G10" t="s">
        <v>433</v>
      </c>
      <c r="H10">
        <v>34463</v>
      </c>
      <c r="I10" t="s">
        <v>475</v>
      </c>
      <c r="J10" s="42" t="s">
        <v>473</v>
      </c>
      <c r="K10" s="42" t="s">
        <v>8</v>
      </c>
    </row>
    <row r="11" spans="1:13" x14ac:dyDescent="0.2">
      <c r="A11" t="s">
        <v>434</v>
      </c>
      <c r="B11" s="5">
        <v>42999</v>
      </c>
      <c r="C11" s="34">
        <v>42999</v>
      </c>
      <c r="D11" t="s">
        <v>67</v>
      </c>
      <c r="E11" t="s">
        <v>419</v>
      </c>
      <c r="F11" t="s">
        <v>77</v>
      </c>
      <c r="G11" t="s">
        <v>435</v>
      </c>
      <c r="H11">
        <v>42431</v>
      </c>
      <c r="J11" s="44" t="s">
        <v>476</v>
      </c>
      <c r="K11" s="44" t="s">
        <v>485</v>
      </c>
    </row>
    <row r="12" spans="1:13" x14ac:dyDescent="0.2">
      <c r="K12" s="44" t="s">
        <v>485</v>
      </c>
    </row>
    <row r="14" spans="1:13" x14ac:dyDescent="0.2">
      <c r="M14" s="41"/>
    </row>
    <row r="15" spans="1:13" x14ac:dyDescent="0.2">
      <c r="M15" s="41"/>
    </row>
    <row r="16" spans="1:13" x14ac:dyDescent="0.2">
      <c r="M16" s="35"/>
    </row>
    <row r="17" spans="13:13" x14ac:dyDescent="0.2">
      <c r="M17" s="35" t="s">
        <v>448</v>
      </c>
    </row>
    <row r="18" spans="13:13" x14ac:dyDescent="0.2">
      <c r="M18" s="35" t="s">
        <v>447</v>
      </c>
    </row>
    <row r="19" spans="13:13" x14ac:dyDescent="0.2">
      <c r="M19" s="41"/>
    </row>
    <row r="20" spans="13:13" x14ac:dyDescent="0.2">
      <c r="M20" s="41"/>
    </row>
    <row r="21" spans="13:13" x14ac:dyDescent="0.2">
      <c r="M21" s="41"/>
    </row>
    <row r="22" spans="13:13" x14ac:dyDescent="0.2">
      <c r="M22" s="41"/>
    </row>
    <row r="23" spans="13:13" x14ac:dyDescent="0.2">
      <c r="M23" s="41"/>
    </row>
    <row r="24" spans="13:13" ht="17" x14ac:dyDescent="0.2">
      <c r="M24" s="41" t="s">
        <v>449</v>
      </c>
    </row>
    <row r="25" spans="13:13" ht="17" x14ac:dyDescent="0.2">
      <c r="M25" s="40" t="s">
        <v>450</v>
      </c>
    </row>
    <row r="26" spans="13:13" ht="17" x14ac:dyDescent="0.2">
      <c r="M26" s="41" t="s">
        <v>451</v>
      </c>
    </row>
    <row r="27" spans="13:13" ht="17" x14ac:dyDescent="0.2">
      <c r="M27" s="41" t="s">
        <v>452</v>
      </c>
    </row>
    <row r="28" spans="13:13" ht="17" x14ac:dyDescent="0.2">
      <c r="M28" s="41" t="s">
        <v>453</v>
      </c>
    </row>
    <row r="29" spans="13:13" ht="17" x14ac:dyDescent="0.2">
      <c r="M29" s="41" t="s">
        <v>454</v>
      </c>
    </row>
    <row r="30" spans="13:13" ht="17" x14ac:dyDescent="0.2">
      <c r="M30" s="41" t="s">
        <v>455</v>
      </c>
    </row>
    <row r="31" spans="13:13" ht="17" x14ac:dyDescent="0.2">
      <c r="M31" s="41" t="s">
        <v>456</v>
      </c>
    </row>
    <row r="32" spans="13:13" ht="17" x14ac:dyDescent="0.2">
      <c r="M32" s="41" t="s">
        <v>457</v>
      </c>
    </row>
    <row r="33" spans="13:13" ht="17" x14ac:dyDescent="0.2">
      <c r="M33" s="40" t="s">
        <v>458</v>
      </c>
    </row>
    <row r="34" spans="13:13" ht="17" x14ac:dyDescent="0.2">
      <c r="M34" s="41" t="s">
        <v>459</v>
      </c>
    </row>
    <row r="35" spans="13:13" x14ac:dyDescent="0.2">
      <c r="M35" t="s">
        <v>460</v>
      </c>
    </row>
    <row r="36" spans="13:13" x14ac:dyDescent="0.2">
      <c r="M36" t="s">
        <v>461</v>
      </c>
    </row>
    <row r="37" spans="13:13" x14ac:dyDescent="0.2">
      <c r="M37" t="s">
        <v>462</v>
      </c>
    </row>
    <row r="38" spans="13:13" x14ac:dyDescent="0.2">
      <c r="M38" t="s">
        <v>463</v>
      </c>
    </row>
    <row r="39" spans="13:13" x14ac:dyDescent="0.2">
      <c r="M39" t="s">
        <v>464</v>
      </c>
    </row>
    <row r="40" spans="13:13" x14ac:dyDescent="0.2">
      <c r="M40" t="s">
        <v>465</v>
      </c>
    </row>
    <row r="41" spans="13:13" x14ac:dyDescent="0.2">
      <c r="M41" t="s">
        <v>466</v>
      </c>
    </row>
    <row r="42" spans="13:13" x14ac:dyDescent="0.2">
      <c r="M42" t="s">
        <v>467</v>
      </c>
    </row>
    <row r="43" spans="13:13" x14ac:dyDescent="0.2">
      <c r="M43" t="s">
        <v>468</v>
      </c>
    </row>
    <row r="47" spans="13:13" x14ac:dyDescent="0.2">
      <c r="M47" t="s">
        <v>449</v>
      </c>
    </row>
    <row r="48" spans="13:13" x14ac:dyDescent="0.2">
      <c r="M48" t="s">
        <v>469</v>
      </c>
    </row>
    <row r="49" spans="13:13" x14ac:dyDescent="0.2">
      <c r="M49" t="s">
        <v>470</v>
      </c>
    </row>
    <row r="50" spans="13:13" x14ac:dyDescent="0.2">
      <c r="M50" t="s">
        <v>468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E1FD-5102-4F9D-B7AE-ACDFF9B05666}">
  <dimension ref="A1:J53"/>
  <sheetViews>
    <sheetView tabSelected="1" topLeftCell="C31" workbookViewId="0">
      <selection activeCell="C46" sqref="C46"/>
    </sheetView>
  </sheetViews>
  <sheetFormatPr baseColWidth="10" defaultColWidth="8.85546875" defaultRowHeight="14" x14ac:dyDescent="0.15"/>
  <cols>
    <col min="1" max="1" width="23.5703125" style="11" bestFit="1" customWidth="1"/>
    <col min="2" max="2" width="17.5703125" style="11" bestFit="1" customWidth="1"/>
    <col min="3" max="3" width="14.42578125" style="11" customWidth="1"/>
    <col min="4" max="4" width="17.140625" style="11" bestFit="1" customWidth="1"/>
    <col min="5" max="5" width="8.140625" style="11" customWidth="1"/>
    <col min="6" max="16384" width="8.85546875" style="11"/>
  </cols>
  <sheetData>
    <row r="1" spans="1:6" ht="16" x14ac:dyDescent="0.2">
      <c r="A1" t="s">
        <v>543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11" t="s">
        <v>5</v>
      </c>
      <c r="B2" s="11" t="s">
        <v>6</v>
      </c>
      <c r="C2" s="11">
        <v>-77.343999999999994</v>
      </c>
      <c r="D2" s="11" t="s">
        <v>7</v>
      </c>
      <c r="E2" s="11" t="s">
        <v>8</v>
      </c>
      <c r="F2" s="11" t="str">
        <f>CONCATENATE(B2,"=replace(",B2,",LOCATION_ID==""",A2,""",""",C2,"""),")</f>
        <v>X_COORDINATE=replace(X_COORDINATE,LOCATION_ID=="0704CAN0286_CSL2","-77.344"),</v>
      </c>
    </row>
    <row r="3" spans="1:6" x14ac:dyDescent="0.15">
      <c r="A3" s="11" t="s">
        <v>5</v>
      </c>
      <c r="B3" s="11" t="s">
        <v>9</v>
      </c>
      <c r="C3" s="11">
        <v>42.720599999999997</v>
      </c>
      <c r="D3" s="11" t="s">
        <v>7</v>
      </c>
      <c r="E3" s="11" t="s">
        <v>8</v>
      </c>
      <c r="F3" s="11" t="str">
        <f>CONCATENATE(B3,"=replace(",B3,",LOCATION_ID==""",A3,""",""",C3,"""),")</f>
        <v>Y_COORDINATE=replace(Y_COORDINATE,LOCATION_ID=="0704CAN0286_CSL2","42.7206"),</v>
      </c>
    </row>
    <row r="4" spans="1:6" ht="16" x14ac:dyDescent="0.15">
      <c r="A4" s="11" t="s">
        <v>10</v>
      </c>
      <c r="B4" s="11" t="s">
        <v>6</v>
      </c>
      <c r="C4" s="12">
        <v>-79.436259000000007</v>
      </c>
      <c r="D4" s="11" t="s">
        <v>7</v>
      </c>
      <c r="E4" s="11" t="s">
        <v>8</v>
      </c>
      <c r="F4" s="11" t="str">
        <f t="shared" ref="F4:F19" si="0">CONCATENATE(B4,"=replace(",B4,",LOCATION_ID==""",A4,""",""",C4,"""),")</f>
        <v>X_COORDINATE=replace(X_COORDINATE,LOCATION_ID=="0202CHA0122_DH","-79.436259"),</v>
      </c>
    </row>
    <row r="5" spans="1:6" x14ac:dyDescent="0.15">
      <c r="A5" s="11" t="s">
        <v>11</v>
      </c>
      <c r="B5" s="11" t="s">
        <v>6</v>
      </c>
      <c r="C5" s="11">
        <v>-78.946871000000002</v>
      </c>
      <c r="D5" s="11" t="s">
        <v>12</v>
      </c>
      <c r="E5" s="11" t="s">
        <v>8</v>
      </c>
      <c r="F5" s="11" t="str">
        <f t="shared" si="0"/>
        <v>X_COORDINATE=replace(X_COORDINATE,LOCATION_ID=="0201ALL5357_C","-78.946871"),</v>
      </c>
    </row>
    <row r="6" spans="1:6" x14ac:dyDescent="0.15">
      <c r="A6" s="11" t="s">
        <v>11</v>
      </c>
      <c r="B6" s="11" t="s">
        <v>9</v>
      </c>
      <c r="C6" s="11">
        <v>42.030537000000002</v>
      </c>
      <c r="D6" s="11" t="s">
        <v>12</v>
      </c>
      <c r="E6" s="11" t="s">
        <v>8</v>
      </c>
      <c r="F6" s="11" t="str">
        <f t="shared" si="0"/>
        <v>Y_COORDINATE=replace(Y_COORDINATE,LOCATION_ID=="0201ALL5357_C","42.030537"),</v>
      </c>
    </row>
    <row r="7" spans="1:6" x14ac:dyDescent="0.15">
      <c r="A7" s="11" t="s">
        <v>13</v>
      </c>
      <c r="B7" s="11" t="s">
        <v>6</v>
      </c>
      <c r="C7" s="11">
        <v>-73.869303000000002</v>
      </c>
      <c r="D7" s="11" t="s">
        <v>7</v>
      </c>
      <c r="E7" s="11" t="s">
        <v>8</v>
      </c>
      <c r="F7" s="11" t="str">
        <f t="shared" si="0"/>
        <v>X_COORDINATE=replace(X_COORDINATE,LOCATION_ID=="1101BAL1090_MAIN","-73.869303"),</v>
      </c>
    </row>
    <row r="8" spans="1:6" x14ac:dyDescent="0.15">
      <c r="A8" s="11" t="s">
        <v>13</v>
      </c>
      <c r="B8" s="11" t="s">
        <v>9</v>
      </c>
      <c r="C8" s="11">
        <v>42.913502999999999</v>
      </c>
      <c r="D8" s="11" t="s">
        <v>7</v>
      </c>
      <c r="E8" s="11" t="s">
        <v>8</v>
      </c>
      <c r="F8" s="11" t="str">
        <f t="shared" si="0"/>
        <v>Y_COORDINATE=replace(Y_COORDINATE,LOCATION_ID=="1101BAL1090_MAIN","42.913503"),</v>
      </c>
    </row>
    <row r="9" spans="1:6" ht="16" x14ac:dyDescent="0.15">
      <c r="A9" s="13" t="s">
        <v>14</v>
      </c>
      <c r="B9" s="11" t="s">
        <v>6</v>
      </c>
      <c r="C9" s="12">
        <v>-79.412811000000005</v>
      </c>
      <c r="D9" s="11" t="s">
        <v>7</v>
      </c>
      <c r="E9" s="11" t="s">
        <v>8</v>
      </c>
      <c r="F9" s="11" t="str">
        <f t="shared" si="0"/>
        <v>X_COORDINATE=replace(X_COORDINATE,LOCATION_ID=="0202CHA0122_OPRBEACH","-79.412811"),</v>
      </c>
    </row>
    <row r="10" spans="1:6" ht="16" x14ac:dyDescent="0.15">
      <c r="A10" s="13" t="s">
        <v>14</v>
      </c>
      <c r="B10" s="11" t="s">
        <v>9</v>
      </c>
      <c r="C10" s="12">
        <v>42.172150000000002</v>
      </c>
      <c r="D10" s="11" t="s">
        <v>7</v>
      </c>
      <c r="E10" s="11" t="s">
        <v>8</v>
      </c>
      <c r="F10" s="11" t="str">
        <f t="shared" si="0"/>
        <v>Y_COORDINATE=replace(Y_COORDINATE,LOCATION_ID=="0202CHA0122_OPRBEACH","42.17215"),</v>
      </c>
    </row>
    <row r="11" spans="1:6" ht="16" x14ac:dyDescent="0.15">
      <c r="A11" s="13" t="s">
        <v>14</v>
      </c>
      <c r="B11" s="11" t="s">
        <v>15</v>
      </c>
      <c r="C11" s="11" t="s">
        <v>16</v>
      </c>
      <c r="D11" s="11" t="s">
        <v>17</v>
      </c>
      <c r="E11" s="11" t="s">
        <v>8</v>
      </c>
      <c r="F11" s="11" t="str">
        <f t="shared" si="0"/>
        <v>LOCATION_NAME=replace(LOCATION_NAME,LOCATION_ID=="0202CHA0122_OPRBEACH","LONG POINT SP BEACH"),</v>
      </c>
    </row>
    <row r="12" spans="1:6" ht="16" x14ac:dyDescent="0.2">
      <c r="A12" t="s">
        <v>542</v>
      </c>
      <c r="B12" s="11" t="s">
        <v>6</v>
      </c>
      <c r="C12" s="11">
        <v>-73.995293000000004</v>
      </c>
      <c r="D12" s="56" t="s">
        <v>544</v>
      </c>
      <c r="F12" s="11" t="str">
        <f t="shared" si="0"/>
        <v>X_COORDINATE=replace(X_COORDINATE,LOCATION_ID=="1501TAP5032_C","-73.995293"),</v>
      </c>
    </row>
    <row r="13" spans="1:6" ht="16" x14ac:dyDescent="0.2">
      <c r="A13" t="s">
        <v>542</v>
      </c>
      <c r="B13" s="11" t="s">
        <v>9</v>
      </c>
      <c r="C13" s="11">
        <v>41.040336000000003</v>
      </c>
      <c r="D13" s="56" t="s">
        <v>544</v>
      </c>
      <c r="F13" s="11" t="str">
        <f t="shared" si="0"/>
        <v>Y_COORDINATE=replace(Y_COORDINATE,LOCATION_ID=="1501TAP5032_C","41.040336"),</v>
      </c>
    </row>
    <row r="14" spans="1:6" ht="16" x14ac:dyDescent="0.2">
      <c r="A14" t="s">
        <v>542</v>
      </c>
      <c r="B14" s="56" t="s">
        <v>545</v>
      </c>
      <c r="C14" s="56" t="s">
        <v>546</v>
      </c>
      <c r="D14" s="56" t="s">
        <v>544</v>
      </c>
      <c r="F14" s="11" t="str">
        <f t="shared" si="0"/>
        <v>LOCATION_COUNTY=replace(LOCATION_COUNTY,LOCATION_ID=="1501TAP5032_C","ROCKLAND"),</v>
      </c>
    </row>
    <row r="15" spans="1:6" ht="16" x14ac:dyDescent="0.2">
      <c r="A15" t="s">
        <v>387</v>
      </c>
      <c r="B15" s="11" t="s">
        <v>6</v>
      </c>
      <c r="C15" s="11">
        <v>-73.939249000000004</v>
      </c>
      <c r="D15" s="56" t="s">
        <v>549</v>
      </c>
      <c r="F15" s="11" t="str">
        <f t="shared" si="0"/>
        <v>X_COORDINATE=replace(X_COORDINATE,LOCATION_ID=="1301ALC0185_DH","-73.939249"),</v>
      </c>
    </row>
    <row r="16" spans="1:6" ht="16" x14ac:dyDescent="0.2">
      <c r="A16" t="s">
        <v>387</v>
      </c>
      <c r="B16" s="11" t="s">
        <v>9</v>
      </c>
      <c r="C16" s="11">
        <v>42.477828000000002</v>
      </c>
      <c r="D16" s="56" t="s">
        <v>549</v>
      </c>
      <c r="F16" s="11" t="str">
        <f t="shared" si="0"/>
        <v>Y_COORDINATE=replace(Y_COORDINATE,LOCATION_ID=="1301ALC0185_DH","42.477828"),</v>
      </c>
    </row>
    <row r="17" spans="1:6" ht="16" x14ac:dyDescent="0.2">
      <c r="A17" t="s">
        <v>387</v>
      </c>
      <c r="B17" s="56" t="s">
        <v>545</v>
      </c>
      <c r="C17" s="56" t="s">
        <v>547</v>
      </c>
      <c r="D17" s="56" t="s">
        <v>549</v>
      </c>
      <c r="F17" s="11" t="str">
        <f t="shared" si="0"/>
        <v>LOCATION_COUNTY=replace(LOCATION_COUNTY,LOCATION_ID=="1301ALC0185_DH","ALBANY"),</v>
      </c>
    </row>
    <row r="18" spans="1:6" x14ac:dyDescent="0.15">
      <c r="A18" s="11" t="s">
        <v>548</v>
      </c>
      <c r="B18" s="11" t="s">
        <v>6</v>
      </c>
      <c r="C18" s="11">
        <v>-73.939249000000004</v>
      </c>
      <c r="D18" s="56" t="s">
        <v>549</v>
      </c>
      <c r="F18" s="11" t="str">
        <f t="shared" si="0"/>
        <v>X_COORDINATE=replace(X_COORDINATE,LOCATION_ID=="1301ALC0185_C","-73.939249"),</v>
      </c>
    </row>
    <row r="19" spans="1:6" x14ac:dyDescent="0.15">
      <c r="A19" s="11" t="s">
        <v>548</v>
      </c>
      <c r="B19" s="11" t="s">
        <v>9</v>
      </c>
      <c r="C19" s="11">
        <v>42.477828000000002</v>
      </c>
      <c r="D19" s="56" t="s">
        <v>549</v>
      </c>
      <c r="F19" s="11" t="str">
        <f t="shared" si="0"/>
        <v>Y_COORDINATE=replace(Y_COORDINATE,LOCATION_ID=="1301ALC0185_C","42.477828"),</v>
      </c>
    </row>
    <row r="20" spans="1:6" ht="16" x14ac:dyDescent="0.2">
      <c r="A20" s="11" t="s">
        <v>390</v>
      </c>
      <c r="B20" s="11" t="s">
        <v>6</v>
      </c>
      <c r="C20">
        <v>-73.710800000000006</v>
      </c>
      <c r="D20" s="56" t="s">
        <v>549</v>
      </c>
    </row>
    <row r="21" spans="1:6" ht="16" x14ac:dyDescent="0.2">
      <c r="A21" s="11" t="s">
        <v>390</v>
      </c>
      <c r="B21" s="11" t="s">
        <v>9</v>
      </c>
      <c r="C21">
        <v>41.915900999999998</v>
      </c>
      <c r="D21" s="56" t="s">
        <v>549</v>
      </c>
    </row>
    <row r="22" spans="1:6" ht="16" x14ac:dyDescent="0.2">
      <c r="A22" t="s">
        <v>550</v>
      </c>
      <c r="B22" s="11" t="s">
        <v>6</v>
      </c>
      <c r="C22">
        <v>-73.491209999999995</v>
      </c>
      <c r="D22" s="56" t="s">
        <v>551</v>
      </c>
      <c r="F22" s="11" t="str">
        <f t="shared" ref="F22:F24" si="1">CONCATENATE(B22,"=replace(",B22,",LOCATION_ID==""",A22,""",""",C22,"""),")</f>
        <v>X_COORDINATE=replace(X_COORDINATE,LOCATION_ID=="1601GRA1135A_C","-73.49121"),</v>
      </c>
    </row>
    <row r="23" spans="1:6" ht="16" x14ac:dyDescent="0.2">
      <c r="A23" t="s">
        <v>550</v>
      </c>
      <c r="B23" s="11" t="s">
        <v>9</v>
      </c>
      <c r="C23">
        <v>42.017459000000002</v>
      </c>
      <c r="D23" s="56" t="s">
        <v>551</v>
      </c>
      <c r="F23" s="11" t="str">
        <f t="shared" si="1"/>
        <v>Y_COORDINATE=replace(Y_COORDINATE,LOCATION_ID=="1601GRA1135A_C","42.017459"),</v>
      </c>
    </row>
    <row r="24" spans="1:6" ht="16" x14ac:dyDescent="0.2">
      <c r="A24" t="s">
        <v>550</v>
      </c>
      <c r="B24" s="56" t="s">
        <v>545</v>
      </c>
      <c r="C24" s="56" t="s">
        <v>552</v>
      </c>
      <c r="D24" s="56" t="s">
        <v>551</v>
      </c>
      <c r="F24" s="11" t="str">
        <f t="shared" si="1"/>
        <v>LOCATION_COUNTY=replace(LOCATION_COUNTY,LOCATION_ID=="1601GRA1135A_C","COLUMBIA"),</v>
      </c>
    </row>
    <row r="25" spans="1:6" ht="16" x14ac:dyDescent="0.2">
      <c r="A25" t="s">
        <v>553</v>
      </c>
      <c r="B25" s="11" t="s">
        <v>6</v>
      </c>
      <c r="C25">
        <v>-73.497411999999997</v>
      </c>
      <c r="D25" s="56" t="s">
        <v>551</v>
      </c>
      <c r="F25" s="11" t="str">
        <f t="shared" ref="F25:F40" si="2">CONCATENATE(B25,"=replace(",B25,",LOCATION_ID==""",A25,""",""",C25,"""),")</f>
        <v>X_COORDINATE=replace(X_COORDINATE,LOCATION_ID=="1601IND1131_C","-73.497412"),</v>
      </c>
    </row>
    <row r="26" spans="1:6" ht="16" x14ac:dyDescent="0.2">
      <c r="A26" t="s">
        <v>553</v>
      </c>
      <c r="B26" s="11" t="s">
        <v>9</v>
      </c>
      <c r="C26">
        <v>41.916446399999998</v>
      </c>
      <c r="D26" s="56" t="s">
        <v>551</v>
      </c>
      <c r="F26" s="11" t="str">
        <f t="shared" si="2"/>
        <v>Y_COORDINATE=replace(Y_COORDINATE,LOCATION_ID=="1601IND1131_C","41.9164464"),</v>
      </c>
    </row>
    <row r="27" spans="1:6" ht="16" x14ac:dyDescent="0.2">
      <c r="A27" t="s">
        <v>553</v>
      </c>
      <c r="B27" s="56" t="s">
        <v>545</v>
      </c>
      <c r="C27" s="56" t="s">
        <v>554</v>
      </c>
      <c r="D27" s="56" t="s">
        <v>551</v>
      </c>
      <c r="F27" s="11" t="str">
        <f t="shared" si="2"/>
        <v>LOCATION_COUNTY=replace(LOCATION_COUNTY,LOCATION_ID=="1601IND1131_C","DUTCHESS"),</v>
      </c>
    </row>
    <row r="28" spans="1:6" ht="16" x14ac:dyDescent="0.2">
      <c r="A28" t="s">
        <v>555</v>
      </c>
      <c r="B28" s="11" t="s">
        <v>6</v>
      </c>
      <c r="C28">
        <v>-73.488793999999999</v>
      </c>
      <c r="D28" s="56" t="s">
        <v>551</v>
      </c>
      <c r="F28" s="11" t="str">
        <f t="shared" si="2"/>
        <v>X_COORDINATE=replace(X_COORDINATE,LOCATION_ID=="1601RIG1135B_C","-73.488794"),</v>
      </c>
    </row>
    <row r="29" spans="1:6" ht="16" x14ac:dyDescent="0.2">
      <c r="A29" t="s">
        <v>555</v>
      </c>
      <c r="B29" s="11" t="s">
        <v>9</v>
      </c>
      <c r="C29">
        <v>42.022103000000001</v>
      </c>
      <c r="D29" s="56" t="s">
        <v>551</v>
      </c>
      <c r="F29" s="11" t="str">
        <f t="shared" si="2"/>
        <v>Y_COORDINATE=replace(Y_COORDINATE,LOCATION_ID=="1601RIG1135B_C","42.022103"),</v>
      </c>
    </row>
    <row r="30" spans="1:6" ht="16" x14ac:dyDescent="0.2">
      <c r="A30" t="s">
        <v>555</v>
      </c>
      <c r="B30" s="56" t="s">
        <v>545</v>
      </c>
      <c r="C30" s="56" t="s">
        <v>552</v>
      </c>
      <c r="D30" s="56" t="s">
        <v>551</v>
      </c>
      <c r="F30" s="11" t="str">
        <f t="shared" si="2"/>
        <v>LOCATION_COUNTY=replace(LOCATION_COUNTY,LOCATION_ID=="1601RIG1135B_C","COLUMBIA"),</v>
      </c>
    </row>
    <row r="31" spans="1:6" ht="16" x14ac:dyDescent="0.2">
      <c r="A31" t="s">
        <v>557</v>
      </c>
      <c r="B31" s="11" t="s">
        <v>6</v>
      </c>
      <c r="C31">
        <v>-73.651369000000003</v>
      </c>
      <c r="D31" s="56" t="s">
        <v>551</v>
      </c>
      <c r="F31" s="11" t="str">
        <f t="shared" si="2"/>
        <v>X_COORDINATE=replace(X_COORDINATE,LOCATION_ID=="1702CON1106V_C","-73.651369"),</v>
      </c>
    </row>
    <row r="32" spans="1:6" ht="16" x14ac:dyDescent="0.2">
      <c r="A32" t="s">
        <v>557</v>
      </c>
      <c r="B32" s="11" t="s">
        <v>9</v>
      </c>
      <c r="C32">
        <v>41.137970000000003</v>
      </c>
      <c r="D32" s="56" t="s">
        <v>551</v>
      </c>
      <c r="F32" s="11" t="str">
        <f t="shared" si="2"/>
        <v>Y_COORDINATE=replace(Y_COORDINATE,LOCATION_ID=="1702CON1106V_C","41.13797"),</v>
      </c>
    </row>
    <row r="33" spans="1:8" ht="16" x14ac:dyDescent="0.2">
      <c r="A33" t="s">
        <v>557</v>
      </c>
      <c r="B33" s="56" t="s">
        <v>545</v>
      </c>
      <c r="C33" s="56" t="s">
        <v>556</v>
      </c>
      <c r="D33" s="56" t="s">
        <v>551</v>
      </c>
      <c r="F33" s="11" t="str">
        <f t="shared" si="2"/>
        <v>LOCATION_COUNTY=replace(LOCATION_COUNTY,LOCATION_ID=="1702CON1106V_C","WESTCHESTER"),</v>
      </c>
    </row>
    <row r="34" spans="1:8" ht="16" x14ac:dyDescent="0.2">
      <c r="A34" t="s">
        <v>558</v>
      </c>
      <c r="B34" s="11" t="s">
        <v>6</v>
      </c>
      <c r="C34">
        <v>-73.495304000000004</v>
      </c>
      <c r="D34" s="56" t="s">
        <v>551</v>
      </c>
      <c r="F34" s="11" t="str">
        <f t="shared" si="2"/>
        <v>X_COORDINATE=replace(X_COORDINATE,LOCATION_ID=="1702JOH1110G_C","-73.495304"),</v>
      </c>
    </row>
    <row r="35" spans="1:8" ht="16" x14ac:dyDescent="0.2">
      <c r="A35" t="s">
        <v>558</v>
      </c>
      <c r="B35" s="11" t="s">
        <v>9</v>
      </c>
      <c r="C35">
        <v>41.207405000000001</v>
      </c>
      <c r="D35" s="56" t="s">
        <v>551</v>
      </c>
      <c r="F35" s="11" t="str">
        <f t="shared" si="2"/>
        <v>Y_COORDINATE=replace(Y_COORDINATE,LOCATION_ID=="1702JOH1110G_C","41.207405"),</v>
      </c>
    </row>
    <row r="36" spans="1:8" ht="16" x14ac:dyDescent="0.2">
      <c r="A36" t="s">
        <v>558</v>
      </c>
      <c r="B36" s="56" t="s">
        <v>545</v>
      </c>
      <c r="C36" s="56" t="s">
        <v>556</v>
      </c>
      <c r="D36" s="56" t="s">
        <v>551</v>
      </c>
      <c r="F36" s="11" t="str">
        <f t="shared" si="2"/>
        <v>LOCATION_COUNTY=replace(LOCATION_COUNTY,LOCATION_ID=="1702JOH1110G_C","WESTCHESTER"),</v>
      </c>
    </row>
    <row r="37" spans="1:8" ht="16" x14ac:dyDescent="0.2">
      <c r="A37" t="s">
        <v>559</v>
      </c>
      <c r="B37" s="11" t="s">
        <v>6</v>
      </c>
      <c r="C37">
        <v>-73.614700999999997</v>
      </c>
      <c r="D37" s="56" t="s">
        <v>551</v>
      </c>
      <c r="F37" s="11" t="str">
        <f t="shared" si="2"/>
        <v>X_COORDINATE=replace(X_COORDINATE,LOCATION_ID=="1702MIA1106D_C","-73.614701"),</v>
      </c>
    </row>
    <row r="38" spans="1:8" ht="16" x14ac:dyDescent="0.2">
      <c r="A38" t="s">
        <v>559</v>
      </c>
      <c r="B38" s="11" t="s">
        <v>9</v>
      </c>
      <c r="C38">
        <v>41.153281</v>
      </c>
      <c r="D38" s="56" t="s">
        <v>551</v>
      </c>
      <c r="F38" s="11" t="str">
        <f t="shared" si="2"/>
        <v>Y_COORDINATE=replace(Y_COORDINATE,LOCATION_ID=="1702MIA1106D_C","41.153281"),</v>
      </c>
    </row>
    <row r="39" spans="1:8" ht="16" x14ac:dyDescent="0.2">
      <c r="A39" t="s">
        <v>559</v>
      </c>
      <c r="B39" s="56" t="s">
        <v>545</v>
      </c>
      <c r="C39" s="56" t="s">
        <v>556</v>
      </c>
      <c r="D39" s="56" t="s">
        <v>551</v>
      </c>
      <c r="F39" s="11" t="str">
        <f t="shared" si="2"/>
        <v>LOCATION_COUNTY=replace(LOCATION_COUNTY,LOCATION_ID=="1702MIA1106D_C","WESTCHESTER"),</v>
      </c>
    </row>
    <row r="40" spans="1:8" ht="16" x14ac:dyDescent="0.2">
      <c r="A40" t="s">
        <v>560</v>
      </c>
      <c r="B40" s="11" t="s">
        <v>6</v>
      </c>
      <c r="C40" s="11">
        <v>-73.586341000000004</v>
      </c>
      <c r="D40" s="56" t="s">
        <v>551</v>
      </c>
      <c r="F40" s="11" t="str">
        <f t="shared" si="2"/>
        <v>X_COORDINATE=replace(X_COORDINATE,LOCATION_ID=="1702SUS5327_C","-73.586341"),</v>
      </c>
    </row>
    <row r="41" spans="1:8" ht="16" x14ac:dyDescent="0.2">
      <c r="A41" t="s">
        <v>560</v>
      </c>
      <c r="B41" s="11" t="s">
        <v>9</v>
      </c>
      <c r="C41">
        <v>41.165669000000001</v>
      </c>
      <c r="D41" s="56" t="s">
        <v>551</v>
      </c>
      <c r="F41" s="11" t="str">
        <f t="shared" ref="F41:F48" si="3">CONCATENATE(B41,"=replace(",B41,",LOCATION_ID==""",A41,""",""",C41,"""),")</f>
        <v>Y_COORDINATE=replace(Y_COORDINATE,LOCATION_ID=="1702SUS5327_C","41.165669"),</v>
      </c>
    </row>
    <row r="42" spans="1:8" ht="16" x14ac:dyDescent="0.2">
      <c r="A42" t="s">
        <v>560</v>
      </c>
      <c r="B42" s="56" t="s">
        <v>545</v>
      </c>
      <c r="C42" s="56" t="s">
        <v>556</v>
      </c>
      <c r="D42" s="56" t="s">
        <v>551</v>
      </c>
      <c r="F42" s="11" t="str">
        <f t="shared" si="3"/>
        <v>LOCATION_COUNTY=replace(LOCATION_COUNTY,LOCATION_ID=="1702SUS5327_C","WESTCHESTER"),</v>
      </c>
    </row>
    <row r="43" spans="1:8" ht="16" x14ac:dyDescent="0.2">
      <c r="A43" t="s">
        <v>561</v>
      </c>
      <c r="B43" s="11" t="s">
        <v>6</v>
      </c>
      <c r="C43">
        <v>-73.523532000000003</v>
      </c>
      <c r="D43" s="56" t="s">
        <v>551</v>
      </c>
      <c r="F43" s="11" t="str">
        <f t="shared" si="3"/>
        <v>X_COORDINATE=replace(X_COORDINATE,LOCATION_ID=="1702UWB1109B_C","-73.523532"),</v>
      </c>
    </row>
    <row r="44" spans="1:8" ht="16" x14ac:dyDescent="0.2">
      <c r="A44" t="s">
        <v>561</v>
      </c>
      <c r="B44" s="11" t="s">
        <v>9</v>
      </c>
      <c r="C44">
        <v>41.262604000000003</v>
      </c>
      <c r="D44" s="56" t="s">
        <v>551</v>
      </c>
      <c r="F44" s="11" t="str">
        <f t="shared" si="3"/>
        <v>Y_COORDINATE=replace(Y_COORDINATE,LOCATION_ID=="1702UWB1109B_C","41.262604"),</v>
      </c>
    </row>
    <row r="45" spans="1:8" ht="16" x14ac:dyDescent="0.2">
      <c r="A45" t="s">
        <v>561</v>
      </c>
      <c r="B45" s="56" t="s">
        <v>545</v>
      </c>
      <c r="C45" s="56" t="s">
        <v>556</v>
      </c>
      <c r="D45" s="56" t="s">
        <v>551</v>
      </c>
      <c r="F45" s="11" t="str">
        <f t="shared" si="3"/>
        <v>LOCATION_COUNTY=replace(LOCATION_COUNTY,LOCATION_ID=="1702UWB1109B_C","WESTCHESTER"),</v>
      </c>
    </row>
    <row r="46" spans="1:8" ht="16" x14ac:dyDescent="0.2">
      <c r="A46" t="s">
        <v>562</v>
      </c>
      <c r="B46" s="11" t="s">
        <v>6</v>
      </c>
      <c r="C46">
        <v>-73.670258000000004</v>
      </c>
      <c r="D46" s="56" t="s">
        <v>551</v>
      </c>
      <c r="F46" s="11" t="str">
        <f t="shared" si="3"/>
        <v>X_COORDINATE=replace(X_COORDINATE,LOCATION_ID=="1702UWB5160_C","-73.670258"),</v>
      </c>
    </row>
    <row r="47" spans="1:8" ht="16" x14ac:dyDescent="0.2">
      <c r="A47" t="s">
        <v>562</v>
      </c>
      <c r="B47" s="11" t="s">
        <v>9</v>
      </c>
      <c r="C47">
        <v>41.127544999999998</v>
      </c>
      <c r="D47" s="56" t="s">
        <v>551</v>
      </c>
      <c r="F47" s="11" t="str">
        <f t="shared" si="3"/>
        <v>Y_COORDINATE=replace(Y_COORDINATE,LOCATION_ID=="1702UWB5160_C","41.127545"),</v>
      </c>
    </row>
    <row r="48" spans="1:8" ht="16" x14ac:dyDescent="0.2">
      <c r="A48" t="s">
        <v>562</v>
      </c>
      <c r="B48" s="56" t="s">
        <v>545</v>
      </c>
      <c r="C48" s="56" t="s">
        <v>556</v>
      </c>
      <c r="D48" s="56" t="s">
        <v>551</v>
      </c>
      <c r="F48" s="11" t="str">
        <f t="shared" si="3"/>
        <v>LOCATION_COUNTY=replace(LOCATION_COUNTY,LOCATION_ID=="1702UWB5160_C","WESTCHESTER"),</v>
      </c>
      <c r="G48"/>
      <c r="H48"/>
    </row>
    <row r="49" spans="1:10" ht="16" x14ac:dyDescent="0.2">
      <c r="A49" t="s">
        <v>563</v>
      </c>
      <c r="B49" s="11" t="s">
        <v>6</v>
      </c>
      <c r="C49">
        <v>-73.703469999999996</v>
      </c>
      <c r="D49" s="56" t="s">
        <v>551</v>
      </c>
      <c r="F49" s="11" t="str">
        <f t="shared" ref="F49:F51" si="4">CONCATENATE(B49,"=replace(",B49,",LOCATION_ID==""",A49,""",""",C49,"""),")</f>
        <v>X_COORDINATE=replace(X_COORDINATE,LOCATION_ID=="1702UWB5539_C","-73.70347"),</v>
      </c>
    </row>
    <row r="50" spans="1:10" ht="16" x14ac:dyDescent="0.2">
      <c r="A50" t="s">
        <v>563</v>
      </c>
      <c r="B50" s="11" t="s">
        <v>9</v>
      </c>
      <c r="C50">
        <v>41.111955999999999</v>
      </c>
      <c r="D50" s="56" t="s">
        <v>551</v>
      </c>
      <c r="F50" s="11" t="str">
        <f t="shared" si="4"/>
        <v>Y_COORDINATE=replace(Y_COORDINATE,LOCATION_ID=="1702UWB5539_C","41.111956"),</v>
      </c>
    </row>
    <row r="51" spans="1:10" ht="16" x14ac:dyDescent="0.2">
      <c r="A51" t="s">
        <v>563</v>
      </c>
      <c r="B51" s="56" t="s">
        <v>545</v>
      </c>
      <c r="C51" s="56" t="s">
        <v>556</v>
      </c>
      <c r="D51" s="56" t="s">
        <v>551</v>
      </c>
      <c r="F51" s="11" t="str">
        <f t="shared" si="4"/>
        <v>LOCATION_COUNTY=replace(LOCATION_COUNTY,LOCATION_ID=="1702UWB5539_C","WESTCHESTER"),</v>
      </c>
      <c r="G51"/>
      <c r="H51"/>
      <c r="I51"/>
      <c r="J51"/>
    </row>
    <row r="52" spans="1:10" ht="16" x14ac:dyDescent="0.2">
      <c r="B52"/>
      <c r="C52"/>
      <c r="D52"/>
      <c r="E52"/>
      <c r="F52"/>
      <c r="G52"/>
      <c r="H52"/>
      <c r="I52"/>
      <c r="J52"/>
    </row>
    <row r="53" spans="1:10" ht="16" x14ac:dyDescent="0.2">
      <c r="B53"/>
      <c r="C53"/>
      <c r="D53"/>
      <c r="E53"/>
      <c r="F53"/>
      <c r="G53"/>
      <c r="H53"/>
      <c r="I53"/>
      <c r="J53"/>
    </row>
  </sheetData>
  <conditionalFormatting sqref="A9">
    <cfRule type="duplicateValues" dxfId="18" priority="3"/>
  </conditionalFormatting>
  <conditionalFormatting sqref="A10">
    <cfRule type="duplicateValues" dxfId="17" priority="2"/>
  </conditionalFormatting>
  <conditionalFormatting sqref="A1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DADC-579D-43E7-B8E1-9273B8863469}">
  <dimension ref="A1:G37"/>
  <sheetViews>
    <sheetView workbookViewId="0">
      <selection activeCell="B31" sqref="B31"/>
    </sheetView>
  </sheetViews>
  <sheetFormatPr baseColWidth="10" defaultColWidth="8.7109375" defaultRowHeight="16" x14ac:dyDescent="0.2"/>
  <cols>
    <col min="1" max="1" width="21.5703125" customWidth="1"/>
    <col min="2" max="2" width="20" bestFit="1" customWidth="1"/>
    <col min="4" max="4" width="21.140625" customWidth="1"/>
  </cols>
  <sheetData>
    <row r="1" spans="1:6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s="11" customFormat="1" ht="14" x14ac:dyDescent="0.15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8</v>
      </c>
      <c r="F2" s="11" t="str">
        <f>CONCATENATE(B2,"=replace(",B2,",LAKE_ID==""",A2,""",""",C2,"""),")</f>
        <v>WATER=replace(WATER,LAKE_ID=="1401SUP0104","Lake Superior"),</v>
      </c>
    </row>
    <row r="3" spans="1:6" s="11" customFormat="1" ht="14" x14ac:dyDescent="0.15">
      <c r="A3" s="11" t="s">
        <v>24</v>
      </c>
      <c r="B3" s="11" t="s">
        <v>25</v>
      </c>
      <c r="C3" s="11" t="s">
        <v>26</v>
      </c>
      <c r="D3" s="11" t="s">
        <v>27</v>
      </c>
      <c r="E3" s="11" t="s">
        <v>8</v>
      </c>
      <c r="F3" s="11" t="str">
        <f t="shared" ref="F3:F24" si="0">CONCATENATE(B3,"=replace(",B3,",LAKE_ID==""",A3,""",""",C3,"""),")</f>
        <v>ALTERNATE_NAME=replace(ALTERNATE_NAME,LAKE_ID=="0703UWB0037A","Wild Spirit Pond"),</v>
      </c>
    </row>
    <row r="4" spans="1:6" s="11" customFormat="1" ht="14" x14ac:dyDescent="0.15">
      <c r="A4" s="11" t="s">
        <v>28</v>
      </c>
      <c r="B4" s="11" t="s">
        <v>21</v>
      </c>
      <c r="C4" s="11" t="s">
        <v>29</v>
      </c>
      <c r="D4" s="11" t="s">
        <v>30</v>
      </c>
      <c r="E4" s="11" t="s">
        <v>8</v>
      </c>
      <c r="F4" s="11" t="str">
        <f t="shared" si="0"/>
        <v>WATER=replace(WATER,LAKE_ID=="0403UWB0146A","NYSDEC Camp Rushford Pond"),</v>
      </c>
    </row>
    <row r="5" spans="1:6" s="11" customFormat="1" ht="14" x14ac:dyDescent="0.15">
      <c r="A5" s="11" t="s">
        <v>31</v>
      </c>
      <c r="B5" s="11" t="s">
        <v>32</v>
      </c>
      <c r="C5" s="11" t="s">
        <v>33</v>
      </c>
      <c r="D5" s="11" t="s">
        <v>34</v>
      </c>
      <c r="E5" s="11" t="s">
        <v>8</v>
      </c>
      <c r="F5" s="11" t="str">
        <f t="shared" si="0"/>
        <v>PWS=replace(PWS,LAKE_ID=="1302BOG0086","YES"),</v>
      </c>
    </row>
    <row r="6" spans="1:6" s="11" customFormat="1" ht="14" x14ac:dyDescent="0.15">
      <c r="A6" s="11" t="s">
        <v>35</v>
      </c>
      <c r="B6" s="11" t="s">
        <v>32</v>
      </c>
      <c r="C6" s="11" t="s">
        <v>33</v>
      </c>
      <c r="D6" s="11" t="s">
        <v>34</v>
      </c>
      <c r="E6" s="11" t="s">
        <v>8</v>
      </c>
      <c r="F6" s="11" t="str">
        <f t="shared" si="0"/>
        <v>PWS=replace(PWS,LAKE_ID=="1302BOY0076","YES"),</v>
      </c>
    </row>
    <row r="7" spans="1:6" s="11" customFormat="1" ht="14" x14ac:dyDescent="0.15">
      <c r="A7" s="11" t="s">
        <v>36</v>
      </c>
      <c r="B7" s="11" t="s">
        <v>32</v>
      </c>
      <c r="C7" s="11" t="s">
        <v>33</v>
      </c>
      <c r="D7" s="11" t="s">
        <v>34</v>
      </c>
      <c r="E7" s="11" t="s">
        <v>8</v>
      </c>
      <c r="F7" s="11" t="str">
        <f t="shared" si="0"/>
        <v>PWS=replace(PWS,LAKE_ID=="1302CRO0109","YES"),</v>
      </c>
    </row>
    <row r="8" spans="1:6" s="11" customFormat="1" ht="14" x14ac:dyDescent="0.15">
      <c r="A8" s="11" t="s">
        <v>37</v>
      </c>
      <c r="B8" s="11" t="s">
        <v>32</v>
      </c>
      <c r="C8" s="11" t="s">
        <v>33</v>
      </c>
      <c r="D8" s="11" t="s">
        <v>34</v>
      </c>
      <c r="E8" s="11" t="s">
        <v>8</v>
      </c>
      <c r="F8" s="11" t="str">
        <f t="shared" si="0"/>
        <v>PWS=replace(PWS,LAKE_ID=="1301CRO1033","YES"),</v>
      </c>
    </row>
    <row r="9" spans="1:6" s="11" customFormat="1" ht="14" x14ac:dyDescent="0.15">
      <c r="A9" s="11" t="s">
        <v>38</v>
      </c>
      <c r="B9" s="11" t="s">
        <v>32</v>
      </c>
      <c r="C9" s="11" t="s">
        <v>33</v>
      </c>
      <c r="D9" s="11" t="s">
        <v>34</v>
      </c>
      <c r="E9" s="11" t="s">
        <v>8</v>
      </c>
      <c r="F9" s="11" t="str">
        <f t="shared" si="0"/>
        <v>PWS=replace(PWS,LAKE_ID=="1302EAS0089","YES"),</v>
      </c>
    </row>
    <row r="10" spans="1:6" s="11" customFormat="1" ht="14" x14ac:dyDescent="0.15">
      <c r="A10" s="11" t="s">
        <v>39</v>
      </c>
      <c r="B10" s="11" t="s">
        <v>32</v>
      </c>
      <c r="C10" s="11" t="s">
        <v>33</v>
      </c>
      <c r="D10" s="11" t="s">
        <v>34</v>
      </c>
      <c r="E10" s="11" t="s">
        <v>8</v>
      </c>
      <c r="F10" s="11" t="str">
        <f t="shared" si="0"/>
        <v>PWS=replace(PWS,LAKE_ID=="1302KIR0052","YES"),</v>
      </c>
    </row>
    <row r="11" spans="1:6" s="11" customFormat="1" ht="14" x14ac:dyDescent="0.15">
      <c r="A11" s="11" t="s">
        <v>40</v>
      </c>
      <c r="B11" s="11" t="s">
        <v>32</v>
      </c>
      <c r="C11" s="11" t="s">
        <v>33</v>
      </c>
      <c r="D11" s="11" t="s">
        <v>34</v>
      </c>
      <c r="E11" s="11" t="s">
        <v>8</v>
      </c>
      <c r="F11" s="11" t="str">
        <f t="shared" si="0"/>
        <v>PWS=replace(PWS,LAKE_ID=="1302GIL0061","YES"),</v>
      </c>
    </row>
    <row r="12" spans="1:6" s="11" customFormat="1" ht="14" x14ac:dyDescent="0.15">
      <c r="A12" s="11" t="s">
        <v>41</v>
      </c>
      <c r="B12" s="11" t="s">
        <v>32</v>
      </c>
      <c r="C12" s="11" t="s">
        <v>33</v>
      </c>
      <c r="D12" s="11" t="s">
        <v>34</v>
      </c>
      <c r="E12" s="11" t="s">
        <v>8</v>
      </c>
      <c r="F12" s="11" t="str">
        <f t="shared" si="0"/>
        <v>PWS=replace(PWS,LAKE_ID=="1302MID0062","YES"),</v>
      </c>
    </row>
    <row r="13" spans="1:6" s="11" customFormat="1" ht="14" x14ac:dyDescent="0.15">
      <c r="A13" s="11" t="s">
        <v>42</v>
      </c>
      <c r="B13" s="11" t="s">
        <v>32</v>
      </c>
      <c r="C13" s="11" t="s">
        <v>33</v>
      </c>
      <c r="D13" s="11" t="s">
        <v>34</v>
      </c>
      <c r="E13" s="11" t="s">
        <v>8</v>
      </c>
      <c r="F13" s="11" t="str">
        <f t="shared" si="0"/>
        <v>PWS=replace(PWS,LAKE_ID=="1302MUS0044A","YES"),</v>
      </c>
    </row>
    <row r="14" spans="1:6" s="11" customFormat="1" ht="14" x14ac:dyDescent="0.15">
      <c r="A14" s="11" t="s">
        <v>43</v>
      </c>
      <c r="B14" s="11" t="s">
        <v>32</v>
      </c>
      <c r="C14" s="11" t="s">
        <v>33</v>
      </c>
      <c r="D14" s="11" t="s">
        <v>34</v>
      </c>
      <c r="E14" s="11" t="s">
        <v>8</v>
      </c>
      <c r="F14" s="11" t="str">
        <f t="shared" si="0"/>
        <v>PWS=replace(PWS,LAKE_ID=="1402NEV0058B","YES"),</v>
      </c>
    </row>
    <row r="15" spans="1:6" s="11" customFormat="1" ht="14" x14ac:dyDescent="0.15">
      <c r="A15" s="11" t="s">
        <v>44</v>
      </c>
      <c r="B15" s="11" t="s">
        <v>32</v>
      </c>
      <c r="C15" s="11" t="s">
        <v>33</v>
      </c>
      <c r="D15" s="11" t="s">
        <v>34</v>
      </c>
      <c r="E15" s="11" t="s">
        <v>8</v>
      </c>
      <c r="F15" s="11" t="str">
        <f t="shared" si="0"/>
        <v>PWS=replace(PWS,LAKE_ID=="1403PEP0358A","YES"),</v>
      </c>
    </row>
    <row r="16" spans="1:6" s="11" customFormat="1" ht="14" x14ac:dyDescent="0.15">
      <c r="A16" s="11" t="s">
        <v>45</v>
      </c>
      <c r="B16" s="11" t="s">
        <v>32</v>
      </c>
      <c r="C16" s="11" t="s">
        <v>33</v>
      </c>
      <c r="D16" s="11" t="s">
        <v>34</v>
      </c>
      <c r="E16" s="11" t="s">
        <v>8</v>
      </c>
      <c r="F16" s="11" t="str">
        <f t="shared" si="0"/>
        <v>PWS=replace(PWS,LAKE_ID=="1202SCH0638A","YES"),</v>
      </c>
    </row>
    <row r="17" spans="1:7" s="11" customFormat="1" ht="14" x14ac:dyDescent="0.15">
      <c r="A17" s="11" t="s">
        <v>46</v>
      </c>
      <c r="B17" s="11" t="s">
        <v>32</v>
      </c>
      <c r="C17" s="11" t="s">
        <v>33</v>
      </c>
      <c r="D17" s="11" t="s">
        <v>34</v>
      </c>
      <c r="E17" s="11" t="s">
        <v>8</v>
      </c>
      <c r="F17" s="11" t="str">
        <f t="shared" si="0"/>
        <v>PWS=replace(PWS,LAKE_ID=="1302TIT0103","YES"),</v>
      </c>
    </row>
    <row r="18" spans="1:7" s="11" customFormat="1" ht="14" x14ac:dyDescent="0.15">
      <c r="A18" s="11" t="s">
        <v>47</v>
      </c>
      <c r="B18" s="11" t="s">
        <v>32</v>
      </c>
      <c r="C18" s="11" t="s">
        <v>33</v>
      </c>
      <c r="D18" s="11" t="s">
        <v>34</v>
      </c>
      <c r="E18" s="11" t="s">
        <v>8</v>
      </c>
      <c r="F18" s="11" t="str">
        <f t="shared" si="0"/>
        <v>PWS=replace(PWS,LAKE_ID=="1302WES0067","YES"),</v>
      </c>
    </row>
    <row r="19" spans="1:7" s="11" customFormat="1" ht="14" x14ac:dyDescent="0.15">
      <c r="A19" s="11" t="s">
        <v>48</v>
      </c>
      <c r="B19" s="11" t="s">
        <v>49</v>
      </c>
      <c r="C19" s="11" t="s">
        <v>50</v>
      </c>
      <c r="D19" s="11" t="s">
        <v>51</v>
      </c>
      <c r="E19" s="11" t="s">
        <v>8</v>
      </c>
      <c r="F19" s="11" t="str">
        <f t="shared" si="0"/>
        <v>BEACHES=replace(BEACHES,LAKE_ID=="1307ASH0848","NO"),</v>
      </c>
    </row>
    <row r="20" spans="1:7" x14ac:dyDescent="0.2">
      <c r="A20" s="21" t="s">
        <v>332</v>
      </c>
      <c r="B20" s="17" t="s">
        <v>25</v>
      </c>
      <c r="C20" s="17" t="s">
        <v>333</v>
      </c>
      <c r="E20" s="11" t="s">
        <v>8</v>
      </c>
      <c r="F20" s="17" t="str">
        <f t="shared" si="0"/>
        <v>ALTERNATE_NAME=replace(ALTERNATE_NAME,LAKE_ID=="1201VAN0689","LAKE EDWARD"),</v>
      </c>
    </row>
    <row r="21" spans="1:7" s="11" customFormat="1" x14ac:dyDescent="0.2">
      <c r="A21" s="9" t="s">
        <v>335</v>
      </c>
      <c r="B21" s="17" t="s">
        <v>25</v>
      </c>
      <c r="C21" t="s">
        <v>334</v>
      </c>
      <c r="E21" s="11" t="s">
        <v>8</v>
      </c>
      <c r="F21" s="17" t="str">
        <f t="shared" si="0"/>
        <v>ALTERNATE_NAME=replace(ALTERNATE_NAME,LAKE_ID=="0703ONE0073","GLENMORE RESERVOIR"),</v>
      </c>
    </row>
    <row r="22" spans="1:7" x14ac:dyDescent="0.2">
      <c r="A22" s="9" t="s">
        <v>336</v>
      </c>
      <c r="B22" s="17" t="s">
        <v>25</v>
      </c>
      <c r="C22" s="17" t="s">
        <v>337</v>
      </c>
      <c r="E22" s="11" t="s">
        <v>8</v>
      </c>
      <c r="F22" s="17" t="str">
        <f t="shared" si="0"/>
        <v>ALTERNATE_NAME=replace(ALTERNATE_NAME,LAKE_ID=="1201COR0664","HYDADDY RESERVOIR"),</v>
      </c>
    </row>
    <row r="23" spans="1:7" x14ac:dyDescent="0.2">
      <c r="A23" s="9" t="s">
        <v>338</v>
      </c>
      <c r="B23" s="17" t="s">
        <v>25</v>
      </c>
      <c r="C23" s="17" t="s">
        <v>339</v>
      </c>
      <c r="E23" s="11" t="s">
        <v>8</v>
      </c>
      <c r="F23" s="17" t="str">
        <f t="shared" si="0"/>
        <v>ALTERNATE_NAME=replace(ALTERNATE_NAME,LAKE_ID=="1201UWB5293","LOST LAKE - E"),</v>
      </c>
    </row>
    <row r="24" spans="1:7" x14ac:dyDescent="0.2">
      <c r="A24" s="9" t="s">
        <v>340</v>
      </c>
      <c r="B24" s="17" t="s">
        <v>25</v>
      </c>
      <c r="C24" t="s">
        <v>341</v>
      </c>
      <c r="E24" s="11" t="s">
        <v>8</v>
      </c>
      <c r="F24" s="17" t="str">
        <f t="shared" si="0"/>
        <v>ALTERNATE_NAME=replace(ALTERNATE_NAME,LAKE_ID=="1202UWB0599","SURFACE RESERVOIR # 1"),</v>
      </c>
    </row>
    <row r="25" spans="1:7" x14ac:dyDescent="0.2">
      <c r="A25" s="21" t="s">
        <v>346</v>
      </c>
      <c r="B25" s="11" t="s">
        <v>32</v>
      </c>
      <c r="C25" s="20" t="s">
        <v>50</v>
      </c>
      <c r="D25" s="20" t="s">
        <v>347</v>
      </c>
      <c r="E25" s="11"/>
      <c r="F25" s="11" t="str">
        <f t="shared" ref="F25:F37" si="1">CONCATENATE(B25,"=replace(",B25,",LAKE_ID==""",A25,""",""",C25,"""),")</f>
        <v>PWS=replace(PWS,LAKE_ID=="0402HON0057","NO"),</v>
      </c>
      <c r="G25" s="11"/>
    </row>
    <row r="26" spans="1:7" x14ac:dyDescent="0.2">
      <c r="A26" t="s">
        <v>348</v>
      </c>
      <c r="B26" s="11" t="s">
        <v>25</v>
      </c>
      <c r="C26" s="22" t="s">
        <v>349</v>
      </c>
      <c r="D26" s="23" t="s">
        <v>350</v>
      </c>
      <c r="F26" s="17" t="str">
        <f t="shared" si="1"/>
        <v>ALTERNATE_NAME=replace(ALTERNATE_NAME,LAKE_ID=="1702HUG1080","Twin Lakes"),</v>
      </c>
    </row>
    <row r="27" spans="1:7" ht="17" thickBot="1" x14ac:dyDescent="0.25">
      <c r="A27" s="25" t="s">
        <v>363</v>
      </c>
      <c r="B27" s="11" t="s">
        <v>32</v>
      </c>
      <c r="C27" s="11" t="s">
        <v>33</v>
      </c>
      <c r="D27" s="11" t="s">
        <v>34</v>
      </c>
      <c r="F27" s="17" t="str">
        <f t="shared" si="1"/>
        <v>PWS=replace(PWS,LAKE_ID=="0301MID0177A","YES"),</v>
      </c>
    </row>
    <row r="28" spans="1:7" ht="17" thickBot="1" x14ac:dyDescent="0.25">
      <c r="A28" s="25" t="s">
        <v>364</v>
      </c>
      <c r="B28" s="11" t="s">
        <v>32</v>
      </c>
      <c r="C28" s="11" t="s">
        <v>33</v>
      </c>
      <c r="D28" s="11" t="s">
        <v>34</v>
      </c>
      <c r="F28" s="17" t="str">
        <f t="shared" si="1"/>
        <v>PWS=replace(PWS,LAKE_ID=="1005UWB0454","YES"),</v>
      </c>
    </row>
    <row r="29" spans="1:7" ht="17" thickBot="1" x14ac:dyDescent="0.25">
      <c r="A29" s="25" t="s">
        <v>336</v>
      </c>
      <c r="B29" s="11" t="s">
        <v>32</v>
      </c>
      <c r="C29" s="11" t="s">
        <v>33</v>
      </c>
      <c r="D29" s="11" t="s">
        <v>34</v>
      </c>
      <c r="F29" s="17" t="str">
        <f t="shared" si="1"/>
        <v>PWS=replace(PWS,LAKE_ID=="1201COR0664","YES"),</v>
      </c>
    </row>
    <row r="30" spans="1:7" ht="17" thickBot="1" x14ac:dyDescent="0.25">
      <c r="A30" s="25" t="s">
        <v>365</v>
      </c>
      <c r="B30" s="11" t="s">
        <v>32</v>
      </c>
      <c r="C30" s="11" t="s">
        <v>33</v>
      </c>
      <c r="D30" s="11" t="s">
        <v>34</v>
      </c>
      <c r="F30" s="17" t="str">
        <f t="shared" si="1"/>
        <v>PWS=replace(PWS,LAKE_ID=="1201UWB0706","YES"),</v>
      </c>
    </row>
    <row r="31" spans="1:7" ht="17" thickBot="1" x14ac:dyDescent="0.25">
      <c r="A31" s="25" t="s">
        <v>366</v>
      </c>
      <c r="B31" s="11" t="s">
        <v>32</v>
      </c>
      <c r="C31" s="11" t="s">
        <v>33</v>
      </c>
      <c r="D31" s="11" t="s">
        <v>34</v>
      </c>
      <c r="F31" s="17" t="str">
        <f t="shared" si="1"/>
        <v>PWS=replace(PWS,LAKE_ID=="1301MEL0331","YES"),</v>
      </c>
    </row>
    <row r="32" spans="1:7" ht="17" thickBot="1" x14ac:dyDescent="0.25">
      <c r="A32" s="25" t="s">
        <v>367</v>
      </c>
      <c r="B32" s="11" t="s">
        <v>32</v>
      </c>
      <c r="C32" s="11" t="s">
        <v>33</v>
      </c>
      <c r="D32" s="11" t="s">
        <v>34</v>
      </c>
      <c r="F32" s="17" t="str">
        <f t="shared" si="1"/>
        <v>PWS=replace(PWS,LAKE_ID=="1301VLY0262A","YES"),</v>
      </c>
    </row>
    <row r="33" spans="1:6" ht="17" thickBot="1" x14ac:dyDescent="0.25">
      <c r="A33" s="25" t="s">
        <v>368</v>
      </c>
      <c r="B33" s="11" t="s">
        <v>32</v>
      </c>
      <c r="C33" s="11" t="s">
        <v>33</v>
      </c>
      <c r="D33" s="11" t="s">
        <v>34</v>
      </c>
      <c r="F33" s="17" t="str">
        <f t="shared" si="1"/>
        <v>PWS=replace(PWS,LAKE_ID=="1301WIC0183A","YES"),</v>
      </c>
    </row>
    <row r="34" spans="1:6" ht="17" thickBot="1" x14ac:dyDescent="0.25">
      <c r="A34" s="25" t="s">
        <v>369</v>
      </c>
      <c r="B34" s="11" t="s">
        <v>32</v>
      </c>
      <c r="C34" s="11" t="s">
        <v>33</v>
      </c>
      <c r="D34" s="11" t="s">
        <v>34</v>
      </c>
      <c r="F34" s="17" t="str">
        <f t="shared" si="1"/>
        <v>PWS=replace(PWS,LAKE_ID=="1304BEA0345A","YES"),</v>
      </c>
    </row>
    <row r="35" spans="1:6" ht="17" thickBot="1" x14ac:dyDescent="0.25">
      <c r="A35" s="25" t="s">
        <v>388</v>
      </c>
      <c r="B35" s="11" t="s">
        <v>32</v>
      </c>
      <c r="C35" s="11" t="s">
        <v>33</v>
      </c>
      <c r="D35" s="11" t="s">
        <v>34</v>
      </c>
      <c r="F35" s="17" t="str">
        <f t="shared" ref="F35" si="2">CONCATENATE(B35,"=replace(",B35,",LAKE_ID==""",A35,""",""",C35,"""),")</f>
        <v>PWS=replace(PWS,LAKE_ID=="1304BEA0345","YES"),</v>
      </c>
    </row>
    <row r="36" spans="1:6" ht="17" thickBot="1" x14ac:dyDescent="0.25">
      <c r="A36" s="25" t="s">
        <v>370</v>
      </c>
      <c r="B36" s="11" t="s">
        <v>32</v>
      </c>
      <c r="C36" s="11" t="s">
        <v>33</v>
      </c>
      <c r="D36" s="11" t="s">
        <v>34</v>
      </c>
      <c r="F36" s="17" t="str">
        <f t="shared" si="1"/>
        <v>PWS=replace(PWS,LAKE_ID=="1305COL0404","YES"),</v>
      </c>
    </row>
    <row r="37" spans="1:6" x14ac:dyDescent="0.2">
      <c r="A37" t="s">
        <v>496</v>
      </c>
      <c r="B37" s="17" t="s">
        <v>497</v>
      </c>
      <c r="C37" s="17" t="s">
        <v>499</v>
      </c>
      <c r="D37" s="17" t="s">
        <v>498</v>
      </c>
      <c r="F37" s="17" t="str">
        <f t="shared" si="1"/>
        <v>Lake_ID=replace(Lake_ID,LAKE_ID=="0102LA 5022","??"),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C9EA-697A-40AE-AFB0-A7F478DA7931}">
  <dimension ref="A2:F17"/>
  <sheetViews>
    <sheetView workbookViewId="0">
      <selection activeCell="L16" sqref="L16"/>
    </sheetView>
  </sheetViews>
  <sheetFormatPr baseColWidth="10" defaultColWidth="8.7109375" defaultRowHeight="16" x14ac:dyDescent="0.2"/>
  <cols>
    <col min="1" max="1" width="14.85546875" customWidth="1"/>
  </cols>
  <sheetData>
    <row r="2" spans="1:6" ht="17" x14ac:dyDescent="0.2">
      <c r="A2" t="s">
        <v>400</v>
      </c>
      <c r="B2" s="40" t="s">
        <v>511</v>
      </c>
    </row>
    <row r="3" spans="1:6" x14ac:dyDescent="0.2">
      <c r="A3" t="s">
        <v>371</v>
      </c>
      <c r="B3" t="s">
        <v>509</v>
      </c>
      <c r="E3" s="40"/>
    </row>
    <row r="4" spans="1:6" x14ac:dyDescent="0.2">
      <c r="A4" t="s">
        <v>373</v>
      </c>
      <c r="B4" t="s">
        <v>509</v>
      </c>
      <c r="E4" s="40"/>
      <c r="F4" s="40"/>
    </row>
    <row r="5" spans="1:6" x14ac:dyDescent="0.2">
      <c r="A5" t="s">
        <v>374</v>
      </c>
      <c r="B5" t="s">
        <v>509</v>
      </c>
      <c r="E5" s="40"/>
    </row>
    <row r="6" spans="1:6" x14ac:dyDescent="0.2">
      <c r="A6" t="s">
        <v>398</v>
      </c>
      <c r="B6" t="s">
        <v>509</v>
      </c>
      <c r="E6" s="40"/>
    </row>
    <row r="7" spans="1:6" x14ac:dyDescent="0.2">
      <c r="A7" t="s">
        <v>397</v>
      </c>
      <c r="B7" t="s">
        <v>509</v>
      </c>
      <c r="E7" s="40"/>
      <c r="F7" s="40"/>
    </row>
    <row r="8" spans="1:6" x14ac:dyDescent="0.2">
      <c r="A8" t="s">
        <v>399</v>
      </c>
      <c r="B8" t="s">
        <v>509</v>
      </c>
    </row>
    <row r="9" spans="1:6" x14ac:dyDescent="0.2">
      <c r="A9" t="s">
        <v>402</v>
      </c>
      <c r="B9" t="s">
        <v>509</v>
      </c>
    </row>
    <row r="10" spans="1:6" x14ac:dyDescent="0.2">
      <c r="A10" t="s">
        <v>403</v>
      </c>
      <c r="B10" t="s">
        <v>509</v>
      </c>
    </row>
    <row r="11" spans="1:6" x14ac:dyDescent="0.2">
      <c r="A11" t="s">
        <v>506</v>
      </c>
      <c r="B11" t="s">
        <v>509</v>
      </c>
    </row>
    <row r="12" spans="1:6" x14ac:dyDescent="0.2">
      <c r="A12" t="s">
        <v>507</v>
      </c>
      <c r="B12" t="s">
        <v>509</v>
      </c>
    </row>
    <row r="13" spans="1:6" x14ac:dyDescent="0.2">
      <c r="A13" t="s">
        <v>508</v>
      </c>
      <c r="B13" t="s">
        <v>509</v>
      </c>
    </row>
    <row r="14" spans="1:6" ht="17" x14ac:dyDescent="0.2">
      <c r="A14" t="s">
        <v>401</v>
      </c>
      <c r="B14" s="40" t="s">
        <v>512</v>
      </c>
      <c r="C14" t="s">
        <v>403</v>
      </c>
      <c r="E14" t="str">
        <f>LOWER(C14)</f>
        <v>synechococcus</v>
      </c>
    </row>
    <row r="15" spans="1:6" ht="17" x14ac:dyDescent="0.2">
      <c r="A15" t="s">
        <v>372</v>
      </c>
      <c r="B15" s="40" t="s">
        <v>510</v>
      </c>
      <c r="C15" s="52" t="s">
        <v>518</v>
      </c>
    </row>
    <row r="16" spans="1:6" ht="119" x14ac:dyDescent="0.2">
      <c r="A16" s="50" t="s">
        <v>505</v>
      </c>
      <c r="B16" s="40" t="s">
        <v>513</v>
      </c>
      <c r="C16" t="s">
        <v>517</v>
      </c>
    </row>
    <row r="17" spans="1:3" ht="85" x14ac:dyDescent="0.2">
      <c r="A17" t="s">
        <v>515</v>
      </c>
      <c r="B17" s="40" t="s">
        <v>514</v>
      </c>
      <c r="C17" t="s">
        <v>516</v>
      </c>
    </row>
  </sheetData>
  <sortState xmlns:xlrd2="http://schemas.microsoft.com/office/spreadsheetml/2017/richdata2" ref="A2:B17">
    <sortCondition ref="B7:B1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4F28-FD2F-4325-A5A3-CE138F5395BD}">
  <dimension ref="A1:F398"/>
  <sheetViews>
    <sheetView zoomScaleNormal="100" workbookViewId="0">
      <pane ySplit="1" topLeftCell="A357" activePane="bottomLeft" state="frozen"/>
      <selection pane="bottomLeft" activeCell="C384" sqref="C384"/>
    </sheetView>
  </sheetViews>
  <sheetFormatPr baseColWidth="10" defaultColWidth="8.7109375" defaultRowHeight="16" x14ac:dyDescent="0.2"/>
  <cols>
    <col min="2" max="2" width="27.5703125" customWidth="1"/>
    <col min="3" max="3" width="26" customWidth="1"/>
  </cols>
  <sheetData>
    <row r="1" spans="1:6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18</v>
      </c>
      <c r="B2" t="s">
        <v>141</v>
      </c>
      <c r="D2" t="s">
        <v>142</v>
      </c>
      <c r="E2" t="s">
        <v>342</v>
      </c>
      <c r="F2" s="9"/>
    </row>
    <row r="3" spans="1:6" x14ac:dyDescent="0.2">
      <c r="A3">
        <v>28594</v>
      </c>
      <c r="B3" t="s">
        <v>143</v>
      </c>
      <c r="D3" t="s">
        <v>144</v>
      </c>
      <c r="E3" t="s">
        <v>342</v>
      </c>
      <c r="F3" s="9"/>
    </row>
    <row r="4" spans="1:6" x14ac:dyDescent="0.2">
      <c r="A4">
        <v>28595</v>
      </c>
      <c r="B4" t="s">
        <v>143</v>
      </c>
      <c r="D4" t="s">
        <v>144</v>
      </c>
      <c r="E4" t="s">
        <v>342</v>
      </c>
      <c r="F4" s="9"/>
    </row>
    <row r="5" spans="1:6" x14ac:dyDescent="0.2">
      <c r="A5">
        <v>33479</v>
      </c>
      <c r="B5" t="s">
        <v>145</v>
      </c>
      <c r="C5" t="s">
        <v>67</v>
      </c>
      <c r="E5" t="s">
        <v>8</v>
      </c>
      <c r="F5" s="9" t="str">
        <f t="shared" ref="F5:F36" si="0">CONCATENATE(B5,"=replace(",B5,",SAMPLE_ID==""",A5,""",""",C5,"""),")</f>
        <v>DATA_PROVIDER=replace(DATA_PROVIDER,SAMPLE_ID=="33479","CSL"),</v>
      </c>
    </row>
    <row r="6" spans="1:6" x14ac:dyDescent="0.2">
      <c r="A6">
        <v>33480</v>
      </c>
      <c r="B6" t="s">
        <v>145</v>
      </c>
      <c r="C6" t="s">
        <v>67</v>
      </c>
      <c r="E6" t="s">
        <v>8</v>
      </c>
      <c r="F6" s="9" t="str">
        <f t="shared" si="0"/>
        <v>DATA_PROVIDER=replace(DATA_PROVIDER,SAMPLE_ID=="33480","CSL"),</v>
      </c>
    </row>
    <row r="7" spans="1:6" x14ac:dyDescent="0.2">
      <c r="A7">
        <v>33493</v>
      </c>
      <c r="B7" t="s">
        <v>145</v>
      </c>
      <c r="C7" t="s">
        <v>67</v>
      </c>
      <c r="E7" t="s">
        <v>8</v>
      </c>
      <c r="F7" s="9" t="str">
        <f t="shared" si="0"/>
        <v>DATA_PROVIDER=replace(DATA_PROVIDER,SAMPLE_ID=="33493","CSL"),</v>
      </c>
    </row>
    <row r="8" spans="1:6" x14ac:dyDescent="0.2">
      <c r="A8">
        <v>33494</v>
      </c>
      <c r="B8" t="s">
        <v>145</v>
      </c>
      <c r="C8" t="s">
        <v>67</v>
      </c>
      <c r="E8" t="s">
        <v>8</v>
      </c>
      <c r="F8" s="9" t="str">
        <f t="shared" si="0"/>
        <v>DATA_PROVIDER=replace(DATA_PROVIDER,SAMPLE_ID=="33494","CSL"),</v>
      </c>
    </row>
    <row r="9" spans="1:6" x14ac:dyDescent="0.2">
      <c r="A9">
        <v>33503</v>
      </c>
      <c r="B9" t="s">
        <v>145</v>
      </c>
      <c r="C9" t="s">
        <v>67</v>
      </c>
      <c r="E9" t="s">
        <v>8</v>
      </c>
      <c r="F9" s="9" t="str">
        <f t="shared" si="0"/>
        <v>DATA_PROVIDER=replace(DATA_PROVIDER,SAMPLE_ID=="33503","CSL"),</v>
      </c>
    </row>
    <row r="10" spans="1:6" x14ac:dyDescent="0.2">
      <c r="A10">
        <v>33504</v>
      </c>
      <c r="B10" t="s">
        <v>145</v>
      </c>
      <c r="C10" t="s">
        <v>67</v>
      </c>
      <c r="E10" t="s">
        <v>8</v>
      </c>
      <c r="F10" s="9" t="str">
        <f t="shared" si="0"/>
        <v>DATA_PROVIDER=replace(DATA_PROVIDER,SAMPLE_ID=="33504","CSL"),</v>
      </c>
    </row>
    <row r="11" spans="1:6" x14ac:dyDescent="0.2">
      <c r="A11">
        <v>33507</v>
      </c>
      <c r="B11" t="s">
        <v>145</v>
      </c>
      <c r="C11" t="s">
        <v>67</v>
      </c>
      <c r="E11" t="s">
        <v>8</v>
      </c>
      <c r="F11" s="9" t="str">
        <f t="shared" si="0"/>
        <v>DATA_PROVIDER=replace(DATA_PROVIDER,SAMPLE_ID=="33507","CSL"),</v>
      </c>
    </row>
    <row r="12" spans="1:6" x14ac:dyDescent="0.2">
      <c r="A12">
        <v>33508</v>
      </c>
      <c r="B12" t="s">
        <v>145</v>
      </c>
      <c r="C12" t="s">
        <v>67</v>
      </c>
      <c r="E12" t="s">
        <v>8</v>
      </c>
      <c r="F12" s="9" t="str">
        <f t="shared" si="0"/>
        <v>DATA_PROVIDER=replace(DATA_PROVIDER,SAMPLE_ID=="33508","CSL"),</v>
      </c>
    </row>
    <row r="13" spans="1:6" x14ac:dyDescent="0.2">
      <c r="A13">
        <v>33521</v>
      </c>
      <c r="B13" t="s">
        <v>145</v>
      </c>
      <c r="C13" t="s">
        <v>67</v>
      </c>
      <c r="E13" t="s">
        <v>8</v>
      </c>
      <c r="F13" s="9" t="str">
        <f t="shared" si="0"/>
        <v>DATA_PROVIDER=replace(DATA_PROVIDER,SAMPLE_ID=="33521","CSL"),</v>
      </c>
    </row>
    <row r="14" spans="1:6" x14ac:dyDescent="0.2">
      <c r="A14">
        <v>33522</v>
      </c>
      <c r="B14" t="s">
        <v>145</v>
      </c>
      <c r="C14" t="s">
        <v>67</v>
      </c>
      <c r="E14" t="s">
        <v>8</v>
      </c>
      <c r="F14" s="9" t="str">
        <f t="shared" si="0"/>
        <v>DATA_PROVIDER=replace(DATA_PROVIDER,SAMPLE_ID=="33522","CSL"),</v>
      </c>
    </row>
    <row r="15" spans="1:6" x14ac:dyDescent="0.2">
      <c r="A15">
        <v>33523</v>
      </c>
      <c r="B15" t="s">
        <v>145</v>
      </c>
      <c r="C15" t="s">
        <v>67</v>
      </c>
      <c r="E15" t="s">
        <v>8</v>
      </c>
      <c r="F15" s="9" t="str">
        <f t="shared" si="0"/>
        <v>DATA_PROVIDER=replace(DATA_PROVIDER,SAMPLE_ID=="33523","CSL"),</v>
      </c>
    </row>
    <row r="16" spans="1:6" x14ac:dyDescent="0.2">
      <c r="A16">
        <v>33524</v>
      </c>
      <c r="B16" t="s">
        <v>145</v>
      </c>
      <c r="C16" t="s">
        <v>67</v>
      </c>
      <c r="E16" t="s">
        <v>8</v>
      </c>
      <c r="F16" s="9" t="str">
        <f t="shared" si="0"/>
        <v>DATA_PROVIDER=replace(DATA_PROVIDER,SAMPLE_ID=="33524","CSL"),</v>
      </c>
    </row>
    <row r="17" spans="1:6" x14ac:dyDescent="0.2">
      <c r="A17">
        <v>33532</v>
      </c>
      <c r="B17" t="s">
        <v>145</v>
      </c>
      <c r="C17" t="s">
        <v>67</v>
      </c>
      <c r="E17" t="s">
        <v>8</v>
      </c>
      <c r="F17" s="9" t="str">
        <f t="shared" si="0"/>
        <v>DATA_PROVIDER=replace(DATA_PROVIDER,SAMPLE_ID=="33532","CSL"),</v>
      </c>
    </row>
    <row r="18" spans="1:6" x14ac:dyDescent="0.2">
      <c r="A18">
        <v>33533</v>
      </c>
      <c r="B18" t="s">
        <v>145</v>
      </c>
      <c r="C18" t="s">
        <v>67</v>
      </c>
      <c r="E18" t="s">
        <v>8</v>
      </c>
      <c r="F18" s="9" t="str">
        <f t="shared" si="0"/>
        <v>DATA_PROVIDER=replace(DATA_PROVIDER,SAMPLE_ID=="33533","CSL"),</v>
      </c>
    </row>
    <row r="19" spans="1:6" x14ac:dyDescent="0.2">
      <c r="A19">
        <v>33537</v>
      </c>
      <c r="B19" t="s">
        <v>145</v>
      </c>
      <c r="C19" t="s">
        <v>67</v>
      </c>
      <c r="E19" t="s">
        <v>8</v>
      </c>
      <c r="F19" s="9" t="str">
        <f t="shared" si="0"/>
        <v>DATA_PROVIDER=replace(DATA_PROVIDER,SAMPLE_ID=="33537","CSL"),</v>
      </c>
    </row>
    <row r="20" spans="1:6" x14ac:dyDescent="0.2">
      <c r="A20">
        <v>33538</v>
      </c>
      <c r="B20" t="s">
        <v>145</v>
      </c>
      <c r="C20" t="s">
        <v>67</v>
      </c>
      <c r="E20" t="s">
        <v>8</v>
      </c>
      <c r="F20" s="9" t="str">
        <f t="shared" si="0"/>
        <v>DATA_PROVIDER=replace(DATA_PROVIDER,SAMPLE_ID=="33538","CSL"),</v>
      </c>
    </row>
    <row r="21" spans="1:6" x14ac:dyDescent="0.2">
      <c r="A21">
        <v>33539</v>
      </c>
      <c r="B21" t="s">
        <v>145</v>
      </c>
      <c r="C21" t="s">
        <v>67</v>
      </c>
      <c r="E21" t="s">
        <v>8</v>
      </c>
      <c r="F21" s="9" t="str">
        <f t="shared" si="0"/>
        <v>DATA_PROVIDER=replace(DATA_PROVIDER,SAMPLE_ID=="33539","CSL"),</v>
      </c>
    </row>
    <row r="22" spans="1:6" x14ac:dyDescent="0.2">
      <c r="A22">
        <v>33540</v>
      </c>
      <c r="B22" t="s">
        <v>145</v>
      </c>
      <c r="C22" t="s">
        <v>67</v>
      </c>
      <c r="E22" t="s">
        <v>8</v>
      </c>
      <c r="F22" s="9" t="str">
        <f t="shared" si="0"/>
        <v>DATA_PROVIDER=replace(DATA_PROVIDER,SAMPLE_ID=="33540","CSL"),</v>
      </c>
    </row>
    <row r="23" spans="1:6" x14ac:dyDescent="0.2">
      <c r="A23">
        <v>33556</v>
      </c>
      <c r="B23" t="s">
        <v>145</v>
      </c>
      <c r="C23" t="s">
        <v>67</v>
      </c>
      <c r="E23" t="s">
        <v>8</v>
      </c>
      <c r="F23" s="9" t="str">
        <f t="shared" si="0"/>
        <v>DATA_PROVIDER=replace(DATA_PROVIDER,SAMPLE_ID=="33556","CSL"),</v>
      </c>
    </row>
    <row r="24" spans="1:6" x14ac:dyDescent="0.2">
      <c r="A24">
        <v>33557</v>
      </c>
      <c r="B24" t="s">
        <v>145</v>
      </c>
      <c r="C24" t="s">
        <v>67</v>
      </c>
      <c r="E24" t="s">
        <v>8</v>
      </c>
      <c r="F24" s="9" t="str">
        <f t="shared" si="0"/>
        <v>DATA_PROVIDER=replace(DATA_PROVIDER,SAMPLE_ID=="33557","CSL"),</v>
      </c>
    </row>
    <row r="25" spans="1:6" x14ac:dyDescent="0.2">
      <c r="A25">
        <v>33558</v>
      </c>
      <c r="B25" t="s">
        <v>145</v>
      </c>
      <c r="C25" t="s">
        <v>67</v>
      </c>
      <c r="E25" t="s">
        <v>8</v>
      </c>
      <c r="F25" s="9" t="str">
        <f t="shared" si="0"/>
        <v>DATA_PROVIDER=replace(DATA_PROVIDER,SAMPLE_ID=="33558","CSL"),</v>
      </c>
    </row>
    <row r="26" spans="1:6" x14ac:dyDescent="0.2">
      <c r="A26">
        <v>33559</v>
      </c>
      <c r="B26" t="s">
        <v>145</v>
      </c>
      <c r="C26" t="s">
        <v>67</v>
      </c>
      <c r="E26" t="s">
        <v>8</v>
      </c>
      <c r="F26" s="9" t="str">
        <f t="shared" si="0"/>
        <v>DATA_PROVIDER=replace(DATA_PROVIDER,SAMPLE_ID=="33559","CSL"),</v>
      </c>
    </row>
    <row r="27" spans="1:6" x14ac:dyDescent="0.2">
      <c r="A27">
        <v>33570</v>
      </c>
      <c r="B27" t="s">
        <v>145</v>
      </c>
      <c r="C27" t="s">
        <v>67</v>
      </c>
      <c r="E27" t="s">
        <v>8</v>
      </c>
      <c r="F27" s="9" t="str">
        <f t="shared" si="0"/>
        <v>DATA_PROVIDER=replace(DATA_PROVIDER,SAMPLE_ID=="33570","CSL"),</v>
      </c>
    </row>
    <row r="28" spans="1:6" x14ac:dyDescent="0.2">
      <c r="A28">
        <v>33571</v>
      </c>
      <c r="B28" t="s">
        <v>145</v>
      </c>
      <c r="C28" t="s">
        <v>67</v>
      </c>
      <c r="E28" t="s">
        <v>8</v>
      </c>
      <c r="F28" s="9" t="str">
        <f t="shared" si="0"/>
        <v>DATA_PROVIDER=replace(DATA_PROVIDER,SAMPLE_ID=="33571","CSL"),</v>
      </c>
    </row>
    <row r="29" spans="1:6" x14ac:dyDescent="0.2">
      <c r="A29">
        <v>33572</v>
      </c>
      <c r="B29" t="s">
        <v>145</v>
      </c>
      <c r="C29" t="s">
        <v>67</v>
      </c>
      <c r="E29" t="s">
        <v>8</v>
      </c>
      <c r="F29" s="9" t="str">
        <f t="shared" si="0"/>
        <v>DATA_PROVIDER=replace(DATA_PROVIDER,SAMPLE_ID=="33572","CSL"),</v>
      </c>
    </row>
    <row r="30" spans="1:6" x14ac:dyDescent="0.2">
      <c r="A30">
        <v>33573</v>
      </c>
      <c r="B30" t="s">
        <v>145</v>
      </c>
      <c r="C30" t="s">
        <v>67</v>
      </c>
      <c r="E30" t="s">
        <v>8</v>
      </c>
      <c r="F30" s="9" t="str">
        <f t="shared" si="0"/>
        <v>DATA_PROVIDER=replace(DATA_PROVIDER,SAMPLE_ID=="33573","CSL"),</v>
      </c>
    </row>
    <row r="31" spans="1:6" x14ac:dyDescent="0.2">
      <c r="A31">
        <v>33574</v>
      </c>
      <c r="B31" t="s">
        <v>145</v>
      </c>
      <c r="C31" t="s">
        <v>67</v>
      </c>
      <c r="E31" t="s">
        <v>8</v>
      </c>
      <c r="F31" s="9" t="str">
        <f t="shared" si="0"/>
        <v>DATA_PROVIDER=replace(DATA_PROVIDER,SAMPLE_ID=="33574","CSL"),</v>
      </c>
    </row>
    <row r="32" spans="1:6" x14ac:dyDescent="0.2">
      <c r="A32">
        <v>33575</v>
      </c>
      <c r="B32" t="s">
        <v>145</v>
      </c>
      <c r="C32" t="s">
        <v>67</v>
      </c>
      <c r="E32" t="s">
        <v>8</v>
      </c>
      <c r="F32" s="9" t="str">
        <f t="shared" si="0"/>
        <v>DATA_PROVIDER=replace(DATA_PROVIDER,SAMPLE_ID=="33575","CSL"),</v>
      </c>
    </row>
    <row r="33" spans="1:6" x14ac:dyDescent="0.2">
      <c r="A33">
        <v>33576</v>
      </c>
      <c r="B33" t="s">
        <v>145</v>
      </c>
      <c r="C33" t="s">
        <v>67</v>
      </c>
      <c r="E33" t="s">
        <v>8</v>
      </c>
      <c r="F33" s="9" t="str">
        <f t="shared" si="0"/>
        <v>DATA_PROVIDER=replace(DATA_PROVIDER,SAMPLE_ID=="33576","CSL"),</v>
      </c>
    </row>
    <row r="34" spans="1:6" x14ac:dyDescent="0.2">
      <c r="A34">
        <v>33577</v>
      </c>
      <c r="B34" t="s">
        <v>145</v>
      </c>
      <c r="C34" t="s">
        <v>67</v>
      </c>
      <c r="E34" t="s">
        <v>8</v>
      </c>
      <c r="F34" s="9" t="str">
        <f t="shared" si="0"/>
        <v>DATA_PROVIDER=replace(DATA_PROVIDER,SAMPLE_ID=="33577","CSL"),</v>
      </c>
    </row>
    <row r="35" spans="1:6" x14ac:dyDescent="0.2">
      <c r="A35">
        <v>33578</v>
      </c>
      <c r="B35" t="s">
        <v>145</v>
      </c>
      <c r="C35" t="s">
        <v>67</v>
      </c>
      <c r="E35" t="s">
        <v>8</v>
      </c>
      <c r="F35" s="9" t="str">
        <f t="shared" si="0"/>
        <v>DATA_PROVIDER=replace(DATA_PROVIDER,SAMPLE_ID=="33578","CSL"),</v>
      </c>
    </row>
    <row r="36" spans="1:6" x14ac:dyDescent="0.2">
      <c r="A36">
        <v>33583</v>
      </c>
      <c r="B36" t="s">
        <v>145</v>
      </c>
      <c r="C36" t="s">
        <v>67</v>
      </c>
      <c r="E36" t="s">
        <v>8</v>
      </c>
      <c r="F36" s="9" t="str">
        <f t="shared" si="0"/>
        <v>DATA_PROVIDER=replace(DATA_PROVIDER,SAMPLE_ID=="33583","CSL"),</v>
      </c>
    </row>
    <row r="37" spans="1:6" x14ac:dyDescent="0.2">
      <c r="A37">
        <v>33584</v>
      </c>
      <c r="B37" t="s">
        <v>145</v>
      </c>
      <c r="C37" t="s">
        <v>67</v>
      </c>
      <c r="E37" t="s">
        <v>8</v>
      </c>
      <c r="F37" s="9" t="str">
        <f t="shared" ref="F37:F68" si="1">CONCATENATE(B37,"=replace(",B37,",SAMPLE_ID==""",A37,""",""",C37,"""),")</f>
        <v>DATA_PROVIDER=replace(DATA_PROVIDER,SAMPLE_ID=="33584","CSL"),</v>
      </c>
    </row>
    <row r="38" spans="1:6" x14ac:dyDescent="0.2">
      <c r="A38">
        <v>33597</v>
      </c>
      <c r="B38" t="s">
        <v>145</v>
      </c>
      <c r="C38" t="s">
        <v>67</v>
      </c>
      <c r="E38" t="s">
        <v>8</v>
      </c>
      <c r="F38" s="9" t="str">
        <f t="shared" si="1"/>
        <v>DATA_PROVIDER=replace(DATA_PROVIDER,SAMPLE_ID=="33597","CSL"),</v>
      </c>
    </row>
    <row r="39" spans="1:6" x14ac:dyDescent="0.2">
      <c r="A39">
        <v>33598</v>
      </c>
      <c r="B39" t="s">
        <v>145</v>
      </c>
      <c r="C39" t="s">
        <v>67</v>
      </c>
      <c r="E39" t="s">
        <v>8</v>
      </c>
      <c r="F39" s="9" t="str">
        <f t="shared" si="1"/>
        <v>DATA_PROVIDER=replace(DATA_PROVIDER,SAMPLE_ID=="33598","CSL"),</v>
      </c>
    </row>
    <row r="40" spans="1:6" x14ac:dyDescent="0.2">
      <c r="A40" s="15">
        <v>55516</v>
      </c>
      <c r="B40" t="s">
        <v>145</v>
      </c>
      <c r="C40" s="6" t="s">
        <v>146</v>
      </c>
      <c r="E40" t="s">
        <v>8</v>
      </c>
      <c r="F40" s="9" t="str">
        <f t="shared" si="1"/>
        <v>DATA_PROVIDER=replace(DATA_PROVIDER,SAMPLE_ID=="55516","HON"),</v>
      </c>
    </row>
    <row r="41" spans="1:6" x14ac:dyDescent="0.2">
      <c r="A41" s="16">
        <v>55854</v>
      </c>
      <c r="B41" t="s">
        <v>145</v>
      </c>
      <c r="C41" s="6" t="s">
        <v>146</v>
      </c>
      <c r="E41" t="s">
        <v>8</v>
      </c>
      <c r="F41" s="9" t="str">
        <f t="shared" si="1"/>
        <v>DATA_PROVIDER=replace(DATA_PROVIDER,SAMPLE_ID=="55854","HON"),</v>
      </c>
    </row>
    <row r="42" spans="1:6" x14ac:dyDescent="0.2">
      <c r="A42">
        <v>1179</v>
      </c>
      <c r="B42" t="s">
        <v>124</v>
      </c>
      <c r="C42" t="s">
        <v>77</v>
      </c>
      <c r="E42" t="s">
        <v>8</v>
      </c>
      <c r="F42" s="9" t="str">
        <f t="shared" si="1"/>
        <v>INFO_TYPE=replace(INFO_TYPE,SAMPLE_ID=="1179","SB"),</v>
      </c>
    </row>
    <row r="43" spans="1:6" x14ac:dyDescent="0.2">
      <c r="A43">
        <v>1179</v>
      </c>
      <c r="B43" t="s">
        <v>124</v>
      </c>
      <c r="C43" t="s">
        <v>77</v>
      </c>
      <c r="E43" t="s">
        <v>8</v>
      </c>
      <c r="F43" s="9" t="str">
        <f t="shared" si="1"/>
        <v>INFO_TYPE=replace(INFO_TYPE,SAMPLE_ID=="1179","SB"),</v>
      </c>
    </row>
    <row r="44" spans="1:6" x14ac:dyDescent="0.2">
      <c r="A44">
        <v>1373</v>
      </c>
      <c r="B44" t="s">
        <v>124</v>
      </c>
      <c r="C44" t="s">
        <v>77</v>
      </c>
      <c r="E44" t="s">
        <v>8</v>
      </c>
      <c r="F44" s="9" t="str">
        <f t="shared" si="1"/>
        <v>INFO_TYPE=replace(INFO_TYPE,SAMPLE_ID=="1373","SB"),</v>
      </c>
    </row>
    <row r="45" spans="1:6" x14ac:dyDescent="0.2">
      <c r="A45">
        <v>18</v>
      </c>
      <c r="B45" t="s">
        <v>124</v>
      </c>
      <c r="C45" t="s">
        <v>77</v>
      </c>
      <c r="E45" t="s">
        <v>8</v>
      </c>
      <c r="F45" s="9" t="str">
        <f t="shared" si="1"/>
        <v>INFO_TYPE=replace(INFO_TYPE,SAMPLE_ID=="18","SB"),</v>
      </c>
    </row>
    <row r="46" spans="1:6" x14ac:dyDescent="0.2">
      <c r="A46" s="14">
        <v>34023</v>
      </c>
      <c r="B46" t="s">
        <v>124</v>
      </c>
      <c r="C46" t="s">
        <v>77</v>
      </c>
      <c r="D46" t="s">
        <v>153</v>
      </c>
      <c r="E46" t="s">
        <v>8</v>
      </c>
      <c r="F46" s="9" t="str">
        <f t="shared" si="1"/>
        <v>INFO_TYPE=replace(INFO_TYPE,SAMPLE_ID=="34023","SB"),</v>
      </c>
    </row>
    <row r="47" spans="1:6" x14ac:dyDescent="0.2">
      <c r="A47">
        <v>34023</v>
      </c>
      <c r="B47" t="s">
        <v>124</v>
      </c>
      <c r="C47" t="s">
        <v>77</v>
      </c>
      <c r="E47" t="s">
        <v>8</v>
      </c>
      <c r="F47" s="9" t="str">
        <f t="shared" si="1"/>
        <v>INFO_TYPE=replace(INFO_TYPE,SAMPLE_ID=="34023","SB"),</v>
      </c>
    </row>
    <row r="48" spans="1:6" x14ac:dyDescent="0.2">
      <c r="A48" s="14">
        <v>34080</v>
      </c>
      <c r="B48" t="s">
        <v>124</v>
      </c>
      <c r="C48" t="s">
        <v>77</v>
      </c>
      <c r="D48" t="s">
        <v>153</v>
      </c>
      <c r="E48" t="s">
        <v>8</v>
      </c>
      <c r="F48" s="9" t="str">
        <f t="shared" si="1"/>
        <v>INFO_TYPE=replace(INFO_TYPE,SAMPLE_ID=="34080","SB"),</v>
      </c>
    </row>
    <row r="49" spans="1:6" x14ac:dyDescent="0.2">
      <c r="A49">
        <v>34080</v>
      </c>
      <c r="B49" t="s">
        <v>124</v>
      </c>
      <c r="C49" t="s">
        <v>77</v>
      </c>
      <c r="E49" t="s">
        <v>8</v>
      </c>
      <c r="F49" s="9" t="str">
        <f t="shared" si="1"/>
        <v>INFO_TYPE=replace(INFO_TYPE,SAMPLE_ID=="34080","SB"),</v>
      </c>
    </row>
    <row r="50" spans="1:6" x14ac:dyDescent="0.2">
      <c r="A50">
        <v>34209</v>
      </c>
      <c r="B50" t="s">
        <v>124</v>
      </c>
      <c r="C50" t="s">
        <v>77</v>
      </c>
      <c r="E50" t="s">
        <v>8</v>
      </c>
      <c r="F50" s="9" t="str">
        <f t="shared" si="1"/>
        <v>INFO_TYPE=replace(INFO_TYPE,SAMPLE_ID=="34209","SB"),</v>
      </c>
    </row>
    <row r="51" spans="1:6" x14ac:dyDescent="0.2">
      <c r="A51">
        <v>34491</v>
      </c>
      <c r="B51" t="s">
        <v>124</v>
      </c>
      <c r="C51" t="s">
        <v>77</v>
      </c>
      <c r="E51" t="s">
        <v>8</v>
      </c>
      <c r="F51" s="9" t="str">
        <f t="shared" si="1"/>
        <v>INFO_TYPE=replace(INFO_TYPE,SAMPLE_ID=="34491","SB"),</v>
      </c>
    </row>
    <row r="52" spans="1:6" x14ac:dyDescent="0.2">
      <c r="A52" s="8">
        <v>34873</v>
      </c>
      <c r="B52" s="8" t="s">
        <v>124</v>
      </c>
      <c r="C52" s="8" t="s">
        <v>77</v>
      </c>
      <c r="D52" s="8"/>
      <c r="E52" s="8" t="s">
        <v>8</v>
      </c>
      <c r="F52" s="8" t="str">
        <f t="shared" si="1"/>
        <v>INFO_TYPE=replace(INFO_TYPE,SAMPLE_ID=="34873","SB"),</v>
      </c>
    </row>
    <row r="53" spans="1:6" x14ac:dyDescent="0.2">
      <c r="A53">
        <v>35858</v>
      </c>
      <c r="B53" t="s">
        <v>124</v>
      </c>
      <c r="C53" t="s">
        <v>77</v>
      </c>
      <c r="E53" t="s">
        <v>8</v>
      </c>
      <c r="F53" s="9" t="str">
        <f t="shared" si="1"/>
        <v>INFO_TYPE=replace(INFO_TYPE,SAMPLE_ID=="35858","SB"),</v>
      </c>
    </row>
    <row r="54" spans="1:6" x14ac:dyDescent="0.2">
      <c r="A54" s="15">
        <v>40600</v>
      </c>
      <c r="B54" t="s">
        <v>124</v>
      </c>
      <c r="C54" t="s">
        <v>77</v>
      </c>
      <c r="E54" t="s">
        <v>8</v>
      </c>
      <c r="F54" s="9" t="str">
        <f t="shared" si="1"/>
        <v>INFO_TYPE=replace(INFO_TYPE,SAMPLE_ID=="40600","SB"),</v>
      </c>
    </row>
    <row r="55" spans="1:6" x14ac:dyDescent="0.2">
      <c r="A55" s="15">
        <v>40934</v>
      </c>
      <c r="B55" t="s">
        <v>124</v>
      </c>
      <c r="C55" t="s">
        <v>77</v>
      </c>
      <c r="E55" t="s">
        <v>8</v>
      </c>
      <c r="F55" s="9" t="str">
        <f t="shared" si="1"/>
        <v>INFO_TYPE=replace(INFO_TYPE,SAMPLE_ID=="40934","SB"),</v>
      </c>
    </row>
    <row r="56" spans="1:6" x14ac:dyDescent="0.2">
      <c r="A56" s="15">
        <v>42102</v>
      </c>
      <c r="B56" t="s">
        <v>124</v>
      </c>
      <c r="C56" t="s">
        <v>77</v>
      </c>
      <c r="E56" t="s">
        <v>8</v>
      </c>
      <c r="F56" s="9" t="str">
        <f t="shared" si="1"/>
        <v>INFO_TYPE=replace(INFO_TYPE,SAMPLE_ID=="42102","SB"),</v>
      </c>
    </row>
    <row r="57" spans="1:6" x14ac:dyDescent="0.2">
      <c r="A57">
        <v>27526</v>
      </c>
      <c r="B57" t="s">
        <v>125</v>
      </c>
      <c r="C57" t="s">
        <v>126</v>
      </c>
      <c r="E57" t="s">
        <v>8</v>
      </c>
      <c r="F57" s="9" t="str">
        <f t="shared" si="1"/>
        <v>LAKE_ID=replace(LAKE_ID,SAMPLE_ID=="27526","0602MEL0039"),</v>
      </c>
    </row>
    <row r="58" spans="1:6" x14ac:dyDescent="0.2">
      <c r="A58">
        <v>27528</v>
      </c>
      <c r="B58" t="s">
        <v>125</v>
      </c>
      <c r="C58" t="s">
        <v>126</v>
      </c>
      <c r="E58" t="s">
        <v>8</v>
      </c>
      <c r="F58" s="9" t="str">
        <f t="shared" si="1"/>
        <v>LAKE_ID=replace(LAKE_ID,SAMPLE_ID=="27528","0602MEL0039"),</v>
      </c>
    </row>
    <row r="59" spans="1:6" x14ac:dyDescent="0.2">
      <c r="A59">
        <v>27529</v>
      </c>
      <c r="B59" t="s">
        <v>125</v>
      </c>
      <c r="C59" t="s">
        <v>126</v>
      </c>
      <c r="E59" t="s">
        <v>8</v>
      </c>
      <c r="F59" s="9" t="str">
        <f t="shared" si="1"/>
        <v>LAKE_ID=replace(LAKE_ID,SAMPLE_ID=="27529","0602MEL0039"),</v>
      </c>
    </row>
    <row r="60" spans="1:6" x14ac:dyDescent="0.2">
      <c r="A60">
        <v>27530</v>
      </c>
      <c r="B60" t="s">
        <v>125</v>
      </c>
      <c r="C60" t="s">
        <v>126</v>
      </c>
      <c r="E60" t="s">
        <v>8</v>
      </c>
      <c r="F60" s="9" t="str">
        <f t="shared" si="1"/>
        <v>LAKE_ID=replace(LAKE_ID,SAMPLE_ID=="27530","0602MEL0039"),</v>
      </c>
    </row>
    <row r="61" spans="1:6" x14ac:dyDescent="0.2">
      <c r="A61">
        <v>27531</v>
      </c>
      <c r="B61" t="s">
        <v>125</v>
      </c>
      <c r="C61" t="s">
        <v>126</v>
      </c>
      <c r="E61" t="s">
        <v>8</v>
      </c>
      <c r="F61" s="9" t="str">
        <f t="shared" si="1"/>
        <v>LAKE_ID=replace(LAKE_ID,SAMPLE_ID=="27531","0602MEL0039"),</v>
      </c>
    </row>
    <row r="62" spans="1:6" x14ac:dyDescent="0.2">
      <c r="A62">
        <v>27532</v>
      </c>
      <c r="B62" t="s">
        <v>125</v>
      </c>
      <c r="C62" t="s">
        <v>126</v>
      </c>
      <c r="E62" t="s">
        <v>8</v>
      </c>
      <c r="F62" s="9" t="str">
        <f t="shared" si="1"/>
        <v>LAKE_ID=replace(LAKE_ID,SAMPLE_ID=="27532","0602MEL0039"),</v>
      </c>
    </row>
    <row r="63" spans="1:6" x14ac:dyDescent="0.2">
      <c r="A63">
        <v>27533</v>
      </c>
      <c r="B63" t="s">
        <v>125</v>
      </c>
      <c r="C63" t="s">
        <v>126</v>
      </c>
      <c r="E63" t="s">
        <v>8</v>
      </c>
      <c r="F63" s="9" t="str">
        <f t="shared" si="1"/>
        <v>LAKE_ID=replace(LAKE_ID,SAMPLE_ID=="27533","0602MEL0039"),</v>
      </c>
    </row>
    <row r="64" spans="1:6" x14ac:dyDescent="0.2">
      <c r="A64">
        <v>27534</v>
      </c>
      <c r="B64" t="s">
        <v>125</v>
      </c>
      <c r="C64" t="s">
        <v>126</v>
      </c>
      <c r="E64" t="s">
        <v>8</v>
      </c>
      <c r="F64" s="9" t="str">
        <f t="shared" si="1"/>
        <v>LAKE_ID=replace(LAKE_ID,SAMPLE_ID=="27534","0602MEL0039"),</v>
      </c>
    </row>
    <row r="65" spans="1:6" x14ac:dyDescent="0.2">
      <c r="A65">
        <v>27535</v>
      </c>
      <c r="B65" t="s">
        <v>125</v>
      </c>
      <c r="C65" t="s">
        <v>126</v>
      </c>
      <c r="E65" t="s">
        <v>8</v>
      </c>
      <c r="F65" s="9" t="str">
        <f t="shared" si="1"/>
        <v>LAKE_ID=replace(LAKE_ID,SAMPLE_ID=="27535","0602MEL0039"),</v>
      </c>
    </row>
    <row r="66" spans="1:6" x14ac:dyDescent="0.2">
      <c r="A66">
        <v>27536</v>
      </c>
      <c r="B66" t="s">
        <v>125</v>
      </c>
      <c r="C66" t="s">
        <v>126</v>
      </c>
      <c r="E66" t="s">
        <v>8</v>
      </c>
      <c r="F66" s="9" t="str">
        <f t="shared" si="1"/>
        <v>LAKE_ID=replace(LAKE_ID,SAMPLE_ID=="27536","0602MEL0039"),</v>
      </c>
    </row>
    <row r="67" spans="1:6" x14ac:dyDescent="0.2">
      <c r="A67">
        <v>27537</v>
      </c>
      <c r="B67" t="s">
        <v>125</v>
      </c>
      <c r="C67" t="s">
        <v>126</v>
      </c>
      <c r="E67" t="s">
        <v>8</v>
      </c>
      <c r="F67" s="9" t="str">
        <f t="shared" si="1"/>
        <v>LAKE_ID=replace(LAKE_ID,SAMPLE_ID=="27537","0602MEL0039"),</v>
      </c>
    </row>
    <row r="68" spans="1:6" x14ac:dyDescent="0.2">
      <c r="A68">
        <v>27538</v>
      </c>
      <c r="B68" t="s">
        <v>125</v>
      </c>
      <c r="C68" t="s">
        <v>126</v>
      </c>
      <c r="E68" t="s">
        <v>8</v>
      </c>
      <c r="F68" s="9" t="str">
        <f t="shared" si="1"/>
        <v>LAKE_ID=replace(LAKE_ID,SAMPLE_ID=="27538","0602MEL0039"),</v>
      </c>
    </row>
    <row r="69" spans="1:6" x14ac:dyDescent="0.2">
      <c r="A69">
        <v>27539</v>
      </c>
      <c r="B69" t="s">
        <v>125</v>
      </c>
      <c r="C69" t="s">
        <v>126</v>
      </c>
      <c r="E69" t="s">
        <v>8</v>
      </c>
      <c r="F69" s="9" t="str">
        <f t="shared" ref="F69:F99" si="2">CONCATENATE(B69,"=replace(",B69,",SAMPLE_ID==""",A69,""",""",C69,"""),")</f>
        <v>LAKE_ID=replace(LAKE_ID,SAMPLE_ID=="27539","0602MEL0039"),</v>
      </c>
    </row>
    <row r="70" spans="1:6" x14ac:dyDescent="0.2">
      <c r="A70">
        <v>27540</v>
      </c>
      <c r="B70" t="s">
        <v>125</v>
      </c>
      <c r="C70" t="s">
        <v>126</v>
      </c>
      <c r="E70" t="s">
        <v>8</v>
      </c>
      <c r="F70" s="9" t="str">
        <f t="shared" si="2"/>
        <v>LAKE_ID=replace(LAKE_ID,SAMPLE_ID=="27540","0602MEL0039"),</v>
      </c>
    </row>
    <row r="71" spans="1:6" x14ac:dyDescent="0.2">
      <c r="A71">
        <v>27541</v>
      </c>
      <c r="B71" t="s">
        <v>125</v>
      </c>
      <c r="C71" t="s">
        <v>126</v>
      </c>
      <c r="E71" t="s">
        <v>8</v>
      </c>
      <c r="F71" s="9" t="str">
        <f t="shared" si="2"/>
        <v>LAKE_ID=replace(LAKE_ID,SAMPLE_ID=="27541","0602MEL0039"),</v>
      </c>
    </row>
    <row r="72" spans="1:6" x14ac:dyDescent="0.2">
      <c r="A72">
        <v>27542</v>
      </c>
      <c r="B72" t="s">
        <v>125</v>
      </c>
      <c r="C72" t="s">
        <v>126</v>
      </c>
      <c r="E72" t="s">
        <v>8</v>
      </c>
      <c r="F72" s="9" t="str">
        <f t="shared" si="2"/>
        <v>LAKE_ID=replace(LAKE_ID,SAMPLE_ID=="27542","0602MEL0039"),</v>
      </c>
    </row>
    <row r="73" spans="1:6" x14ac:dyDescent="0.2">
      <c r="A73" s="15">
        <v>27526</v>
      </c>
      <c r="B73" t="s">
        <v>127</v>
      </c>
      <c r="C73" t="s">
        <v>128</v>
      </c>
      <c r="E73" t="s">
        <v>8</v>
      </c>
      <c r="F73" s="9" t="str">
        <f t="shared" si="2"/>
        <v>LOCATION_ID=replace(LOCATION_ID,SAMPLE_ID=="27526","0602MEL0039_C"),</v>
      </c>
    </row>
    <row r="74" spans="1:6" x14ac:dyDescent="0.2">
      <c r="A74" s="15">
        <v>27528</v>
      </c>
      <c r="B74" t="s">
        <v>127</v>
      </c>
      <c r="C74" t="s">
        <v>128</v>
      </c>
      <c r="E74" t="s">
        <v>8</v>
      </c>
      <c r="F74" s="9" t="str">
        <f t="shared" si="2"/>
        <v>LOCATION_ID=replace(LOCATION_ID,SAMPLE_ID=="27528","0602MEL0039_C"),</v>
      </c>
    </row>
    <row r="75" spans="1:6" x14ac:dyDescent="0.2">
      <c r="A75">
        <v>27529</v>
      </c>
      <c r="B75" t="s">
        <v>127</v>
      </c>
      <c r="C75" t="s">
        <v>128</v>
      </c>
      <c r="E75" t="s">
        <v>8</v>
      </c>
      <c r="F75" s="9" t="str">
        <f t="shared" si="2"/>
        <v>LOCATION_ID=replace(LOCATION_ID,SAMPLE_ID=="27529","0602MEL0039_C"),</v>
      </c>
    </row>
    <row r="76" spans="1:6" x14ac:dyDescent="0.2">
      <c r="A76">
        <v>27530</v>
      </c>
      <c r="B76" t="s">
        <v>127</v>
      </c>
      <c r="C76" t="s">
        <v>128</v>
      </c>
      <c r="E76" t="s">
        <v>8</v>
      </c>
      <c r="F76" s="9" t="str">
        <f t="shared" si="2"/>
        <v>LOCATION_ID=replace(LOCATION_ID,SAMPLE_ID=="27530","0602MEL0039_C"),</v>
      </c>
    </row>
    <row r="77" spans="1:6" x14ac:dyDescent="0.2">
      <c r="A77">
        <v>27531</v>
      </c>
      <c r="B77" t="s">
        <v>127</v>
      </c>
      <c r="C77" t="s">
        <v>128</v>
      </c>
      <c r="E77" t="s">
        <v>8</v>
      </c>
      <c r="F77" s="9" t="str">
        <f t="shared" si="2"/>
        <v>LOCATION_ID=replace(LOCATION_ID,SAMPLE_ID=="27531","0602MEL0039_C"),</v>
      </c>
    </row>
    <row r="78" spans="1:6" x14ac:dyDescent="0.2">
      <c r="A78">
        <v>27532</v>
      </c>
      <c r="B78" t="s">
        <v>127</v>
      </c>
      <c r="C78" t="s">
        <v>128</v>
      </c>
      <c r="E78" t="s">
        <v>8</v>
      </c>
      <c r="F78" s="9" t="str">
        <f t="shared" si="2"/>
        <v>LOCATION_ID=replace(LOCATION_ID,SAMPLE_ID=="27532","0602MEL0039_C"),</v>
      </c>
    </row>
    <row r="79" spans="1:6" x14ac:dyDescent="0.2">
      <c r="A79">
        <v>27533</v>
      </c>
      <c r="B79" t="s">
        <v>127</v>
      </c>
      <c r="C79" t="s">
        <v>128</v>
      </c>
      <c r="E79" t="s">
        <v>8</v>
      </c>
      <c r="F79" s="9" t="str">
        <f t="shared" si="2"/>
        <v>LOCATION_ID=replace(LOCATION_ID,SAMPLE_ID=="27533","0602MEL0039_C"),</v>
      </c>
    </row>
    <row r="80" spans="1:6" x14ac:dyDescent="0.2">
      <c r="A80">
        <v>27534</v>
      </c>
      <c r="B80" t="s">
        <v>127</v>
      </c>
      <c r="C80" t="s">
        <v>128</v>
      </c>
      <c r="E80" t="s">
        <v>8</v>
      </c>
      <c r="F80" s="9" t="str">
        <f t="shared" si="2"/>
        <v>LOCATION_ID=replace(LOCATION_ID,SAMPLE_ID=="27534","0602MEL0039_C"),</v>
      </c>
    </row>
    <row r="81" spans="1:6" x14ac:dyDescent="0.2">
      <c r="A81">
        <v>27535</v>
      </c>
      <c r="B81" t="s">
        <v>127</v>
      </c>
      <c r="C81" t="s">
        <v>128</v>
      </c>
      <c r="E81" t="s">
        <v>8</v>
      </c>
      <c r="F81" s="9" t="str">
        <f t="shared" si="2"/>
        <v>LOCATION_ID=replace(LOCATION_ID,SAMPLE_ID=="27535","0602MEL0039_C"),</v>
      </c>
    </row>
    <row r="82" spans="1:6" x14ac:dyDescent="0.2">
      <c r="A82">
        <v>27536</v>
      </c>
      <c r="B82" t="s">
        <v>127</v>
      </c>
      <c r="C82" t="s">
        <v>128</v>
      </c>
      <c r="E82" t="s">
        <v>8</v>
      </c>
      <c r="F82" s="9" t="str">
        <f t="shared" si="2"/>
        <v>LOCATION_ID=replace(LOCATION_ID,SAMPLE_ID=="27536","0602MEL0039_C"),</v>
      </c>
    </row>
    <row r="83" spans="1:6" x14ac:dyDescent="0.2">
      <c r="A83">
        <v>27537</v>
      </c>
      <c r="B83" t="s">
        <v>127</v>
      </c>
      <c r="C83" t="s">
        <v>128</v>
      </c>
      <c r="E83" t="s">
        <v>8</v>
      </c>
      <c r="F83" s="9" t="str">
        <f t="shared" si="2"/>
        <v>LOCATION_ID=replace(LOCATION_ID,SAMPLE_ID=="27537","0602MEL0039_C"),</v>
      </c>
    </row>
    <row r="84" spans="1:6" x14ac:dyDescent="0.2">
      <c r="A84">
        <v>27538</v>
      </c>
      <c r="B84" t="s">
        <v>127</v>
      </c>
      <c r="C84" t="s">
        <v>128</v>
      </c>
      <c r="E84" t="s">
        <v>8</v>
      </c>
      <c r="F84" s="9" t="str">
        <f t="shared" si="2"/>
        <v>LOCATION_ID=replace(LOCATION_ID,SAMPLE_ID=="27538","0602MEL0039_C"),</v>
      </c>
    </row>
    <row r="85" spans="1:6" x14ac:dyDescent="0.2">
      <c r="A85">
        <v>27539</v>
      </c>
      <c r="B85" t="s">
        <v>127</v>
      </c>
      <c r="C85" t="s">
        <v>128</v>
      </c>
      <c r="E85" t="s">
        <v>8</v>
      </c>
      <c r="F85" s="9" t="str">
        <f t="shared" si="2"/>
        <v>LOCATION_ID=replace(LOCATION_ID,SAMPLE_ID=="27539","0602MEL0039_C"),</v>
      </c>
    </row>
    <row r="86" spans="1:6" x14ac:dyDescent="0.2">
      <c r="A86">
        <v>27540</v>
      </c>
      <c r="B86" t="s">
        <v>127</v>
      </c>
      <c r="C86" t="s">
        <v>128</v>
      </c>
      <c r="E86" t="s">
        <v>8</v>
      </c>
      <c r="F86" s="9" t="str">
        <f t="shared" si="2"/>
        <v>LOCATION_ID=replace(LOCATION_ID,SAMPLE_ID=="27540","0602MEL0039_C"),</v>
      </c>
    </row>
    <row r="87" spans="1:6" x14ac:dyDescent="0.2">
      <c r="A87">
        <v>27541</v>
      </c>
      <c r="B87" t="s">
        <v>127</v>
      </c>
      <c r="C87" t="s">
        <v>128</v>
      </c>
      <c r="E87" t="s">
        <v>8</v>
      </c>
      <c r="F87" s="9" t="str">
        <f t="shared" si="2"/>
        <v>LOCATION_ID=replace(LOCATION_ID,SAMPLE_ID=="27541","0602MEL0039_C"),</v>
      </c>
    </row>
    <row r="88" spans="1:6" x14ac:dyDescent="0.2">
      <c r="A88">
        <v>27542</v>
      </c>
      <c r="B88" t="s">
        <v>127</v>
      </c>
      <c r="C88" t="s">
        <v>128</v>
      </c>
      <c r="E88" t="s">
        <v>8</v>
      </c>
      <c r="F88" s="9" t="str">
        <f t="shared" si="2"/>
        <v>LOCATION_ID=replace(LOCATION_ID,SAMPLE_ID=="27542","0602MEL0039_C"),</v>
      </c>
    </row>
    <row r="89" spans="1:6" x14ac:dyDescent="0.2">
      <c r="A89">
        <v>28576</v>
      </c>
      <c r="B89" t="s">
        <v>127</v>
      </c>
      <c r="C89" t="s">
        <v>129</v>
      </c>
      <c r="E89" t="s">
        <v>8</v>
      </c>
      <c r="F89" s="9" t="str">
        <f t="shared" si="2"/>
        <v>LOCATION_ID=replace(LOCATION_ID,SAMPLE_ID=="28576","1104SCH0347_NCSL"),</v>
      </c>
    </row>
    <row r="90" spans="1:6" x14ac:dyDescent="0.2">
      <c r="A90">
        <v>28578</v>
      </c>
      <c r="B90" t="s">
        <v>127</v>
      </c>
      <c r="C90" t="s">
        <v>129</v>
      </c>
      <c r="E90" t="s">
        <v>8</v>
      </c>
      <c r="F90" s="9" t="str">
        <f t="shared" si="2"/>
        <v>LOCATION_ID=replace(LOCATION_ID,SAMPLE_ID=="28578","1104SCH0347_NCSL"),</v>
      </c>
    </row>
    <row r="91" spans="1:6" x14ac:dyDescent="0.2">
      <c r="A91" s="15">
        <v>28580</v>
      </c>
      <c r="B91" t="s">
        <v>127</v>
      </c>
      <c r="C91" t="s">
        <v>129</v>
      </c>
      <c r="E91" t="s">
        <v>8</v>
      </c>
      <c r="F91" s="9" t="str">
        <f t="shared" si="2"/>
        <v>LOCATION_ID=replace(LOCATION_ID,SAMPLE_ID=="28580","1104SCH0347_NCSL"),</v>
      </c>
    </row>
    <row r="92" spans="1:6" s="8" customFormat="1" x14ac:dyDescent="0.2">
      <c r="A92" s="15">
        <v>28581</v>
      </c>
      <c r="B92" t="s">
        <v>127</v>
      </c>
      <c r="C92" t="s">
        <v>129</v>
      </c>
      <c r="D92"/>
      <c r="E92" t="s">
        <v>8</v>
      </c>
      <c r="F92" s="9" t="str">
        <f t="shared" si="2"/>
        <v>LOCATION_ID=replace(LOCATION_ID,SAMPLE_ID=="28581","1104SCH0347_NCSL"),</v>
      </c>
    </row>
    <row r="93" spans="1:6" x14ac:dyDescent="0.2">
      <c r="A93" s="15">
        <v>28584</v>
      </c>
      <c r="B93" t="s">
        <v>127</v>
      </c>
      <c r="C93" t="s">
        <v>129</v>
      </c>
      <c r="E93" t="s">
        <v>8</v>
      </c>
      <c r="F93" s="9" t="str">
        <f t="shared" si="2"/>
        <v>LOCATION_ID=replace(LOCATION_ID,SAMPLE_ID=="28584","1104SCH0347_NCSL"),</v>
      </c>
    </row>
    <row r="94" spans="1:6" x14ac:dyDescent="0.2">
      <c r="A94">
        <v>28585</v>
      </c>
      <c r="B94" t="s">
        <v>127</v>
      </c>
      <c r="C94" t="s">
        <v>129</v>
      </c>
      <c r="E94" t="s">
        <v>8</v>
      </c>
      <c r="F94" s="9" t="str">
        <f t="shared" si="2"/>
        <v>LOCATION_ID=replace(LOCATION_ID,SAMPLE_ID=="28585","1104SCH0347_NCSL"),</v>
      </c>
    </row>
    <row r="95" spans="1:6" x14ac:dyDescent="0.2">
      <c r="A95">
        <v>28588</v>
      </c>
      <c r="B95" t="s">
        <v>127</v>
      </c>
      <c r="C95" t="s">
        <v>129</v>
      </c>
      <c r="E95" t="s">
        <v>8</v>
      </c>
      <c r="F95" s="9" t="str">
        <f t="shared" si="2"/>
        <v>LOCATION_ID=replace(LOCATION_ID,SAMPLE_ID=="28588","1104SCH0347_NCSL"),</v>
      </c>
    </row>
    <row r="96" spans="1:6" x14ac:dyDescent="0.2">
      <c r="A96">
        <v>28589</v>
      </c>
      <c r="B96" t="s">
        <v>127</v>
      </c>
      <c r="C96" t="s">
        <v>129</v>
      </c>
      <c r="E96" t="s">
        <v>8</v>
      </c>
      <c r="F96" s="9" t="str">
        <f t="shared" si="2"/>
        <v>LOCATION_ID=replace(LOCATION_ID,SAMPLE_ID=="28589","1104SCH0347_NCSL"),</v>
      </c>
    </row>
    <row r="97" spans="1:6" x14ac:dyDescent="0.2">
      <c r="A97">
        <v>1518</v>
      </c>
      <c r="B97" t="s">
        <v>114</v>
      </c>
      <c r="C97" s="5">
        <v>42611</v>
      </c>
      <c r="E97" t="s">
        <v>8</v>
      </c>
      <c r="F97" s="9" t="str">
        <f t="shared" si="2"/>
        <v>SAMPLE_DATE=replace(SAMPLE_DATE,SAMPLE_ID=="1518","42611"),</v>
      </c>
    </row>
    <row r="98" spans="1:6" x14ac:dyDescent="0.2">
      <c r="A98">
        <v>33452</v>
      </c>
      <c r="B98" t="s">
        <v>114</v>
      </c>
      <c r="C98" s="7">
        <v>41100</v>
      </c>
      <c r="D98" t="s">
        <v>140</v>
      </c>
      <c r="E98" t="s">
        <v>8</v>
      </c>
      <c r="F98" s="9" t="str">
        <f t="shared" si="2"/>
        <v>SAMPLE_DATE=replace(SAMPLE_DATE,SAMPLE_ID=="33452","41100"),</v>
      </c>
    </row>
    <row r="99" spans="1:6" x14ac:dyDescent="0.2">
      <c r="A99">
        <v>34979</v>
      </c>
      <c r="B99" t="s">
        <v>114</v>
      </c>
      <c r="C99" s="7">
        <v>41113</v>
      </c>
      <c r="D99" t="s">
        <v>140</v>
      </c>
      <c r="E99" t="s">
        <v>8</v>
      </c>
      <c r="F99" s="9" t="str">
        <f t="shared" si="2"/>
        <v>SAMPLE_DATE=replace(SAMPLE_DATE,SAMPLE_ID=="34979","41113"),</v>
      </c>
    </row>
    <row r="100" spans="1:6" x14ac:dyDescent="0.2">
      <c r="A100" s="16">
        <v>49003</v>
      </c>
      <c r="B100" t="s">
        <v>114</v>
      </c>
      <c r="C100" s="5">
        <v>43002</v>
      </c>
      <c r="E100" t="s">
        <v>8</v>
      </c>
      <c r="F100" s="9" t="s">
        <v>149</v>
      </c>
    </row>
    <row r="101" spans="1:6" x14ac:dyDescent="0.2">
      <c r="A101" s="15">
        <v>49067</v>
      </c>
      <c r="B101" t="s">
        <v>114</v>
      </c>
      <c r="C101" s="5">
        <v>42968</v>
      </c>
      <c r="E101" t="s">
        <v>8</v>
      </c>
      <c r="F101" s="9" t="s">
        <v>148</v>
      </c>
    </row>
    <row r="102" spans="1:6" x14ac:dyDescent="0.2">
      <c r="A102" s="16">
        <v>57858</v>
      </c>
      <c r="B102" t="s">
        <v>114</v>
      </c>
      <c r="C102" s="5">
        <v>43355</v>
      </c>
      <c r="E102" t="s">
        <v>8</v>
      </c>
      <c r="F102" s="9" t="s">
        <v>147</v>
      </c>
    </row>
    <row r="103" spans="1:6" x14ac:dyDescent="0.2">
      <c r="A103" s="16">
        <v>59554</v>
      </c>
      <c r="B103" t="s">
        <v>114</v>
      </c>
      <c r="C103" s="5">
        <v>43355</v>
      </c>
      <c r="E103" t="s">
        <v>8</v>
      </c>
      <c r="F103" s="9" t="s">
        <v>151</v>
      </c>
    </row>
    <row r="104" spans="1:6" x14ac:dyDescent="0.2">
      <c r="A104" s="15">
        <v>59894</v>
      </c>
      <c r="B104" t="s">
        <v>114</v>
      </c>
      <c r="C104" s="5">
        <v>43330</v>
      </c>
      <c r="E104" t="s">
        <v>8</v>
      </c>
      <c r="F104" s="9" t="s">
        <v>150</v>
      </c>
    </row>
    <row r="105" spans="1:6" x14ac:dyDescent="0.2">
      <c r="A105">
        <v>35314</v>
      </c>
      <c r="B105" t="s">
        <v>114</v>
      </c>
      <c r="C105" s="5">
        <v>41524</v>
      </c>
      <c r="E105" t="s">
        <v>8</v>
      </c>
      <c r="F105" t="str">
        <f>CONCATENATE("SAMPLE_NAME=replace(SAMPLE_NAME,",B105,"==""",A105,""",""",C105,""",),")</f>
        <v>SAMPLE_NAME=replace(SAMPLE_NAME,SAMPLE_DATE=="35314","41524",),</v>
      </c>
    </row>
    <row r="106" spans="1:6" x14ac:dyDescent="0.2">
      <c r="A106">
        <v>25782</v>
      </c>
      <c r="B106" t="s">
        <v>110</v>
      </c>
      <c r="C106" t="s">
        <v>138</v>
      </c>
      <c r="E106" t="s">
        <v>8</v>
      </c>
      <c r="F106" s="9" t="str">
        <f t="shared" ref="F106:F116" si="3">CONCATENATE(B106,"=replace(",B106,",SAMPLE_ID==""",A106,""",""",C106,"""),")</f>
        <v>SAMPLE_NAME=replace(SAMPLE_NAME,SAMPLE_ID=="25782","13-113-11"),</v>
      </c>
    </row>
    <row r="107" spans="1:6" x14ac:dyDescent="0.2">
      <c r="A107">
        <v>25783</v>
      </c>
      <c r="B107" t="s">
        <v>110</v>
      </c>
      <c r="C107" t="s">
        <v>139</v>
      </c>
      <c r="E107" t="s">
        <v>8</v>
      </c>
      <c r="F107" s="9" t="str">
        <f t="shared" si="3"/>
        <v>SAMPLE_NAME=replace(SAMPLE_NAME,SAMPLE_ID=="25783","13-113-01"),</v>
      </c>
    </row>
    <row r="108" spans="1:6" x14ac:dyDescent="0.2">
      <c r="A108">
        <v>28576</v>
      </c>
      <c r="B108" t="s">
        <v>110</v>
      </c>
      <c r="C108" t="s">
        <v>130</v>
      </c>
      <c r="E108" t="s">
        <v>8</v>
      </c>
      <c r="F108" s="9" t="str">
        <f t="shared" si="3"/>
        <v>SAMPLE_NAME=replace(SAMPLE_NAME,SAMPLE_ID=="28576","12-34-11"),</v>
      </c>
    </row>
    <row r="109" spans="1:6" x14ac:dyDescent="0.2">
      <c r="A109" s="15">
        <v>28578</v>
      </c>
      <c r="B109" t="s">
        <v>110</v>
      </c>
      <c r="C109" t="s">
        <v>131</v>
      </c>
      <c r="E109" t="s">
        <v>8</v>
      </c>
      <c r="F109" s="9" t="str">
        <f t="shared" si="3"/>
        <v>SAMPLE_NAME=replace(SAMPLE_NAME,SAMPLE_ID=="28578","12-34-12"),</v>
      </c>
    </row>
    <row r="110" spans="1:6" x14ac:dyDescent="0.2">
      <c r="A110" s="15">
        <v>28580</v>
      </c>
      <c r="B110" t="s">
        <v>110</v>
      </c>
      <c r="C110" t="s">
        <v>132</v>
      </c>
      <c r="E110" t="s">
        <v>8</v>
      </c>
      <c r="F110" s="9" t="str">
        <f t="shared" si="3"/>
        <v>SAMPLE_NAME=replace(SAMPLE_NAME,SAMPLE_ID=="28580","12-34-13"),</v>
      </c>
    </row>
    <row r="111" spans="1:6" x14ac:dyDescent="0.2">
      <c r="A111" s="15">
        <v>28581</v>
      </c>
      <c r="B111" t="s">
        <v>110</v>
      </c>
      <c r="C111" t="s">
        <v>133</v>
      </c>
      <c r="E111" t="s">
        <v>8</v>
      </c>
      <c r="F111" s="9" t="str">
        <f t="shared" si="3"/>
        <v>SAMPLE_NAME=replace(SAMPLE_NAME,SAMPLE_ID=="28581","12-34-14"),</v>
      </c>
    </row>
    <row r="112" spans="1:6" x14ac:dyDescent="0.2">
      <c r="A112" s="15">
        <v>28584</v>
      </c>
      <c r="B112" t="s">
        <v>110</v>
      </c>
      <c r="C112" t="s">
        <v>134</v>
      </c>
      <c r="E112" t="s">
        <v>8</v>
      </c>
      <c r="F112" s="9" t="str">
        <f t="shared" si="3"/>
        <v>SAMPLE_NAME=replace(SAMPLE_NAME,SAMPLE_ID=="28584","12-34-15"),</v>
      </c>
    </row>
    <row r="113" spans="1:6" x14ac:dyDescent="0.2">
      <c r="A113">
        <v>28585</v>
      </c>
      <c r="B113" t="s">
        <v>110</v>
      </c>
      <c r="C113" t="s">
        <v>135</v>
      </c>
      <c r="E113" t="s">
        <v>8</v>
      </c>
      <c r="F113" s="9" t="str">
        <f t="shared" si="3"/>
        <v>SAMPLE_NAME=replace(SAMPLE_NAME,SAMPLE_ID=="28585","12-34-16"),</v>
      </c>
    </row>
    <row r="114" spans="1:6" x14ac:dyDescent="0.2">
      <c r="A114">
        <v>28588</v>
      </c>
      <c r="B114" t="s">
        <v>110</v>
      </c>
      <c r="C114" t="s">
        <v>136</v>
      </c>
      <c r="E114" t="s">
        <v>8</v>
      </c>
      <c r="F114" s="9" t="str">
        <f t="shared" si="3"/>
        <v>SAMPLE_NAME=replace(SAMPLE_NAME,SAMPLE_ID=="28588","12-34-17"),</v>
      </c>
    </row>
    <row r="115" spans="1:6" x14ac:dyDescent="0.2">
      <c r="A115">
        <v>28589</v>
      </c>
      <c r="B115" t="s">
        <v>110</v>
      </c>
      <c r="C115" t="s">
        <v>137</v>
      </c>
      <c r="E115" t="s">
        <v>8</v>
      </c>
      <c r="F115" s="9" t="str">
        <f t="shared" si="3"/>
        <v>SAMPLE_NAME=replace(SAMPLE_NAME,SAMPLE_ID=="28589","12-34-18"),</v>
      </c>
    </row>
    <row r="116" spans="1:6" x14ac:dyDescent="0.2">
      <c r="A116" s="15">
        <v>40975</v>
      </c>
      <c r="B116" t="s">
        <v>110</v>
      </c>
      <c r="C116" t="s">
        <v>152</v>
      </c>
      <c r="E116" t="s">
        <v>8</v>
      </c>
      <c r="F116" s="9" t="str">
        <f t="shared" si="3"/>
        <v>SAMPLE_NAME=replace(SAMPLE_NAME,SAMPLE_ID=="40975","17-SOO119-B1"),</v>
      </c>
    </row>
    <row r="117" spans="1:6" x14ac:dyDescent="0.2">
      <c r="A117">
        <v>23915</v>
      </c>
      <c r="B117" t="s">
        <v>110</v>
      </c>
      <c r="C117" t="s">
        <v>115</v>
      </c>
      <c r="E117" t="s">
        <v>8</v>
      </c>
      <c r="F117" t="str">
        <f t="shared" ref="F117:F128" si="4">CONCATENATE("SAMPLE_NAME=replace(SAMPLE_NAME,",B117,"==""",A117,""",""",C117,""",),")</f>
        <v>SAMPLE_NAME=replace(SAMPLE_NAME,SAMPLE_NAME=="23915","13-33-05",),</v>
      </c>
    </row>
    <row r="118" spans="1:6" x14ac:dyDescent="0.2">
      <c r="A118">
        <v>23916</v>
      </c>
      <c r="B118" t="s">
        <v>110</v>
      </c>
      <c r="C118" t="s">
        <v>116</v>
      </c>
      <c r="E118" t="s">
        <v>8</v>
      </c>
      <c r="F118" t="str">
        <f t="shared" si="4"/>
        <v>SAMPLE_NAME=replace(SAMPLE_NAME,SAMPLE_NAME=="23916","13-33-06",),</v>
      </c>
    </row>
    <row r="119" spans="1:6" x14ac:dyDescent="0.2">
      <c r="A119">
        <v>23917</v>
      </c>
      <c r="B119" t="s">
        <v>110</v>
      </c>
      <c r="C119" t="s">
        <v>117</v>
      </c>
      <c r="E119" t="s">
        <v>8</v>
      </c>
      <c r="F119" t="str">
        <f t="shared" si="4"/>
        <v>SAMPLE_NAME=replace(SAMPLE_NAME,SAMPLE_NAME=="23917","13-33-08",),</v>
      </c>
    </row>
    <row r="120" spans="1:6" x14ac:dyDescent="0.2">
      <c r="A120">
        <v>23979</v>
      </c>
      <c r="B120" t="s">
        <v>110</v>
      </c>
      <c r="C120" t="s">
        <v>118</v>
      </c>
      <c r="E120" t="s">
        <v>8</v>
      </c>
      <c r="F120" t="str">
        <f t="shared" si="4"/>
        <v>SAMPLE_NAME=replace(SAMPLE_NAME,SAMPLE_NAME=="23979","13-33-07",),</v>
      </c>
    </row>
    <row r="121" spans="1:6" x14ac:dyDescent="0.2">
      <c r="A121">
        <v>24008</v>
      </c>
      <c r="B121" t="s">
        <v>110</v>
      </c>
      <c r="C121" t="s">
        <v>119</v>
      </c>
      <c r="E121" t="s">
        <v>8</v>
      </c>
      <c r="F121" t="str">
        <f t="shared" si="4"/>
        <v>SAMPLE_NAME=replace(SAMPLE_NAME,SAMPLE_NAME=="24008","13-33.1-04",),</v>
      </c>
    </row>
    <row r="122" spans="1:6" x14ac:dyDescent="0.2">
      <c r="A122">
        <v>24009</v>
      </c>
      <c r="B122" t="s">
        <v>110</v>
      </c>
      <c r="C122" t="s">
        <v>120</v>
      </c>
      <c r="E122" t="s">
        <v>8</v>
      </c>
      <c r="F122" t="str">
        <f t="shared" si="4"/>
        <v>SAMPLE_NAME=replace(SAMPLE_NAME,SAMPLE_NAME=="24009","13-33.1-05",),</v>
      </c>
    </row>
    <row r="123" spans="1:6" x14ac:dyDescent="0.2">
      <c r="A123">
        <v>24010</v>
      </c>
      <c r="B123" t="s">
        <v>110</v>
      </c>
      <c r="C123" t="s">
        <v>121</v>
      </c>
      <c r="E123" t="s">
        <v>8</v>
      </c>
      <c r="F123" t="str">
        <f t="shared" si="4"/>
        <v>SAMPLE_NAME=replace(SAMPLE_NAME,SAMPLE_NAME=="24010","13-33.1-06",),</v>
      </c>
    </row>
    <row r="124" spans="1:6" x14ac:dyDescent="0.2">
      <c r="A124">
        <v>24011</v>
      </c>
      <c r="B124" t="s">
        <v>110</v>
      </c>
      <c r="C124" t="s">
        <v>122</v>
      </c>
      <c r="E124" t="s">
        <v>8</v>
      </c>
      <c r="F124" t="str">
        <f t="shared" si="4"/>
        <v>SAMPLE_NAME=replace(SAMPLE_NAME,SAMPLE_NAME=="24011","13-33.1-07",),</v>
      </c>
    </row>
    <row r="125" spans="1:6" x14ac:dyDescent="0.2">
      <c r="A125">
        <v>24012</v>
      </c>
      <c r="B125" t="s">
        <v>110</v>
      </c>
      <c r="C125" t="s">
        <v>123</v>
      </c>
      <c r="E125" t="s">
        <v>8</v>
      </c>
      <c r="F125" t="str">
        <f t="shared" si="4"/>
        <v>SAMPLE_NAME=replace(SAMPLE_NAME,SAMPLE_NAME=="24012","13-33.1-08",),</v>
      </c>
    </row>
    <row r="126" spans="1:6" x14ac:dyDescent="0.2">
      <c r="A126">
        <v>33766</v>
      </c>
      <c r="B126" t="s">
        <v>110</v>
      </c>
      <c r="C126" t="s">
        <v>113</v>
      </c>
      <c r="E126" t="s">
        <v>8</v>
      </c>
      <c r="F126" t="str">
        <f t="shared" si="4"/>
        <v>SAMPLE_NAME=replace(SAMPLE_NAME,SAMPLE_NAME=="33766","14-33.1-99",),</v>
      </c>
    </row>
    <row r="127" spans="1:6" x14ac:dyDescent="0.2">
      <c r="A127">
        <v>34573</v>
      </c>
      <c r="B127" t="s">
        <v>110</v>
      </c>
      <c r="C127" t="s">
        <v>112</v>
      </c>
      <c r="E127" t="s">
        <v>8</v>
      </c>
      <c r="F127" t="str">
        <f t="shared" si="4"/>
        <v>SAMPLE_NAME=replace(SAMPLE_NAME,SAMPLE_NAME=="34573","13-37-B4",),</v>
      </c>
    </row>
    <row r="128" spans="1:6" x14ac:dyDescent="0.2">
      <c r="A128" s="15">
        <v>48579</v>
      </c>
      <c r="B128" t="s">
        <v>110</v>
      </c>
      <c r="C128" t="s">
        <v>111</v>
      </c>
      <c r="E128" t="s">
        <v>8</v>
      </c>
      <c r="F128" t="str">
        <f t="shared" si="4"/>
        <v>SAMPLE_NAME=replace(SAMPLE_NAME,SAMPLE_NAME=="48579","15-B2L-B99",),</v>
      </c>
    </row>
    <row r="129" spans="1:5" x14ac:dyDescent="0.2">
      <c r="A129">
        <v>18</v>
      </c>
      <c r="B129" t="s">
        <v>86</v>
      </c>
      <c r="C129" s="5">
        <v>42521</v>
      </c>
      <c r="E129" t="s">
        <v>8</v>
      </c>
    </row>
    <row r="130" spans="1:5" x14ac:dyDescent="0.2">
      <c r="A130">
        <v>18</v>
      </c>
      <c r="B130" t="s">
        <v>87</v>
      </c>
      <c r="C130" t="s">
        <v>88</v>
      </c>
      <c r="E130" t="s">
        <v>8</v>
      </c>
    </row>
    <row r="131" spans="1:5" x14ac:dyDescent="0.2">
      <c r="A131">
        <v>756</v>
      </c>
      <c r="B131" t="s">
        <v>87</v>
      </c>
      <c r="C131" t="s">
        <v>89</v>
      </c>
      <c r="E131" t="s">
        <v>8</v>
      </c>
    </row>
    <row r="132" spans="1:5" x14ac:dyDescent="0.2">
      <c r="A132">
        <v>942</v>
      </c>
      <c r="B132" t="s">
        <v>71</v>
      </c>
      <c r="C132" t="s">
        <v>72</v>
      </c>
      <c r="E132" t="s">
        <v>8</v>
      </c>
    </row>
    <row r="133" spans="1:5" x14ac:dyDescent="0.2">
      <c r="A133">
        <v>2032</v>
      </c>
      <c r="B133" t="s">
        <v>65</v>
      </c>
      <c r="C133" t="s">
        <v>69</v>
      </c>
      <c r="E133" t="s">
        <v>8</v>
      </c>
    </row>
    <row r="134" spans="1:5" x14ac:dyDescent="0.2">
      <c r="A134">
        <v>3558</v>
      </c>
      <c r="B134" t="s">
        <v>65</v>
      </c>
      <c r="C134" t="s">
        <v>66</v>
      </c>
      <c r="E134" t="s">
        <v>8</v>
      </c>
    </row>
    <row r="135" spans="1:5" x14ac:dyDescent="0.2">
      <c r="A135">
        <v>3559</v>
      </c>
      <c r="B135" t="s">
        <v>65</v>
      </c>
      <c r="C135" t="s">
        <v>66</v>
      </c>
      <c r="E135" t="s">
        <v>8</v>
      </c>
    </row>
    <row r="136" spans="1:5" x14ac:dyDescent="0.2">
      <c r="A136">
        <v>23895</v>
      </c>
      <c r="B136" t="s">
        <v>71</v>
      </c>
      <c r="C136" t="s">
        <v>73</v>
      </c>
      <c r="E136" t="s">
        <v>8</v>
      </c>
    </row>
    <row r="137" spans="1:5" x14ac:dyDescent="0.2">
      <c r="A137">
        <v>23902</v>
      </c>
      <c r="B137" t="s">
        <v>75</v>
      </c>
      <c r="C137" t="s">
        <v>76</v>
      </c>
      <c r="E137" t="s">
        <v>8</v>
      </c>
    </row>
    <row r="138" spans="1:5" x14ac:dyDescent="0.2">
      <c r="A138">
        <v>24013</v>
      </c>
      <c r="B138" t="s">
        <v>87</v>
      </c>
      <c r="C138" t="s">
        <v>90</v>
      </c>
      <c r="E138" t="s">
        <v>8</v>
      </c>
    </row>
    <row r="139" spans="1:5" x14ac:dyDescent="0.2">
      <c r="A139">
        <v>24014</v>
      </c>
      <c r="B139" t="s">
        <v>87</v>
      </c>
      <c r="C139" t="s">
        <v>91</v>
      </c>
      <c r="E139" t="s">
        <v>8</v>
      </c>
    </row>
    <row r="140" spans="1:5" x14ac:dyDescent="0.2">
      <c r="A140">
        <v>24015</v>
      </c>
      <c r="B140" t="s">
        <v>87</v>
      </c>
      <c r="C140" t="s">
        <v>92</v>
      </c>
      <c r="E140" t="s">
        <v>8</v>
      </c>
    </row>
    <row r="141" spans="1:5" x14ac:dyDescent="0.2">
      <c r="A141">
        <v>24016</v>
      </c>
      <c r="B141" t="s">
        <v>87</v>
      </c>
      <c r="C141" t="s">
        <v>93</v>
      </c>
      <c r="E141" t="s">
        <v>8</v>
      </c>
    </row>
    <row r="142" spans="1:5" x14ac:dyDescent="0.2">
      <c r="A142">
        <v>24017</v>
      </c>
      <c r="B142" t="s">
        <v>87</v>
      </c>
      <c r="C142" t="s">
        <v>94</v>
      </c>
      <c r="E142" t="s">
        <v>8</v>
      </c>
    </row>
    <row r="143" spans="1:5" x14ac:dyDescent="0.2">
      <c r="A143">
        <v>24018</v>
      </c>
      <c r="B143" t="s">
        <v>87</v>
      </c>
      <c r="C143" t="s">
        <v>95</v>
      </c>
      <c r="E143" t="s">
        <v>8</v>
      </c>
    </row>
    <row r="144" spans="1:5" x14ac:dyDescent="0.2">
      <c r="A144">
        <v>24019</v>
      </c>
      <c r="B144" t="s">
        <v>87</v>
      </c>
      <c r="C144" t="s">
        <v>96</v>
      </c>
      <c r="E144" t="s">
        <v>8</v>
      </c>
    </row>
    <row r="145" spans="1:5" x14ac:dyDescent="0.2">
      <c r="A145">
        <v>24020</v>
      </c>
      <c r="B145" t="s">
        <v>87</v>
      </c>
      <c r="C145" t="s">
        <v>97</v>
      </c>
      <c r="E145" t="s">
        <v>8</v>
      </c>
    </row>
    <row r="146" spans="1:5" x14ac:dyDescent="0.2">
      <c r="A146">
        <v>28175</v>
      </c>
      <c r="B146" t="s">
        <v>71</v>
      </c>
      <c r="C146" t="s">
        <v>74</v>
      </c>
      <c r="E146" t="s">
        <v>8</v>
      </c>
    </row>
    <row r="147" spans="1:5" x14ac:dyDescent="0.2">
      <c r="A147">
        <v>28910</v>
      </c>
      <c r="B147" t="s">
        <v>71</v>
      </c>
      <c r="C147" t="s">
        <v>52</v>
      </c>
      <c r="E147" t="s">
        <v>8</v>
      </c>
    </row>
    <row r="148" spans="1:5" ht="17" x14ac:dyDescent="0.2">
      <c r="A148">
        <v>29030</v>
      </c>
      <c r="B148" s="4" t="s">
        <v>107</v>
      </c>
      <c r="C148" t="s">
        <v>108</v>
      </c>
      <c r="E148" t="s">
        <v>8</v>
      </c>
    </row>
    <row r="149" spans="1:5" x14ac:dyDescent="0.2">
      <c r="A149">
        <v>33662</v>
      </c>
      <c r="B149" t="s">
        <v>65</v>
      </c>
      <c r="C149" t="s">
        <v>67</v>
      </c>
      <c r="E149" t="s">
        <v>8</v>
      </c>
    </row>
    <row r="150" spans="1:5" x14ac:dyDescent="0.2">
      <c r="A150">
        <v>33684</v>
      </c>
      <c r="B150" t="s">
        <v>65</v>
      </c>
      <c r="C150" t="s">
        <v>67</v>
      </c>
      <c r="E150" t="s">
        <v>8</v>
      </c>
    </row>
    <row r="151" spans="1:5" x14ac:dyDescent="0.2">
      <c r="A151">
        <v>33685</v>
      </c>
      <c r="B151" t="s">
        <v>65</v>
      </c>
      <c r="C151" t="s">
        <v>67</v>
      </c>
      <c r="E151" t="s">
        <v>8</v>
      </c>
    </row>
    <row r="152" spans="1:5" x14ac:dyDescent="0.2">
      <c r="A152">
        <v>33686</v>
      </c>
      <c r="B152" t="s">
        <v>65</v>
      </c>
      <c r="C152" t="s">
        <v>67</v>
      </c>
      <c r="E152" t="s">
        <v>8</v>
      </c>
    </row>
    <row r="153" spans="1:5" x14ac:dyDescent="0.2">
      <c r="A153">
        <v>33716</v>
      </c>
      <c r="B153" t="s">
        <v>65</v>
      </c>
      <c r="C153" t="s">
        <v>67</v>
      </c>
      <c r="E153" t="s">
        <v>8</v>
      </c>
    </row>
    <row r="154" spans="1:5" x14ac:dyDescent="0.2">
      <c r="A154">
        <v>33766</v>
      </c>
      <c r="B154" t="s">
        <v>65</v>
      </c>
      <c r="C154" t="s">
        <v>67</v>
      </c>
      <c r="E154" t="s">
        <v>8</v>
      </c>
    </row>
    <row r="155" spans="1:5" x14ac:dyDescent="0.2">
      <c r="A155">
        <v>33921</v>
      </c>
      <c r="B155" t="s">
        <v>87</v>
      </c>
      <c r="C155" t="s">
        <v>98</v>
      </c>
      <c r="E155" t="s">
        <v>8</v>
      </c>
    </row>
    <row r="156" spans="1:5" x14ac:dyDescent="0.2">
      <c r="A156">
        <v>34491</v>
      </c>
      <c r="B156" t="s">
        <v>75</v>
      </c>
      <c r="C156" t="s">
        <v>77</v>
      </c>
      <c r="E156" t="s">
        <v>8</v>
      </c>
    </row>
    <row r="157" spans="1:5" x14ac:dyDescent="0.2">
      <c r="A157">
        <v>34615</v>
      </c>
      <c r="B157" t="s">
        <v>53</v>
      </c>
      <c r="C157" t="s">
        <v>54</v>
      </c>
      <c r="E157" t="s">
        <v>8</v>
      </c>
    </row>
    <row r="158" spans="1:5" x14ac:dyDescent="0.2">
      <c r="A158">
        <v>34757</v>
      </c>
      <c r="B158" t="s">
        <v>75</v>
      </c>
      <c r="C158" t="s">
        <v>77</v>
      </c>
      <c r="E158" t="s">
        <v>8</v>
      </c>
    </row>
    <row r="159" spans="1:5" x14ac:dyDescent="0.2">
      <c r="A159">
        <v>34849</v>
      </c>
      <c r="B159" t="s">
        <v>53</v>
      </c>
      <c r="C159" t="s">
        <v>55</v>
      </c>
      <c r="E159" t="s">
        <v>8</v>
      </c>
    </row>
    <row r="160" spans="1:5" x14ac:dyDescent="0.2">
      <c r="A160">
        <v>34850</v>
      </c>
      <c r="B160" t="s">
        <v>53</v>
      </c>
      <c r="C160" t="s">
        <v>55</v>
      </c>
      <c r="E160" t="s">
        <v>8</v>
      </c>
    </row>
    <row r="161" spans="1:5" x14ac:dyDescent="0.2">
      <c r="A161">
        <v>35042</v>
      </c>
      <c r="B161" t="s">
        <v>65</v>
      </c>
      <c r="C161" t="s">
        <v>68</v>
      </c>
      <c r="E161" t="s">
        <v>8</v>
      </c>
    </row>
    <row r="162" spans="1:5" x14ac:dyDescent="0.2">
      <c r="A162">
        <v>35109</v>
      </c>
      <c r="B162" t="s">
        <v>56</v>
      </c>
      <c r="C162" t="s">
        <v>57</v>
      </c>
      <c r="E162" t="s">
        <v>8</v>
      </c>
    </row>
    <row r="163" spans="1:5" x14ac:dyDescent="0.2">
      <c r="A163">
        <v>35109</v>
      </c>
      <c r="B163" t="s">
        <v>75</v>
      </c>
      <c r="C163" t="s">
        <v>76</v>
      </c>
      <c r="E163" t="s">
        <v>8</v>
      </c>
    </row>
    <row r="164" spans="1:5" x14ac:dyDescent="0.2">
      <c r="A164">
        <v>35109</v>
      </c>
      <c r="B164" t="s">
        <v>87</v>
      </c>
      <c r="C164" t="s">
        <v>99</v>
      </c>
      <c r="E164" t="s">
        <v>8</v>
      </c>
    </row>
    <row r="165" spans="1:5" x14ac:dyDescent="0.2">
      <c r="A165">
        <v>35110</v>
      </c>
      <c r="B165" t="s">
        <v>56</v>
      </c>
      <c r="C165" t="s">
        <v>57</v>
      </c>
      <c r="E165" t="s">
        <v>8</v>
      </c>
    </row>
    <row r="166" spans="1:5" x14ac:dyDescent="0.2">
      <c r="A166">
        <v>35110</v>
      </c>
      <c r="B166" t="s">
        <v>86</v>
      </c>
      <c r="C166" s="5">
        <v>41883</v>
      </c>
      <c r="E166" t="s">
        <v>8</v>
      </c>
    </row>
    <row r="167" spans="1:5" x14ac:dyDescent="0.2">
      <c r="A167">
        <v>35110</v>
      </c>
      <c r="B167" t="s">
        <v>87</v>
      </c>
      <c r="C167" t="s">
        <v>100</v>
      </c>
      <c r="E167" t="s">
        <v>8</v>
      </c>
    </row>
    <row r="168" spans="1:5" x14ac:dyDescent="0.2">
      <c r="A168" s="10">
        <v>35113</v>
      </c>
      <c r="B168" t="s">
        <v>56</v>
      </c>
      <c r="C168" t="s">
        <v>57</v>
      </c>
      <c r="E168" t="s">
        <v>8</v>
      </c>
    </row>
    <row r="169" spans="1:5" x14ac:dyDescent="0.2">
      <c r="A169" s="10">
        <v>35113</v>
      </c>
      <c r="B169" t="s">
        <v>87</v>
      </c>
      <c r="C169" t="s">
        <v>101</v>
      </c>
      <c r="E169" t="s">
        <v>8</v>
      </c>
    </row>
    <row r="170" spans="1:5" x14ac:dyDescent="0.2">
      <c r="A170" s="10">
        <v>35115</v>
      </c>
      <c r="B170" t="s">
        <v>56</v>
      </c>
      <c r="C170" t="s">
        <v>57</v>
      </c>
      <c r="E170" t="s">
        <v>8</v>
      </c>
    </row>
    <row r="171" spans="1:5" x14ac:dyDescent="0.2">
      <c r="A171" s="10">
        <v>35115</v>
      </c>
      <c r="B171" t="s">
        <v>75</v>
      </c>
      <c r="C171" t="s">
        <v>76</v>
      </c>
      <c r="E171" t="s">
        <v>8</v>
      </c>
    </row>
    <row r="172" spans="1:5" x14ac:dyDescent="0.2">
      <c r="A172" s="10">
        <v>35118</v>
      </c>
      <c r="B172" t="s">
        <v>56</v>
      </c>
      <c r="C172" t="s">
        <v>57</v>
      </c>
      <c r="E172" t="s">
        <v>8</v>
      </c>
    </row>
    <row r="173" spans="1:5" x14ac:dyDescent="0.2">
      <c r="A173" s="10">
        <v>36160</v>
      </c>
      <c r="B173" t="s">
        <v>75</v>
      </c>
      <c r="C173" t="s">
        <v>77</v>
      </c>
      <c r="D173" t="s">
        <v>78</v>
      </c>
      <c r="E173" t="s">
        <v>8</v>
      </c>
    </row>
    <row r="174" spans="1:5" x14ac:dyDescent="0.2">
      <c r="A174" s="10">
        <v>36164</v>
      </c>
      <c r="B174" t="s">
        <v>65</v>
      </c>
      <c r="C174" t="s">
        <v>69</v>
      </c>
      <c r="E174" t="s">
        <v>8</v>
      </c>
    </row>
    <row r="175" spans="1:5" x14ac:dyDescent="0.2">
      <c r="A175" s="15">
        <v>36165</v>
      </c>
      <c r="B175" t="s">
        <v>65</v>
      </c>
      <c r="C175" t="s">
        <v>69</v>
      </c>
      <c r="E175" t="s">
        <v>8</v>
      </c>
    </row>
    <row r="176" spans="1:5" x14ac:dyDescent="0.2">
      <c r="A176" s="15">
        <v>36536</v>
      </c>
      <c r="B176" t="s">
        <v>56</v>
      </c>
      <c r="C176" t="s">
        <v>58</v>
      </c>
      <c r="E176" t="s">
        <v>8</v>
      </c>
    </row>
    <row r="177" spans="1:6" x14ac:dyDescent="0.2">
      <c r="A177" s="15">
        <v>38605</v>
      </c>
      <c r="B177" t="s">
        <v>81</v>
      </c>
      <c r="C177" t="s">
        <v>83</v>
      </c>
      <c r="E177" t="s">
        <v>8</v>
      </c>
    </row>
    <row r="178" spans="1:6" x14ac:dyDescent="0.2">
      <c r="A178">
        <v>38605</v>
      </c>
      <c r="B178" t="s">
        <v>102</v>
      </c>
      <c r="C178" t="s">
        <v>103</v>
      </c>
      <c r="E178" t="s">
        <v>8</v>
      </c>
    </row>
    <row r="179" spans="1:6" x14ac:dyDescent="0.2">
      <c r="A179">
        <v>39587</v>
      </c>
      <c r="B179" t="s">
        <v>81</v>
      </c>
      <c r="C179" t="s">
        <v>83</v>
      </c>
      <c r="E179" t="s">
        <v>8</v>
      </c>
    </row>
    <row r="180" spans="1:6" x14ac:dyDescent="0.2">
      <c r="A180">
        <v>39587</v>
      </c>
      <c r="B180" t="s">
        <v>102</v>
      </c>
      <c r="C180" t="s">
        <v>103</v>
      </c>
      <c r="E180" t="s">
        <v>8</v>
      </c>
    </row>
    <row r="181" spans="1:6" x14ac:dyDescent="0.2">
      <c r="A181">
        <v>39935</v>
      </c>
      <c r="B181" t="s">
        <v>65</v>
      </c>
      <c r="C181" t="s">
        <v>68</v>
      </c>
      <c r="E181" t="s">
        <v>8</v>
      </c>
    </row>
    <row r="182" spans="1:6" x14ac:dyDescent="0.2">
      <c r="A182" s="15">
        <v>41251</v>
      </c>
      <c r="B182" t="s">
        <v>81</v>
      </c>
      <c r="C182" t="s">
        <v>82</v>
      </c>
      <c r="E182" t="s">
        <v>8</v>
      </c>
    </row>
    <row r="183" spans="1:6" x14ac:dyDescent="0.2">
      <c r="A183" s="15">
        <v>41251</v>
      </c>
      <c r="B183" t="s">
        <v>127</v>
      </c>
      <c r="C183" t="s">
        <v>85</v>
      </c>
      <c r="E183" t="s">
        <v>8</v>
      </c>
    </row>
    <row r="184" spans="1:6" x14ac:dyDescent="0.2">
      <c r="A184">
        <v>51163</v>
      </c>
      <c r="B184" t="s">
        <v>59</v>
      </c>
      <c r="C184" t="s">
        <v>60</v>
      </c>
      <c r="E184" t="s">
        <v>8</v>
      </c>
    </row>
    <row r="185" spans="1:6" x14ac:dyDescent="0.2">
      <c r="A185">
        <v>51166</v>
      </c>
      <c r="B185" t="s">
        <v>59</v>
      </c>
      <c r="C185" t="s">
        <v>61</v>
      </c>
      <c r="E185" t="s">
        <v>8</v>
      </c>
    </row>
    <row r="186" spans="1:6" x14ac:dyDescent="0.2">
      <c r="A186">
        <v>51171</v>
      </c>
      <c r="B186" t="s">
        <v>59</v>
      </c>
      <c r="C186" t="s">
        <v>62</v>
      </c>
      <c r="E186" t="s">
        <v>8</v>
      </c>
    </row>
    <row r="187" spans="1:6" x14ac:dyDescent="0.2">
      <c r="A187" s="1">
        <v>51172</v>
      </c>
      <c r="B187" t="s">
        <v>59</v>
      </c>
      <c r="C187" t="s">
        <v>63</v>
      </c>
      <c r="E187" t="s">
        <v>8</v>
      </c>
    </row>
    <row r="188" spans="1:6" x14ac:dyDescent="0.2">
      <c r="A188">
        <v>51175</v>
      </c>
      <c r="B188" t="s">
        <v>59</v>
      </c>
      <c r="C188" t="s">
        <v>64</v>
      </c>
      <c r="E188" t="s">
        <v>8</v>
      </c>
    </row>
    <row r="189" spans="1:6" x14ac:dyDescent="0.2">
      <c r="A189">
        <v>51175</v>
      </c>
      <c r="B189" t="s">
        <v>79</v>
      </c>
      <c r="C189" t="s">
        <v>80</v>
      </c>
      <c r="E189" t="s">
        <v>8</v>
      </c>
    </row>
    <row r="190" spans="1:6" x14ac:dyDescent="0.2">
      <c r="A190">
        <v>55332</v>
      </c>
      <c r="B190" t="s">
        <v>65</v>
      </c>
      <c r="C190" t="s">
        <v>70</v>
      </c>
      <c r="E190" t="s">
        <v>8</v>
      </c>
    </row>
    <row r="191" spans="1:6" ht="17" x14ac:dyDescent="0.2">
      <c r="A191">
        <v>94779</v>
      </c>
      <c r="B191" s="4" t="s">
        <v>107</v>
      </c>
      <c r="C191" t="s">
        <v>109</v>
      </c>
      <c r="E191" t="s">
        <v>8</v>
      </c>
    </row>
    <row r="192" spans="1:6" x14ac:dyDescent="0.2">
      <c r="A192">
        <v>40078</v>
      </c>
      <c r="B192" t="s">
        <v>145</v>
      </c>
      <c r="C192" t="s">
        <v>220</v>
      </c>
      <c r="E192" t="s">
        <v>8</v>
      </c>
      <c r="F192" s="9" t="str">
        <f t="shared" ref="F192:F211" si="5">CONCATENATE(B192,"=replace(",B192,",SAMPLE_ID==""",A192,""",""",C192,"""),")</f>
        <v>DATA_PROVIDER=replace(DATA_PROVIDER,SAMPLE_ID=="40078","SBK"),</v>
      </c>
    </row>
    <row r="193" spans="1:6" x14ac:dyDescent="0.2">
      <c r="A193">
        <v>39991</v>
      </c>
      <c r="B193" t="s">
        <v>124</v>
      </c>
      <c r="C193" t="s">
        <v>225</v>
      </c>
      <c r="E193" t="s">
        <v>8</v>
      </c>
      <c r="F193" s="9" t="str">
        <f t="shared" si="5"/>
        <v>INFO_TYPE=replace(INFO_TYPE,SAMPLE_ID=="39991","RT"),</v>
      </c>
    </row>
    <row r="194" spans="1:6" x14ac:dyDescent="0.2">
      <c r="A194">
        <v>39993</v>
      </c>
      <c r="B194" t="s">
        <v>124</v>
      </c>
      <c r="C194" t="s">
        <v>225</v>
      </c>
      <c r="E194" t="s">
        <v>8</v>
      </c>
      <c r="F194" s="9" t="str">
        <f t="shared" si="5"/>
        <v>INFO_TYPE=replace(INFO_TYPE,SAMPLE_ID=="39993","RT"),</v>
      </c>
    </row>
    <row r="195" spans="1:6" x14ac:dyDescent="0.2">
      <c r="A195">
        <v>1055</v>
      </c>
      <c r="B195" t="s">
        <v>127</v>
      </c>
      <c r="C195" t="s">
        <v>306</v>
      </c>
      <c r="E195" t="s">
        <v>8</v>
      </c>
      <c r="F195" s="9" t="str">
        <f t="shared" si="5"/>
        <v>LOCATION_ID=replace(LOCATION_ID,SAMPLE_ID=="1055","0602BOW5660_OPRBEACH"),</v>
      </c>
    </row>
    <row r="196" spans="1:6" x14ac:dyDescent="0.2">
      <c r="A196" s="15">
        <v>1061</v>
      </c>
      <c r="B196" t="s">
        <v>127</v>
      </c>
      <c r="C196" t="s">
        <v>301</v>
      </c>
      <c r="E196" t="s">
        <v>8</v>
      </c>
      <c r="F196" s="9" t="str">
        <f t="shared" si="5"/>
        <v>LOCATION_ID=replace(LOCATION_ID,SAMPLE_ID=="1061","0201RED0095B_OPRBEACH"),</v>
      </c>
    </row>
    <row r="197" spans="1:6" x14ac:dyDescent="0.2">
      <c r="A197" s="15">
        <v>1376</v>
      </c>
      <c r="B197" t="s">
        <v>127</v>
      </c>
      <c r="C197" t="s">
        <v>308</v>
      </c>
      <c r="E197" t="s">
        <v>8</v>
      </c>
      <c r="F197" s="9" t="str">
        <f t="shared" si="5"/>
        <v>LOCATION_ID=replace(LOCATION_ID,SAMPLE_ID=="1376","1404ARC5574_OPRBEACH"),</v>
      </c>
    </row>
    <row r="198" spans="1:6" x14ac:dyDescent="0.2">
      <c r="A198" s="15">
        <v>1478</v>
      </c>
      <c r="B198" t="s">
        <v>127</v>
      </c>
      <c r="C198" t="s">
        <v>301</v>
      </c>
      <c r="E198" t="s">
        <v>8</v>
      </c>
      <c r="F198" s="9" t="str">
        <f t="shared" si="5"/>
        <v>LOCATION_ID=replace(LOCATION_ID,SAMPLE_ID=="1478","0201RED0095B_OPRBEACH"),</v>
      </c>
    </row>
    <row r="199" spans="1:6" x14ac:dyDescent="0.2">
      <c r="A199" s="15">
        <v>1479</v>
      </c>
      <c r="B199" t="s">
        <v>127</v>
      </c>
      <c r="C199" t="s">
        <v>305</v>
      </c>
      <c r="E199" t="s">
        <v>8</v>
      </c>
      <c r="F199" s="9" t="str">
        <f t="shared" si="5"/>
        <v>LOCATION_ID=replace(LOCATION_ID,SAMPLE_ID=="1479","0601GIL0287_OPRBEACH"),</v>
      </c>
    </row>
    <row r="200" spans="1:6" x14ac:dyDescent="0.2">
      <c r="A200" s="15">
        <v>1790</v>
      </c>
      <c r="B200" t="s">
        <v>127</v>
      </c>
      <c r="C200" t="s">
        <v>308</v>
      </c>
      <c r="E200" t="s">
        <v>8</v>
      </c>
      <c r="F200" s="9" t="str">
        <f t="shared" si="5"/>
        <v>LOCATION_ID=replace(LOCATION_ID,SAMPLE_ID=="1790","1404ARC5574_OPRBEACH"),</v>
      </c>
    </row>
    <row r="201" spans="1:6" x14ac:dyDescent="0.2">
      <c r="A201">
        <v>34514</v>
      </c>
      <c r="B201" t="s">
        <v>127</v>
      </c>
      <c r="C201" t="s">
        <v>304</v>
      </c>
      <c r="E201" t="s">
        <v>8</v>
      </c>
      <c r="F201" s="9" t="str">
        <f t="shared" si="5"/>
        <v>LOCATION_ID=replace(LOCATION_ID,SAMPLE_ID=="34514","0601CED0241_BEACH"),</v>
      </c>
    </row>
    <row r="202" spans="1:6" x14ac:dyDescent="0.2">
      <c r="A202">
        <v>39936</v>
      </c>
      <c r="B202" t="s">
        <v>127</v>
      </c>
      <c r="C202" t="s">
        <v>309</v>
      </c>
      <c r="E202" t="s">
        <v>8</v>
      </c>
      <c r="F202" s="9" t="str">
        <f t="shared" si="5"/>
        <v>LOCATION_ID=replace(LOCATION_ID,SAMPLE_ID=="39936","1601ELL1113_BEACH_1"),</v>
      </c>
    </row>
    <row r="203" spans="1:6" x14ac:dyDescent="0.2">
      <c r="A203">
        <v>40021</v>
      </c>
      <c r="B203" t="s">
        <v>127</v>
      </c>
      <c r="C203" t="s">
        <v>300</v>
      </c>
      <c r="E203" t="s">
        <v>8</v>
      </c>
      <c r="F203" s="9" t="str">
        <f t="shared" si="5"/>
        <v>LOCATION_ID=replace(LOCATION_ID,SAMPLE_ID=="40021","1302UWB0102A_BEACH"),</v>
      </c>
    </row>
    <row r="204" spans="1:6" x14ac:dyDescent="0.2">
      <c r="A204">
        <v>40359</v>
      </c>
      <c r="B204" t="s">
        <v>127</v>
      </c>
      <c r="C204" t="s">
        <v>308</v>
      </c>
      <c r="E204" t="s">
        <v>8</v>
      </c>
      <c r="F204" s="9" t="str">
        <f t="shared" si="5"/>
        <v>LOCATION_ID=replace(LOCATION_ID,SAMPLE_ID=="40359","1404ARC5574_OPRBEACH"),</v>
      </c>
    </row>
    <row r="205" spans="1:6" x14ac:dyDescent="0.2">
      <c r="A205">
        <v>40837</v>
      </c>
      <c r="B205" t="s">
        <v>127</v>
      </c>
      <c r="C205" t="s">
        <v>301</v>
      </c>
      <c r="E205" t="s">
        <v>8</v>
      </c>
      <c r="F205" s="9" t="str">
        <f t="shared" si="5"/>
        <v>LOCATION_ID=replace(LOCATION_ID,SAMPLE_ID=="40837","0201RED0095B_OPRBEACH"),</v>
      </c>
    </row>
    <row r="206" spans="1:6" x14ac:dyDescent="0.2">
      <c r="A206">
        <v>41340</v>
      </c>
      <c r="B206" t="s">
        <v>127</v>
      </c>
      <c r="C206" t="s">
        <v>303</v>
      </c>
      <c r="E206" t="s">
        <v>8</v>
      </c>
      <c r="F206" s="9" t="str">
        <f t="shared" si="5"/>
        <v>LOCATION_ID=replace(LOCATION_ID,SAMPLE_ID=="41340","0403SIL0115_BEACH"),</v>
      </c>
    </row>
    <row r="207" spans="1:6" x14ac:dyDescent="0.2">
      <c r="A207">
        <v>41450</v>
      </c>
      <c r="B207" t="s">
        <v>127</v>
      </c>
      <c r="C207" t="s">
        <v>319</v>
      </c>
      <c r="E207" t="s">
        <v>8</v>
      </c>
      <c r="F207" s="9" t="str">
        <f t="shared" si="5"/>
        <v>LOCATION_ID=replace(LOCATION_ID,SAMPLE_ID=="41450","1701FOR0755_FPMN"),</v>
      </c>
    </row>
    <row r="208" spans="1:6" x14ac:dyDescent="0.2">
      <c r="A208">
        <v>41879</v>
      </c>
      <c r="B208" t="s">
        <v>127</v>
      </c>
      <c r="C208" t="s">
        <v>308</v>
      </c>
      <c r="E208" t="s">
        <v>8</v>
      </c>
      <c r="F208" s="9" t="str">
        <f t="shared" si="5"/>
        <v>LOCATION_ID=replace(LOCATION_ID,SAMPLE_ID=="41879","1404ARC5574_OPRBEACH"),</v>
      </c>
    </row>
    <row r="209" spans="1:6" x14ac:dyDescent="0.2">
      <c r="A209" s="9">
        <v>55249</v>
      </c>
      <c r="B209" s="9" t="s">
        <v>127</v>
      </c>
      <c r="C209" s="9" t="s">
        <v>302</v>
      </c>
      <c r="E209" t="s">
        <v>8</v>
      </c>
      <c r="F209" s="9" t="str">
        <f t="shared" si="5"/>
        <v>LOCATION_ID=replace(LOCATION_ID,SAMPLE_ID=="55249","0402CON0067_BEACH_2"),</v>
      </c>
    </row>
    <row r="210" spans="1:6" x14ac:dyDescent="0.2">
      <c r="A210">
        <v>61</v>
      </c>
      <c r="B210" t="s">
        <v>127</v>
      </c>
      <c r="C210" t="s">
        <v>307</v>
      </c>
      <c r="E210" t="s">
        <v>8</v>
      </c>
      <c r="F210" s="9" t="str">
        <f t="shared" si="5"/>
        <v>LOCATION_ID=replace(LOCATION_ID,SAMPLE_ID=="61","0703CAZ0153_BEACH_1"),</v>
      </c>
    </row>
    <row r="211" spans="1:6" x14ac:dyDescent="0.2">
      <c r="A211">
        <v>921</v>
      </c>
      <c r="B211" t="s">
        <v>127</v>
      </c>
      <c r="C211" t="s">
        <v>305</v>
      </c>
      <c r="E211" t="s">
        <v>8</v>
      </c>
      <c r="F211" s="9" t="str">
        <f t="shared" si="5"/>
        <v>LOCATION_ID=replace(LOCATION_ID,SAMPLE_ID=="921","0601GIL0287_OPRBEACH"),</v>
      </c>
    </row>
    <row r="212" spans="1:6" x14ac:dyDescent="0.2">
      <c r="A212">
        <v>35748</v>
      </c>
      <c r="B212" s="8" t="s">
        <v>114</v>
      </c>
      <c r="C212" s="5">
        <v>42221</v>
      </c>
      <c r="E212" t="s">
        <v>8</v>
      </c>
      <c r="F212" s="9" t="str">
        <f>CONCATENATE(B212,"=replace(",B212,",SAMPLE_ID==""",A212,""",""","8/5/2015","""),")</f>
        <v>SAMPLE_DATE=replace(SAMPLE_DATE,SAMPLE_ID=="35748","8/5/2015"),</v>
      </c>
    </row>
    <row r="213" spans="1:6" x14ac:dyDescent="0.2">
      <c r="A213">
        <v>35749</v>
      </c>
      <c r="B213" s="8" t="s">
        <v>114</v>
      </c>
      <c r="C213" s="5">
        <v>42221</v>
      </c>
      <c r="E213" t="s">
        <v>8</v>
      </c>
      <c r="F213" s="9" t="str">
        <f>CONCATENATE(B213,"=replace(",B213,",SAMPLE_ID==""",A213,""",""","8/5/2015","""),")</f>
        <v>SAMPLE_DATE=replace(SAMPLE_DATE,SAMPLE_ID=="35749","8/5/2015"),</v>
      </c>
    </row>
    <row r="214" spans="1:6" x14ac:dyDescent="0.2">
      <c r="A214">
        <v>39936</v>
      </c>
      <c r="B214" s="8" t="s">
        <v>114</v>
      </c>
      <c r="C214" s="5">
        <v>41509</v>
      </c>
      <c r="E214" t="s">
        <v>8</v>
      </c>
      <c r="F214" s="9" t="str">
        <f>CONCATENATE(B214,"=replace(",B214,",SAMPLE_ID==""",A214,""",""","8/23/2015","""),")</f>
        <v>SAMPLE_DATE=replace(SAMPLE_DATE,SAMPLE_ID=="39936","8/23/2015"),</v>
      </c>
    </row>
    <row r="215" spans="1:6" x14ac:dyDescent="0.2">
      <c r="A215">
        <v>1322</v>
      </c>
      <c r="B215" t="s">
        <v>110</v>
      </c>
      <c r="C215" t="s">
        <v>318</v>
      </c>
      <c r="E215" t="s">
        <v>8</v>
      </c>
      <c r="F215" s="9" t="str">
        <f t="shared" ref="F215:F246" si="6">CONCATENATE(B215,"=replace(",B215,",SAMPLE_ID==""",A215,""",""",C215,"""),")</f>
        <v>SAMPLE_NAME=replace(SAMPLE_NAME,SAMPLE_ID=="1322","16-2003-B2"),</v>
      </c>
    </row>
    <row r="216" spans="1:6" x14ac:dyDescent="0.2">
      <c r="A216">
        <v>15</v>
      </c>
      <c r="B216" t="s">
        <v>110</v>
      </c>
      <c r="C216" t="s">
        <v>268</v>
      </c>
      <c r="E216" t="s">
        <v>8</v>
      </c>
      <c r="F216" s="9" t="str">
        <f t="shared" si="6"/>
        <v>SAMPLE_NAME=replace(SAMPLE_NAME,SAMPLE_ID=="15","16-LL-01"),</v>
      </c>
    </row>
    <row r="217" spans="1:6" x14ac:dyDescent="0.2">
      <c r="A217">
        <v>17</v>
      </c>
      <c r="B217" t="s">
        <v>110</v>
      </c>
      <c r="C217" t="s">
        <v>226</v>
      </c>
      <c r="E217" t="s">
        <v>8</v>
      </c>
      <c r="F217" s="9" t="str">
        <f t="shared" si="6"/>
        <v>SAMPLE_NAME=replace(SAMPLE_NAME,SAMPLE_ID=="17","16-LA-01"),</v>
      </c>
    </row>
    <row r="218" spans="1:6" x14ac:dyDescent="0.2">
      <c r="A218">
        <v>2174</v>
      </c>
      <c r="B218" t="s">
        <v>110</v>
      </c>
      <c r="C218" t="s">
        <v>221</v>
      </c>
      <c r="E218" t="s">
        <v>8</v>
      </c>
      <c r="F218" s="9" t="str">
        <f t="shared" si="6"/>
        <v>SAMPLE_NAME=replace(SAMPLE_NAME,SAMPLE_ID=="2174","16-2024-01"),</v>
      </c>
    </row>
    <row r="219" spans="1:6" x14ac:dyDescent="0.2">
      <c r="A219">
        <v>2175</v>
      </c>
      <c r="B219" t="s">
        <v>110</v>
      </c>
      <c r="C219" t="s">
        <v>222</v>
      </c>
      <c r="E219" t="s">
        <v>8</v>
      </c>
      <c r="F219" s="9" t="str">
        <f t="shared" si="6"/>
        <v>SAMPLE_NAME=replace(SAMPLE_NAME,SAMPLE_ID=="2175","16-2024-02"),</v>
      </c>
    </row>
    <row r="220" spans="1:6" x14ac:dyDescent="0.2">
      <c r="A220">
        <v>3</v>
      </c>
      <c r="B220" t="s">
        <v>110</v>
      </c>
      <c r="C220" t="s">
        <v>295</v>
      </c>
      <c r="E220" t="s">
        <v>8</v>
      </c>
      <c r="F220" s="9" t="str">
        <f t="shared" si="6"/>
        <v>SAMPLE_NAME=replace(SAMPLE_NAME,SAMPLE_ID=="3","16-WP-01"),</v>
      </c>
    </row>
    <row r="221" spans="1:6" x14ac:dyDescent="0.2">
      <c r="A221">
        <v>30</v>
      </c>
      <c r="B221" t="s">
        <v>110</v>
      </c>
      <c r="C221" t="s">
        <v>272</v>
      </c>
      <c r="E221" t="s">
        <v>8</v>
      </c>
      <c r="F221" s="9" t="str">
        <f t="shared" si="6"/>
        <v>SAMPLE_NAME=replace(SAMPLE_NAME,SAMPLE_ID=="30","16-ML-01"),</v>
      </c>
    </row>
    <row r="222" spans="1:6" x14ac:dyDescent="0.2">
      <c r="A222">
        <v>31</v>
      </c>
      <c r="B222" t="s">
        <v>110</v>
      </c>
      <c r="C222" t="s">
        <v>270</v>
      </c>
      <c r="E222" t="s">
        <v>8</v>
      </c>
      <c r="F222" s="9" t="str">
        <f t="shared" si="6"/>
        <v>SAMPLE_NAME=replace(SAMPLE_NAME,SAMPLE_ID=="31","16-LL-03"),</v>
      </c>
    </row>
    <row r="223" spans="1:6" x14ac:dyDescent="0.2">
      <c r="A223">
        <v>32</v>
      </c>
      <c r="B223" t="s">
        <v>110</v>
      </c>
      <c r="C223" t="s">
        <v>231</v>
      </c>
      <c r="E223" t="s">
        <v>8</v>
      </c>
      <c r="F223" s="9" t="str">
        <f t="shared" si="6"/>
        <v>SAMPLE_NAME=replace(SAMPLE_NAME,SAMPLE_ID=="32","16-LA-06"),</v>
      </c>
    </row>
    <row r="224" spans="1:6" x14ac:dyDescent="0.2">
      <c r="A224">
        <v>33</v>
      </c>
      <c r="B224" t="s">
        <v>110</v>
      </c>
      <c r="C224" t="s">
        <v>297</v>
      </c>
      <c r="E224" t="s">
        <v>8</v>
      </c>
      <c r="F224" s="9" t="str">
        <f t="shared" si="6"/>
        <v>SAMPLE_NAME=replace(SAMPLE_NAME,SAMPLE_ID=="33","16-WP-04"),</v>
      </c>
    </row>
    <row r="225" spans="1:6" x14ac:dyDescent="0.2">
      <c r="A225">
        <v>34</v>
      </c>
      <c r="B225" t="s">
        <v>110</v>
      </c>
      <c r="C225" t="s">
        <v>261</v>
      </c>
      <c r="E225" t="s">
        <v>8</v>
      </c>
      <c r="F225" s="9" t="str">
        <f t="shared" si="6"/>
        <v>SAMPLE_NAME=replace(SAMPLE_NAME,SAMPLE_ID=="34","16-LRBR-03"),</v>
      </c>
    </row>
    <row r="226" spans="1:6" x14ac:dyDescent="0.2">
      <c r="A226">
        <v>35</v>
      </c>
      <c r="B226" t="s">
        <v>110</v>
      </c>
      <c r="C226" t="s">
        <v>293</v>
      </c>
      <c r="E226" t="s">
        <v>8</v>
      </c>
      <c r="F226" s="9" t="str">
        <f t="shared" si="6"/>
        <v>SAMPLE_NAME=replace(SAMPLE_NAME,SAMPLE_ID=="35","16-WPS-06"),</v>
      </c>
    </row>
    <row r="227" spans="1:6" x14ac:dyDescent="0.2">
      <c r="A227">
        <v>3545</v>
      </c>
      <c r="B227" t="s">
        <v>110</v>
      </c>
      <c r="C227" t="s">
        <v>223</v>
      </c>
      <c r="E227" t="s">
        <v>8</v>
      </c>
      <c r="F227" s="9" t="str">
        <f t="shared" si="6"/>
        <v>SAMPLE_NAME=replace(SAMPLE_NAME,SAMPLE_ID=="3545","16-2024-03"),</v>
      </c>
    </row>
    <row r="228" spans="1:6" x14ac:dyDescent="0.2">
      <c r="A228">
        <v>3546</v>
      </c>
      <c r="B228" t="s">
        <v>110</v>
      </c>
      <c r="C228" t="s">
        <v>224</v>
      </c>
      <c r="E228" t="s">
        <v>8</v>
      </c>
      <c r="F228" s="9" t="str">
        <f t="shared" si="6"/>
        <v>SAMPLE_NAME=replace(SAMPLE_NAME,SAMPLE_ID=="3546","16-2024-04"),</v>
      </c>
    </row>
    <row r="229" spans="1:6" x14ac:dyDescent="0.2">
      <c r="A229">
        <v>3566</v>
      </c>
      <c r="B229" t="s">
        <v>110</v>
      </c>
      <c r="C229" t="s">
        <v>320</v>
      </c>
      <c r="E229" t="s">
        <v>8</v>
      </c>
      <c r="F229" s="9" t="str">
        <f t="shared" si="6"/>
        <v>SAMPLE_NAME=replace(SAMPLE_NAME,SAMPLE_ID=="3566","16-MP-27"),</v>
      </c>
    </row>
    <row r="230" spans="1:6" x14ac:dyDescent="0.2">
      <c r="A230">
        <v>36157</v>
      </c>
      <c r="B230" t="s">
        <v>110</v>
      </c>
      <c r="C230" t="s">
        <v>299</v>
      </c>
      <c r="E230" t="s">
        <v>8</v>
      </c>
      <c r="F230" s="9" t="str">
        <f t="shared" si="6"/>
        <v>SAMPLE_NAME=replace(SAMPLE_NAME,SAMPLE_ID=="36157","15-KL-08"),</v>
      </c>
    </row>
    <row r="231" spans="1:6" x14ac:dyDescent="0.2">
      <c r="A231">
        <v>40173</v>
      </c>
      <c r="B231" t="s">
        <v>110</v>
      </c>
      <c r="C231" t="s">
        <v>331</v>
      </c>
      <c r="E231" t="s">
        <v>8</v>
      </c>
      <c r="F231" s="9" t="str">
        <f t="shared" si="6"/>
        <v>SAMPLE_NAME=replace(SAMPLE_NAME,SAMPLE_ID=="40173","17-2006-B2"),</v>
      </c>
    </row>
    <row r="232" spans="1:6" x14ac:dyDescent="0.2">
      <c r="A232">
        <v>41452</v>
      </c>
      <c r="B232" t="s">
        <v>110</v>
      </c>
      <c r="C232" t="s">
        <v>321</v>
      </c>
      <c r="E232" t="s">
        <v>8</v>
      </c>
      <c r="F232" s="9" t="str">
        <f t="shared" si="6"/>
        <v>SAMPLE_NAME=replace(SAMPLE_NAME,SAMPLE_ID=="41452","17-LRI-05"),</v>
      </c>
    </row>
    <row r="233" spans="1:6" x14ac:dyDescent="0.2">
      <c r="A233">
        <v>41454</v>
      </c>
      <c r="B233" t="s">
        <v>110</v>
      </c>
      <c r="C233" t="s">
        <v>322</v>
      </c>
      <c r="E233" t="s">
        <v>8</v>
      </c>
      <c r="F233" s="9" t="str">
        <f t="shared" si="6"/>
        <v>SAMPLE_NAME=replace(SAMPLE_NAME,SAMPLE_ID=="41454","17-LRBR-05"),</v>
      </c>
    </row>
    <row r="234" spans="1:6" x14ac:dyDescent="0.2">
      <c r="A234">
        <v>494</v>
      </c>
      <c r="B234" t="s">
        <v>110</v>
      </c>
      <c r="C234" t="s">
        <v>234</v>
      </c>
      <c r="E234" t="s">
        <v>8</v>
      </c>
      <c r="F234" s="9" t="str">
        <f t="shared" si="6"/>
        <v>SAMPLE_NAME=replace(SAMPLE_NAME,SAMPLE_ID=="494","16-BRP-01"),</v>
      </c>
    </row>
    <row r="235" spans="1:6" x14ac:dyDescent="0.2">
      <c r="A235">
        <v>495</v>
      </c>
      <c r="B235" t="s">
        <v>110</v>
      </c>
      <c r="C235" t="s">
        <v>245</v>
      </c>
      <c r="E235" t="s">
        <v>8</v>
      </c>
      <c r="F235" s="9" t="str">
        <f t="shared" si="6"/>
        <v>SAMPLE_NAME=replace(SAMPLE_NAME,SAMPLE_ID=="495","16-EH18-01"),</v>
      </c>
    </row>
    <row r="236" spans="1:6" x14ac:dyDescent="0.2">
      <c r="A236">
        <v>496</v>
      </c>
      <c r="B236" t="s">
        <v>110</v>
      </c>
      <c r="C236" t="s">
        <v>246</v>
      </c>
      <c r="E236" t="s">
        <v>8</v>
      </c>
      <c r="F236" s="9" t="str">
        <f t="shared" si="6"/>
        <v>SAMPLE_NAME=replace(SAMPLE_NAME,SAMPLE_ID=="496","16-EH18-02"),</v>
      </c>
    </row>
    <row r="237" spans="1:6" x14ac:dyDescent="0.2">
      <c r="A237">
        <v>497</v>
      </c>
      <c r="B237" t="s">
        <v>110</v>
      </c>
      <c r="C237" t="s">
        <v>253</v>
      </c>
      <c r="E237" t="s">
        <v>8</v>
      </c>
      <c r="F237" s="9" t="str">
        <f t="shared" si="6"/>
        <v>SAMPLE_NAME=replace(SAMPLE_NAME,SAMPLE_ID=="497","16-HP-01"),</v>
      </c>
    </row>
    <row r="238" spans="1:6" x14ac:dyDescent="0.2">
      <c r="A238">
        <v>498</v>
      </c>
      <c r="B238" t="s">
        <v>110</v>
      </c>
      <c r="C238" t="s">
        <v>254</v>
      </c>
      <c r="E238" t="s">
        <v>8</v>
      </c>
      <c r="F238" s="9" t="str">
        <f t="shared" si="6"/>
        <v>SAMPLE_NAME=replace(SAMPLE_NAME,SAMPLE_ID=="498","16-HP-02"),</v>
      </c>
    </row>
    <row r="239" spans="1:6" x14ac:dyDescent="0.2">
      <c r="A239">
        <v>499</v>
      </c>
      <c r="B239" t="s">
        <v>110</v>
      </c>
      <c r="C239" t="s">
        <v>257</v>
      </c>
      <c r="E239" t="s">
        <v>8</v>
      </c>
      <c r="F239" s="9" t="str">
        <f t="shared" si="6"/>
        <v>SAMPLE_NAME=replace(SAMPLE_NAME,SAMPLE_ID=="499","16-KP-01"),</v>
      </c>
    </row>
    <row r="240" spans="1:6" x14ac:dyDescent="0.2">
      <c r="A240">
        <v>500</v>
      </c>
      <c r="B240" t="s">
        <v>110</v>
      </c>
      <c r="C240" t="s">
        <v>227</v>
      </c>
      <c r="E240" t="s">
        <v>8</v>
      </c>
      <c r="F240" s="9" t="str">
        <f t="shared" si="6"/>
        <v>SAMPLE_NAME=replace(SAMPLE_NAME,SAMPLE_ID=="500","16-LA-02"),</v>
      </c>
    </row>
    <row r="241" spans="1:6" x14ac:dyDescent="0.2">
      <c r="A241">
        <v>501</v>
      </c>
      <c r="B241" t="s">
        <v>110</v>
      </c>
      <c r="C241" t="s">
        <v>228</v>
      </c>
      <c r="E241" t="s">
        <v>8</v>
      </c>
      <c r="F241" s="9" t="str">
        <f t="shared" si="6"/>
        <v>SAMPLE_NAME=replace(SAMPLE_NAME,SAMPLE_ID=="501","16-LA-03"),</v>
      </c>
    </row>
    <row r="242" spans="1:6" x14ac:dyDescent="0.2">
      <c r="A242">
        <v>502</v>
      </c>
      <c r="B242" t="s">
        <v>110</v>
      </c>
      <c r="C242" t="s">
        <v>230</v>
      </c>
      <c r="E242" t="s">
        <v>8</v>
      </c>
      <c r="F242" s="9" t="str">
        <f t="shared" si="6"/>
        <v>SAMPLE_NAME=replace(SAMPLE_NAME,SAMPLE_ID=="502","16-LA-05"),</v>
      </c>
    </row>
    <row r="243" spans="1:6" x14ac:dyDescent="0.2">
      <c r="A243">
        <v>503</v>
      </c>
      <c r="B243" t="s">
        <v>110</v>
      </c>
      <c r="C243" t="s">
        <v>229</v>
      </c>
      <c r="E243" t="s">
        <v>8</v>
      </c>
      <c r="F243" s="9" t="str">
        <f t="shared" si="6"/>
        <v>SAMPLE_NAME=replace(SAMPLE_NAME,SAMPLE_ID=="503","16-LA-04"),</v>
      </c>
    </row>
    <row r="244" spans="1:6" x14ac:dyDescent="0.2">
      <c r="A244">
        <v>504</v>
      </c>
      <c r="B244" t="s">
        <v>110</v>
      </c>
      <c r="C244" t="s">
        <v>235</v>
      </c>
      <c r="E244" t="s">
        <v>8</v>
      </c>
      <c r="F244" s="9" t="str">
        <f t="shared" si="6"/>
        <v>SAMPLE_NAME=replace(SAMPLE_NAME,SAMPLE_ID=="504","16-BRP-02"),</v>
      </c>
    </row>
    <row r="245" spans="1:6" x14ac:dyDescent="0.2">
      <c r="A245">
        <v>505</v>
      </c>
      <c r="B245" t="s">
        <v>110</v>
      </c>
      <c r="C245" t="s">
        <v>259</v>
      </c>
      <c r="E245" t="s">
        <v>8</v>
      </c>
      <c r="F245" s="9" t="str">
        <f t="shared" si="6"/>
        <v>SAMPLE_NAME=replace(SAMPLE_NAME,SAMPLE_ID=="505","16-LRBR-01"),</v>
      </c>
    </row>
    <row r="246" spans="1:6" x14ac:dyDescent="0.2">
      <c r="A246" s="15">
        <v>510</v>
      </c>
      <c r="B246" t="s">
        <v>110</v>
      </c>
      <c r="C246" t="s">
        <v>260</v>
      </c>
      <c r="E246" t="s">
        <v>8</v>
      </c>
      <c r="F246" s="9" t="str">
        <f t="shared" si="6"/>
        <v>SAMPLE_NAME=replace(SAMPLE_NAME,SAMPLE_ID=="510","16-LRBR-02"),</v>
      </c>
    </row>
    <row r="247" spans="1:6" x14ac:dyDescent="0.2">
      <c r="A247" s="15">
        <v>511</v>
      </c>
      <c r="B247" t="s">
        <v>110</v>
      </c>
      <c r="C247" t="s">
        <v>264</v>
      </c>
      <c r="E247" t="s">
        <v>8</v>
      </c>
      <c r="F247" s="9" t="str">
        <f t="shared" ref="F247:F278" si="7">CONCATENATE(B247,"=replace(",B247,",SAMPLE_ID==""",A247,""",""",C247,"""),")</f>
        <v>SAMPLE_NAME=replace(SAMPLE_NAME,SAMPLE_ID=="511","16-LRI-01"),</v>
      </c>
    </row>
    <row r="248" spans="1:6" x14ac:dyDescent="0.2">
      <c r="A248" s="15">
        <v>512</v>
      </c>
      <c r="B248" t="s">
        <v>110</v>
      </c>
      <c r="C248" t="s">
        <v>265</v>
      </c>
      <c r="E248" t="s">
        <v>8</v>
      </c>
      <c r="F248" s="9" t="str">
        <f t="shared" si="7"/>
        <v>SAMPLE_NAME=replace(SAMPLE_NAME,SAMPLE_ID=="512","16-LRI-02"),</v>
      </c>
    </row>
    <row r="249" spans="1:6" x14ac:dyDescent="0.2">
      <c r="A249" s="15">
        <v>513</v>
      </c>
      <c r="B249" t="s">
        <v>110</v>
      </c>
      <c r="C249" t="s">
        <v>269</v>
      </c>
      <c r="E249" t="s">
        <v>8</v>
      </c>
      <c r="F249" s="9" t="str">
        <f t="shared" si="7"/>
        <v>SAMPLE_NAME=replace(SAMPLE_NAME,SAMPLE_ID=="513","16-LL-02"),</v>
      </c>
    </row>
    <row r="250" spans="1:6" x14ac:dyDescent="0.2">
      <c r="A250" s="15">
        <v>514</v>
      </c>
      <c r="B250" t="s">
        <v>110</v>
      </c>
      <c r="C250" t="s">
        <v>274</v>
      </c>
      <c r="E250" t="s">
        <v>8</v>
      </c>
      <c r="F250" s="9" t="str">
        <f t="shared" si="7"/>
        <v>SAMPLE_NAME=replace(SAMPLE_NAME,SAMPLE_ID=="514","16-MP-01"),</v>
      </c>
    </row>
    <row r="251" spans="1:6" x14ac:dyDescent="0.2">
      <c r="A251" s="15">
        <v>515</v>
      </c>
      <c r="B251" t="s">
        <v>110</v>
      </c>
      <c r="C251" t="s">
        <v>276</v>
      </c>
      <c r="E251" t="s">
        <v>8</v>
      </c>
      <c r="F251" s="9" t="str">
        <f t="shared" si="7"/>
        <v>SAMPLE_NAME=replace(SAMPLE_NAME,SAMPLE_ID=="515","16-MP-03"),</v>
      </c>
    </row>
    <row r="252" spans="1:6" x14ac:dyDescent="0.2">
      <c r="A252" s="15">
        <v>516</v>
      </c>
      <c r="B252" t="s">
        <v>110</v>
      </c>
      <c r="C252" t="s">
        <v>275</v>
      </c>
      <c r="E252" t="s">
        <v>8</v>
      </c>
      <c r="F252" s="9" t="str">
        <f t="shared" si="7"/>
        <v>SAMPLE_NAME=replace(SAMPLE_NAME,SAMPLE_ID=="516","16-MP-02"),</v>
      </c>
    </row>
    <row r="253" spans="1:6" x14ac:dyDescent="0.2">
      <c r="A253">
        <v>517</v>
      </c>
      <c r="B253" t="s">
        <v>110</v>
      </c>
      <c r="C253" t="s">
        <v>236</v>
      </c>
      <c r="E253" t="s">
        <v>8</v>
      </c>
      <c r="F253" s="9" t="str">
        <f t="shared" si="7"/>
        <v>SAMPLE_NAME=replace(SAMPLE_NAME,SAMPLE_ID=="517","16-BRP-03"),</v>
      </c>
    </row>
    <row r="254" spans="1:6" x14ac:dyDescent="0.2">
      <c r="A254">
        <v>518</v>
      </c>
      <c r="B254" t="s">
        <v>110</v>
      </c>
      <c r="C254" t="s">
        <v>279</v>
      </c>
      <c r="E254" t="s">
        <v>8</v>
      </c>
      <c r="F254" s="9" t="str">
        <f t="shared" si="7"/>
        <v>SAMPLE_NAME=replace(SAMPLE_NAME,SAMPLE_ID=="518","16-OTP-01"),</v>
      </c>
    </row>
    <row r="255" spans="1:6" x14ac:dyDescent="0.2">
      <c r="A255">
        <v>519</v>
      </c>
      <c r="B255" t="s">
        <v>110</v>
      </c>
      <c r="C255" t="s">
        <v>281</v>
      </c>
      <c r="E255" t="s">
        <v>8</v>
      </c>
      <c r="F255" s="9" t="str">
        <f t="shared" si="7"/>
        <v>SAMPLE_NAME=replace(SAMPLE_NAME,SAMPLE_ID=="519","16-SP-01"),</v>
      </c>
    </row>
    <row r="256" spans="1:6" x14ac:dyDescent="0.2">
      <c r="A256">
        <v>520</v>
      </c>
      <c r="B256" t="s">
        <v>110</v>
      </c>
      <c r="C256" t="s">
        <v>285</v>
      </c>
      <c r="E256" t="s">
        <v>8</v>
      </c>
      <c r="F256" s="9" t="str">
        <f t="shared" si="7"/>
        <v>SAMPLE_NAME=replace(SAMPLE_NAME,SAMPLE_ID=="520","16-WPN-01"),</v>
      </c>
    </row>
    <row r="257" spans="1:6" x14ac:dyDescent="0.2">
      <c r="A257">
        <v>521</v>
      </c>
      <c r="B257" t="s">
        <v>110</v>
      </c>
      <c r="C257" t="s">
        <v>286</v>
      </c>
      <c r="E257" t="s">
        <v>8</v>
      </c>
      <c r="F257" s="9" t="str">
        <f t="shared" si="7"/>
        <v>SAMPLE_NAME=replace(SAMPLE_NAME,SAMPLE_ID=="521","16-WPN-02"),</v>
      </c>
    </row>
    <row r="258" spans="1:6" x14ac:dyDescent="0.2">
      <c r="A258">
        <v>522</v>
      </c>
      <c r="B258" t="s">
        <v>110</v>
      </c>
      <c r="C258" t="s">
        <v>287</v>
      </c>
      <c r="E258" t="s">
        <v>8</v>
      </c>
      <c r="F258" s="9" t="str">
        <f t="shared" si="7"/>
        <v>SAMPLE_NAME=replace(SAMPLE_NAME,SAMPLE_ID=="522","16-WPN-03"),</v>
      </c>
    </row>
    <row r="259" spans="1:6" x14ac:dyDescent="0.2">
      <c r="A259">
        <v>523</v>
      </c>
      <c r="B259" t="s">
        <v>110</v>
      </c>
      <c r="C259" t="s">
        <v>288</v>
      </c>
      <c r="E259" t="s">
        <v>8</v>
      </c>
      <c r="F259" s="9" t="str">
        <f t="shared" si="7"/>
        <v>SAMPLE_NAME=replace(SAMPLE_NAME,SAMPLE_ID=="523","16-WPS-01"),</v>
      </c>
    </row>
    <row r="260" spans="1:6" x14ac:dyDescent="0.2">
      <c r="A260">
        <v>524</v>
      </c>
      <c r="B260" t="s">
        <v>110</v>
      </c>
      <c r="C260" t="s">
        <v>289</v>
      </c>
      <c r="E260" t="s">
        <v>8</v>
      </c>
      <c r="F260" s="9" t="str">
        <f t="shared" si="7"/>
        <v>SAMPLE_NAME=replace(SAMPLE_NAME,SAMPLE_ID=="524","16-WPS-02"),</v>
      </c>
    </row>
    <row r="261" spans="1:6" x14ac:dyDescent="0.2">
      <c r="A261">
        <v>525</v>
      </c>
      <c r="B261" t="s">
        <v>110</v>
      </c>
      <c r="C261" t="s">
        <v>291</v>
      </c>
      <c r="E261" t="s">
        <v>8</v>
      </c>
      <c r="F261" s="9" t="str">
        <f t="shared" si="7"/>
        <v>SAMPLE_NAME=replace(SAMPLE_NAME,SAMPLE_ID=="525","16-WPS-04"),</v>
      </c>
    </row>
    <row r="262" spans="1:6" x14ac:dyDescent="0.2">
      <c r="A262">
        <v>526</v>
      </c>
      <c r="B262" t="s">
        <v>110</v>
      </c>
      <c r="C262" t="s">
        <v>292</v>
      </c>
      <c r="E262" t="s">
        <v>8</v>
      </c>
      <c r="F262" s="9" t="str">
        <f t="shared" si="7"/>
        <v>SAMPLE_NAME=replace(SAMPLE_NAME,SAMPLE_ID=="526","16-WPS-05"),</v>
      </c>
    </row>
    <row r="263" spans="1:6" x14ac:dyDescent="0.2">
      <c r="A263">
        <v>527</v>
      </c>
      <c r="B263" t="s">
        <v>110</v>
      </c>
      <c r="C263" t="s">
        <v>295</v>
      </c>
      <c r="E263" t="s">
        <v>8</v>
      </c>
      <c r="F263" s="9" t="str">
        <f t="shared" si="7"/>
        <v>SAMPLE_NAME=replace(SAMPLE_NAME,SAMPLE_ID=="527","16-WP-01"),</v>
      </c>
    </row>
    <row r="264" spans="1:6" x14ac:dyDescent="0.2">
      <c r="A264">
        <v>528</v>
      </c>
      <c r="B264" t="s">
        <v>110</v>
      </c>
      <c r="C264" t="s">
        <v>240</v>
      </c>
      <c r="E264" t="s">
        <v>8</v>
      </c>
      <c r="F264" s="9" t="str">
        <f t="shared" si="7"/>
        <v>SAMPLE_NAME=replace(SAMPLE_NAME,SAMPLE_ID=="528","16-EH16-01"),</v>
      </c>
    </row>
    <row r="265" spans="1:6" x14ac:dyDescent="0.2">
      <c r="A265">
        <v>529</v>
      </c>
      <c r="B265" t="s">
        <v>110</v>
      </c>
      <c r="C265" t="s">
        <v>290</v>
      </c>
      <c r="E265" t="s">
        <v>8</v>
      </c>
      <c r="F265" s="9" t="str">
        <f t="shared" si="7"/>
        <v>SAMPLE_NAME=replace(SAMPLE_NAME,SAMPLE_ID=="529","16-WPS-03"),</v>
      </c>
    </row>
    <row r="266" spans="1:6" x14ac:dyDescent="0.2">
      <c r="A266">
        <v>530</v>
      </c>
      <c r="B266" t="s">
        <v>110</v>
      </c>
      <c r="C266" t="s">
        <v>296</v>
      </c>
      <c r="E266" t="s">
        <v>8</v>
      </c>
      <c r="F266" s="9" t="str">
        <f t="shared" si="7"/>
        <v>SAMPLE_NAME=replace(SAMPLE_NAME,SAMPLE_ID=="530","16-WP-03"),</v>
      </c>
    </row>
    <row r="267" spans="1:6" x14ac:dyDescent="0.2">
      <c r="A267">
        <v>531</v>
      </c>
      <c r="B267" t="s">
        <v>110</v>
      </c>
      <c r="C267" t="s">
        <v>284</v>
      </c>
      <c r="E267" t="s">
        <v>8</v>
      </c>
      <c r="F267" s="9" t="str">
        <f t="shared" si="7"/>
        <v>SAMPLE_NAME=replace(SAMPLE_NAME,SAMPLE_ID=="531","16-WP-02"),</v>
      </c>
    </row>
    <row r="268" spans="1:6" x14ac:dyDescent="0.2">
      <c r="A268">
        <v>532</v>
      </c>
      <c r="B268" t="s">
        <v>110</v>
      </c>
      <c r="C268" t="s">
        <v>277</v>
      </c>
      <c r="E268" t="s">
        <v>8</v>
      </c>
      <c r="F268" s="9" t="str">
        <f t="shared" si="7"/>
        <v>SAMPLE_NAME=replace(SAMPLE_NAME,SAMPLE_ID=="532","16-MP-04"),</v>
      </c>
    </row>
    <row r="269" spans="1:6" x14ac:dyDescent="0.2">
      <c r="A269">
        <v>533</v>
      </c>
      <c r="B269" t="s">
        <v>110</v>
      </c>
      <c r="C269" t="s">
        <v>241</v>
      </c>
      <c r="E269" t="s">
        <v>8</v>
      </c>
      <c r="F269" s="9" t="str">
        <f t="shared" si="7"/>
        <v>SAMPLE_NAME=replace(SAMPLE_NAME,SAMPLE_ID=="533","16-EH16-02"),</v>
      </c>
    </row>
    <row r="270" spans="1:6" x14ac:dyDescent="0.2">
      <c r="A270">
        <v>534</v>
      </c>
      <c r="B270" t="s">
        <v>110</v>
      </c>
      <c r="C270" t="s">
        <v>266</v>
      </c>
      <c r="E270" t="s">
        <v>8</v>
      </c>
      <c r="F270" s="9" t="str">
        <f t="shared" si="7"/>
        <v>SAMPLE_NAME=replace(SAMPLE_NAME,SAMPLE_ID=="534","16-LRI-03"),</v>
      </c>
    </row>
    <row r="271" spans="1:6" x14ac:dyDescent="0.2">
      <c r="A271">
        <v>535</v>
      </c>
      <c r="B271" t="s">
        <v>110</v>
      </c>
      <c r="C271" t="s">
        <v>233</v>
      </c>
      <c r="E271" t="s">
        <v>8</v>
      </c>
      <c r="F271" s="9" t="str">
        <f t="shared" si="7"/>
        <v>SAMPLE_NAME=replace(SAMPLE_NAME,SAMPLE_ID=="535","16-LA-08"),</v>
      </c>
    </row>
    <row r="272" spans="1:6" x14ac:dyDescent="0.2">
      <c r="A272">
        <v>536</v>
      </c>
      <c r="B272" t="s">
        <v>110</v>
      </c>
      <c r="C272" t="s">
        <v>280</v>
      </c>
      <c r="E272" t="s">
        <v>8</v>
      </c>
      <c r="F272" s="9" t="str">
        <f t="shared" si="7"/>
        <v>SAMPLE_NAME=replace(SAMPLE_NAME,SAMPLE_ID=="536","16-OTP-03"),</v>
      </c>
    </row>
    <row r="273" spans="1:6" x14ac:dyDescent="0.2">
      <c r="A273">
        <v>537</v>
      </c>
      <c r="B273" t="s">
        <v>110</v>
      </c>
      <c r="C273" t="s">
        <v>263</v>
      </c>
      <c r="E273" t="s">
        <v>8</v>
      </c>
      <c r="F273" s="9" t="str">
        <f t="shared" si="7"/>
        <v>SAMPLE_NAME=replace(SAMPLE_NAME,SAMPLE_ID=="537","16-LRBR-05"),</v>
      </c>
    </row>
    <row r="274" spans="1:6" x14ac:dyDescent="0.2">
      <c r="A274">
        <v>538</v>
      </c>
      <c r="B274" t="s">
        <v>110</v>
      </c>
      <c r="C274" t="s">
        <v>267</v>
      </c>
      <c r="E274" t="s">
        <v>8</v>
      </c>
      <c r="F274" s="9" t="str">
        <f t="shared" si="7"/>
        <v>SAMPLE_NAME=replace(SAMPLE_NAME,SAMPLE_ID=="538","16-LRI-04"),</v>
      </c>
    </row>
    <row r="275" spans="1:6" x14ac:dyDescent="0.2">
      <c r="A275">
        <v>539</v>
      </c>
      <c r="B275" t="s">
        <v>110</v>
      </c>
      <c r="C275" t="s">
        <v>237</v>
      </c>
      <c r="E275" t="s">
        <v>8</v>
      </c>
      <c r="F275" s="9" t="str">
        <f t="shared" si="7"/>
        <v>SAMPLE_NAME=replace(SAMPLE_NAME,SAMPLE_ID=="539","16-EH15-01"),</v>
      </c>
    </row>
    <row r="276" spans="1:6" x14ac:dyDescent="0.2">
      <c r="A276">
        <v>540</v>
      </c>
      <c r="B276" t="s">
        <v>110</v>
      </c>
      <c r="C276" t="s">
        <v>258</v>
      </c>
      <c r="E276" t="s">
        <v>8</v>
      </c>
      <c r="F276" s="9" t="str">
        <f t="shared" si="7"/>
        <v>SAMPLE_NAME=replace(SAMPLE_NAME,SAMPLE_ID=="540","16-KP-02"),</v>
      </c>
    </row>
    <row r="277" spans="1:6" x14ac:dyDescent="0.2">
      <c r="A277">
        <v>541</v>
      </c>
      <c r="B277" t="s">
        <v>110</v>
      </c>
      <c r="C277" t="s">
        <v>242</v>
      </c>
      <c r="E277" t="s">
        <v>8</v>
      </c>
      <c r="F277" s="9" t="str">
        <f t="shared" si="7"/>
        <v>SAMPLE_NAME=replace(SAMPLE_NAME,SAMPLE_ID=="541","16-EH15-03"),</v>
      </c>
    </row>
    <row r="278" spans="1:6" x14ac:dyDescent="0.2">
      <c r="A278">
        <v>542</v>
      </c>
      <c r="B278" t="s">
        <v>110</v>
      </c>
      <c r="C278" t="s">
        <v>282</v>
      </c>
      <c r="E278" t="s">
        <v>8</v>
      </c>
      <c r="F278" s="9" t="str">
        <f t="shared" si="7"/>
        <v>SAMPLE_NAME=replace(SAMPLE_NAME,SAMPLE_ID=="542","16-SP-02"),</v>
      </c>
    </row>
    <row r="279" spans="1:6" x14ac:dyDescent="0.2">
      <c r="A279">
        <v>543</v>
      </c>
      <c r="B279" t="s">
        <v>110</v>
      </c>
      <c r="C279" t="s">
        <v>255</v>
      </c>
      <c r="E279" t="s">
        <v>8</v>
      </c>
      <c r="F279" s="9" t="str">
        <f t="shared" ref="F279:F342" si="8">CONCATENATE(B279,"=replace(",B279,",SAMPLE_ID==""",A279,""",""",C279,"""),")</f>
        <v>SAMPLE_NAME=replace(SAMPLE_NAME,SAMPLE_ID=="543","16-HP-03"),</v>
      </c>
    </row>
    <row r="280" spans="1:6" x14ac:dyDescent="0.2">
      <c r="A280">
        <v>544</v>
      </c>
      <c r="B280" t="s">
        <v>110</v>
      </c>
      <c r="C280" t="s">
        <v>256</v>
      </c>
      <c r="E280" t="s">
        <v>8</v>
      </c>
      <c r="F280" s="9" t="str">
        <f t="shared" si="8"/>
        <v>SAMPLE_NAME=replace(SAMPLE_NAME,SAMPLE_ID=="544","16-HP-04"),</v>
      </c>
    </row>
    <row r="281" spans="1:6" x14ac:dyDescent="0.2">
      <c r="A281">
        <v>545</v>
      </c>
      <c r="B281" t="s">
        <v>110</v>
      </c>
      <c r="C281" t="s">
        <v>243</v>
      </c>
      <c r="E281" t="s">
        <v>8</v>
      </c>
      <c r="F281" s="9" t="str">
        <f t="shared" si="8"/>
        <v>SAMPLE_NAME=replace(SAMPLE_NAME,SAMPLE_ID=="545","16-EH16-03"),</v>
      </c>
    </row>
    <row r="282" spans="1:6" x14ac:dyDescent="0.2">
      <c r="A282">
        <v>546</v>
      </c>
      <c r="B282" t="s">
        <v>110</v>
      </c>
      <c r="C282" t="s">
        <v>247</v>
      </c>
      <c r="E282" t="s">
        <v>8</v>
      </c>
      <c r="F282" s="9" t="str">
        <f t="shared" si="8"/>
        <v>SAMPLE_NAME=replace(SAMPLE_NAME,SAMPLE_ID=="546","16-EH18-03"),</v>
      </c>
    </row>
    <row r="283" spans="1:6" x14ac:dyDescent="0.2">
      <c r="A283">
        <v>547</v>
      </c>
      <c r="B283" t="s">
        <v>110</v>
      </c>
      <c r="C283" t="s">
        <v>251</v>
      </c>
      <c r="E283" t="s">
        <v>8</v>
      </c>
      <c r="F283" s="9" t="str">
        <f t="shared" si="8"/>
        <v>SAMPLE_NAME=replace(SAMPLE_NAME,SAMPLE_ID=="547","16-GPS-03"),</v>
      </c>
    </row>
    <row r="284" spans="1:6" x14ac:dyDescent="0.2">
      <c r="A284">
        <v>548</v>
      </c>
      <c r="B284" t="s">
        <v>110</v>
      </c>
      <c r="C284" t="s">
        <v>238</v>
      </c>
      <c r="E284" t="s">
        <v>8</v>
      </c>
      <c r="F284" s="9" t="str">
        <f t="shared" si="8"/>
        <v>SAMPLE_NAME=replace(SAMPLE_NAME,SAMPLE_ID=="548","16-EH15-02"),</v>
      </c>
    </row>
    <row r="285" spans="1:6" x14ac:dyDescent="0.2">
      <c r="A285">
        <v>54862</v>
      </c>
      <c r="B285" t="s">
        <v>110</v>
      </c>
      <c r="C285" t="s">
        <v>315</v>
      </c>
      <c r="E285" t="s">
        <v>8</v>
      </c>
      <c r="F285" s="9" t="str">
        <f t="shared" si="8"/>
        <v>SAMPLE_NAME=replace(SAMPLE_NAME,SAMPLE_ID=="54862","18-I22-01"),</v>
      </c>
    </row>
    <row r="286" spans="1:6" x14ac:dyDescent="0.2">
      <c r="A286">
        <v>54863</v>
      </c>
      <c r="B286" t="s">
        <v>110</v>
      </c>
      <c r="C286" t="s">
        <v>314</v>
      </c>
      <c r="E286" t="s">
        <v>8</v>
      </c>
      <c r="F286" s="9" t="str">
        <f t="shared" si="8"/>
        <v>SAMPLE_NAME=replace(SAMPLE_NAME,SAMPLE_ID=="54863","18-LRBR-01"),</v>
      </c>
    </row>
    <row r="287" spans="1:6" x14ac:dyDescent="0.2">
      <c r="A287">
        <v>549</v>
      </c>
      <c r="B287" t="s">
        <v>110</v>
      </c>
      <c r="C287" t="s">
        <v>219</v>
      </c>
      <c r="E287" t="s">
        <v>8</v>
      </c>
      <c r="F287" s="9" t="str">
        <f t="shared" si="8"/>
        <v>SAMPLE_NAME=replace(SAMPLE_NAME,SAMPLE_ID=="549","16-WPP-01"),</v>
      </c>
    </row>
    <row r="288" spans="1:6" x14ac:dyDescent="0.2">
      <c r="A288" s="9">
        <v>54904</v>
      </c>
      <c r="B288" s="9" t="s">
        <v>110</v>
      </c>
      <c r="C288" s="9" t="s">
        <v>316</v>
      </c>
      <c r="E288" t="s">
        <v>8</v>
      </c>
      <c r="F288" s="9" t="str">
        <f t="shared" si="8"/>
        <v>SAMPLE_NAME=replace(SAMPLE_NAME,SAMPLE_ID=="54904","18-I22-03"),</v>
      </c>
    </row>
    <row r="289" spans="1:6" x14ac:dyDescent="0.2">
      <c r="A289" s="9">
        <v>54905</v>
      </c>
      <c r="B289" s="9" t="s">
        <v>110</v>
      </c>
      <c r="C289" s="9" t="s">
        <v>312</v>
      </c>
      <c r="E289" t="s">
        <v>8</v>
      </c>
      <c r="F289" s="9" t="str">
        <f t="shared" si="8"/>
        <v>SAMPLE_NAME=replace(SAMPLE_NAME,SAMPLE_ID=="54905","18-LRBR-03"),</v>
      </c>
    </row>
    <row r="290" spans="1:6" x14ac:dyDescent="0.2">
      <c r="A290" s="9">
        <v>54906</v>
      </c>
      <c r="B290" s="9" t="s">
        <v>110</v>
      </c>
      <c r="C290" s="9" t="s">
        <v>317</v>
      </c>
      <c r="E290" t="s">
        <v>8</v>
      </c>
      <c r="F290" s="9" t="str">
        <f t="shared" si="8"/>
        <v>SAMPLE_NAME=replace(SAMPLE_NAME,SAMPLE_ID=="54906","18-I22-04"),</v>
      </c>
    </row>
    <row r="291" spans="1:6" x14ac:dyDescent="0.2">
      <c r="A291" s="9">
        <v>54907</v>
      </c>
      <c r="B291" s="9" t="s">
        <v>110</v>
      </c>
      <c r="C291" s="9" t="s">
        <v>313</v>
      </c>
      <c r="E291" t="s">
        <v>8</v>
      </c>
      <c r="F291" s="9" t="str">
        <f t="shared" si="8"/>
        <v>SAMPLE_NAME=replace(SAMPLE_NAME,SAMPLE_ID=="54907","18-LRBR-04"),</v>
      </c>
    </row>
    <row r="292" spans="1:6" x14ac:dyDescent="0.2">
      <c r="A292">
        <v>550</v>
      </c>
      <c r="B292" t="s">
        <v>110</v>
      </c>
      <c r="C292" t="s">
        <v>239</v>
      </c>
      <c r="E292" t="s">
        <v>8</v>
      </c>
      <c r="F292" s="9" t="str">
        <f t="shared" si="8"/>
        <v>SAMPLE_NAME=replace(SAMPLE_NAME,SAMPLE_ID=="550","16-EH15-04"),</v>
      </c>
    </row>
    <row r="293" spans="1:6" x14ac:dyDescent="0.2">
      <c r="A293">
        <v>551</v>
      </c>
      <c r="B293" t="s">
        <v>110</v>
      </c>
      <c r="C293" t="s">
        <v>244</v>
      </c>
      <c r="E293" t="s">
        <v>8</v>
      </c>
      <c r="F293" s="9" t="str">
        <f t="shared" si="8"/>
        <v>SAMPLE_NAME=replace(SAMPLE_NAME,SAMPLE_ID=="551","16-EH16-04"),</v>
      </c>
    </row>
    <row r="294" spans="1:6" x14ac:dyDescent="0.2">
      <c r="A294">
        <v>552</v>
      </c>
      <c r="B294" t="s">
        <v>110</v>
      </c>
      <c r="C294" t="s">
        <v>248</v>
      </c>
      <c r="E294" t="s">
        <v>8</v>
      </c>
      <c r="F294" s="9" t="str">
        <f t="shared" si="8"/>
        <v>SAMPLE_NAME=replace(SAMPLE_NAME,SAMPLE_ID=="552","16-EH18-04"),</v>
      </c>
    </row>
    <row r="295" spans="1:6" x14ac:dyDescent="0.2">
      <c r="A295">
        <v>553</v>
      </c>
      <c r="B295" t="s">
        <v>110</v>
      </c>
      <c r="C295" t="s">
        <v>252</v>
      </c>
      <c r="E295" t="s">
        <v>8</v>
      </c>
      <c r="F295" s="9" t="str">
        <f t="shared" si="8"/>
        <v>SAMPLE_NAME=replace(SAMPLE_NAME,SAMPLE_ID=="553","16-GPS-04"),</v>
      </c>
    </row>
    <row r="296" spans="1:6" x14ac:dyDescent="0.2">
      <c r="A296">
        <v>554</v>
      </c>
      <c r="B296" t="s">
        <v>110</v>
      </c>
      <c r="C296" t="s">
        <v>249</v>
      </c>
      <c r="E296" t="s">
        <v>8</v>
      </c>
      <c r="F296" s="9" t="str">
        <f t="shared" si="8"/>
        <v>SAMPLE_NAME=replace(SAMPLE_NAME,SAMPLE_ID=="554","16-GPS-01"),</v>
      </c>
    </row>
    <row r="297" spans="1:6" x14ac:dyDescent="0.2">
      <c r="A297">
        <v>555</v>
      </c>
      <c r="B297" t="s">
        <v>110</v>
      </c>
      <c r="C297" t="s">
        <v>250</v>
      </c>
      <c r="E297" t="s">
        <v>8</v>
      </c>
      <c r="F297" s="9" t="str">
        <f t="shared" si="8"/>
        <v>SAMPLE_NAME=replace(SAMPLE_NAME,SAMPLE_ID=="555","16-GPS-02"),</v>
      </c>
    </row>
    <row r="298" spans="1:6" x14ac:dyDescent="0.2">
      <c r="A298">
        <v>556</v>
      </c>
      <c r="B298" t="s">
        <v>110</v>
      </c>
      <c r="C298" t="s">
        <v>283</v>
      </c>
      <c r="E298" t="s">
        <v>8</v>
      </c>
      <c r="F298" s="9" t="str">
        <f t="shared" si="8"/>
        <v>SAMPLE_NAME=replace(SAMPLE_NAME,SAMPLE_ID=="556","16-LOP-01"),</v>
      </c>
    </row>
    <row r="299" spans="1:6" x14ac:dyDescent="0.2">
      <c r="A299" s="9">
        <v>56002</v>
      </c>
      <c r="B299" s="9" t="s">
        <v>110</v>
      </c>
      <c r="C299" s="9" t="s">
        <v>323</v>
      </c>
      <c r="E299" t="s">
        <v>8</v>
      </c>
      <c r="F299" s="9" t="str">
        <f t="shared" si="8"/>
        <v>SAMPLE_NAME=replace(SAMPLE_NAME,SAMPLE_ID=="56002","18-MX-01"),</v>
      </c>
    </row>
    <row r="300" spans="1:6" x14ac:dyDescent="0.2">
      <c r="A300" s="9">
        <v>56164</v>
      </c>
      <c r="B300" s="9" t="s">
        <v>110</v>
      </c>
      <c r="C300" s="9" t="s">
        <v>324</v>
      </c>
      <c r="E300" t="s">
        <v>8</v>
      </c>
      <c r="F300" s="9" t="str">
        <f t="shared" si="8"/>
        <v>SAMPLE_NAME=replace(SAMPLE_NAME,SAMPLE_ID=="56164","18-MX-02"),</v>
      </c>
    </row>
    <row r="301" spans="1:6" x14ac:dyDescent="0.2">
      <c r="A301">
        <v>56387</v>
      </c>
      <c r="B301" t="s">
        <v>110</v>
      </c>
      <c r="C301" t="s">
        <v>325</v>
      </c>
      <c r="E301" t="s">
        <v>8</v>
      </c>
      <c r="F301" s="9" t="str">
        <f t="shared" si="8"/>
        <v>SAMPLE_NAME=replace(SAMPLE_NAME,SAMPLE_ID=="56387","18-MX-03"),</v>
      </c>
    </row>
    <row r="302" spans="1:6" x14ac:dyDescent="0.2">
      <c r="A302">
        <v>56736</v>
      </c>
      <c r="B302" t="s">
        <v>110</v>
      </c>
      <c r="C302" t="s">
        <v>326</v>
      </c>
      <c r="E302" t="s">
        <v>8</v>
      </c>
      <c r="F302" s="9" t="str">
        <f t="shared" si="8"/>
        <v>SAMPLE_NAME=replace(SAMPLE_NAME,SAMPLE_ID=="56736","18-MX-04"),</v>
      </c>
    </row>
    <row r="303" spans="1:6" x14ac:dyDescent="0.2">
      <c r="A303">
        <v>56950</v>
      </c>
      <c r="B303" t="s">
        <v>110</v>
      </c>
      <c r="C303" t="s">
        <v>327</v>
      </c>
      <c r="E303" t="s">
        <v>8</v>
      </c>
      <c r="F303" s="9" t="str">
        <f t="shared" si="8"/>
        <v>SAMPLE_NAME=replace(SAMPLE_NAME,SAMPLE_ID=="56950","18-MX-05"),</v>
      </c>
    </row>
    <row r="304" spans="1:6" x14ac:dyDescent="0.2">
      <c r="A304">
        <v>57209</v>
      </c>
      <c r="B304" t="s">
        <v>110</v>
      </c>
      <c r="C304" t="s">
        <v>328</v>
      </c>
      <c r="E304" t="s">
        <v>8</v>
      </c>
      <c r="F304" s="9" t="str">
        <f t="shared" si="8"/>
        <v>SAMPLE_NAME=replace(SAMPLE_NAME,SAMPLE_ID=="57209","18-MX-06"),</v>
      </c>
    </row>
    <row r="305" spans="1:6" x14ac:dyDescent="0.2">
      <c r="A305">
        <v>57451</v>
      </c>
      <c r="B305" t="s">
        <v>110</v>
      </c>
      <c r="C305" t="s">
        <v>329</v>
      </c>
      <c r="E305" t="s">
        <v>8</v>
      </c>
      <c r="F305" s="9" t="str">
        <f t="shared" si="8"/>
        <v>SAMPLE_NAME=replace(SAMPLE_NAME,SAMPLE_ID=="57451","18-MX-07"),</v>
      </c>
    </row>
    <row r="306" spans="1:6" x14ac:dyDescent="0.2">
      <c r="A306">
        <v>57666</v>
      </c>
      <c r="B306" t="s">
        <v>110</v>
      </c>
      <c r="C306" t="s">
        <v>330</v>
      </c>
      <c r="E306" t="s">
        <v>8</v>
      </c>
      <c r="F306" s="9" t="str">
        <f t="shared" si="8"/>
        <v>SAMPLE_NAME=replace(SAMPLE_NAME,SAMPLE_ID=="57666","18-MX-08"),</v>
      </c>
    </row>
    <row r="307" spans="1:6" x14ac:dyDescent="0.2">
      <c r="A307">
        <v>70</v>
      </c>
      <c r="B307" t="s">
        <v>110</v>
      </c>
      <c r="C307" t="s">
        <v>262</v>
      </c>
      <c r="E307" t="s">
        <v>8</v>
      </c>
      <c r="F307" s="9" t="str">
        <f t="shared" si="8"/>
        <v>SAMPLE_NAME=replace(SAMPLE_NAME,SAMPLE_ID=="70","16-LRBR-04"),</v>
      </c>
    </row>
    <row r="308" spans="1:6" x14ac:dyDescent="0.2">
      <c r="A308">
        <v>71</v>
      </c>
      <c r="B308" t="s">
        <v>110</v>
      </c>
      <c r="C308" t="s">
        <v>232</v>
      </c>
      <c r="E308" t="s">
        <v>8</v>
      </c>
      <c r="F308" s="9" t="str">
        <f t="shared" si="8"/>
        <v>SAMPLE_NAME=replace(SAMPLE_NAME,SAMPLE_ID=="71","16-LA-07"),</v>
      </c>
    </row>
    <row r="309" spans="1:6" x14ac:dyDescent="0.2">
      <c r="A309">
        <v>73</v>
      </c>
      <c r="B309" t="s">
        <v>110</v>
      </c>
      <c r="C309" t="s">
        <v>273</v>
      </c>
      <c r="E309" t="s">
        <v>8</v>
      </c>
      <c r="F309" s="9" t="str">
        <f t="shared" si="8"/>
        <v>SAMPLE_NAME=replace(SAMPLE_NAME,SAMPLE_ID=="73","16-ML-02"),</v>
      </c>
    </row>
    <row r="310" spans="1:6" x14ac:dyDescent="0.2">
      <c r="A310">
        <v>75</v>
      </c>
      <c r="B310" t="s">
        <v>110</v>
      </c>
      <c r="C310" t="s">
        <v>271</v>
      </c>
      <c r="E310" t="s">
        <v>8</v>
      </c>
      <c r="F310" s="9" t="str">
        <f t="shared" si="8"/>
        <v>SAMPLE_NAME=replace(SAMPLE_NAME,SAMPLE_ID=="75","16-LL-04"),</v>
      </c>
    </row>
    <row r="311" spans="1:6" x14ac:dyDescent="0.2">
      <c r="A311">
        <v>76</v>
      </c>
      <c r="B311" t="s">
        <v>110</v>
      </c>
      <c r="C311" t="s">
        <v>298</v>
      </c>
      <c r="E311" t="s">
        <v>8</v>
      </c>
      <c r="F311" s="9" t="str">
        <f t="shared" si="8"/>
        <v>SAMPLE_NAME=replace(SAMPLE_NAME,SAMPLE_ID=="76","16-WP-05"),</v>
      </c>
    </row>
    <row r="312" spans="1:6" x14ac:dyDescent="0.2">
      <c r="A312">
        <v>77</v>
      </c>
      <c r="B312" t="s">
        <v>110</v>
      </c>
      <c r="C312" t="s">
        <v>294</v>
      </c>
      <c r="E312" t="s">
        <v>8</v>
      </c>
      <c r="F312" s="9" t="str">
        <f t="shared" si="8"/>
        <v>SAMPLE_NAME=replace(SAMPLE_NAME,SAMPLE_ID=="77","16-WPS-07"),</v>
      </c>
    </row>
    <row r="313" spans="1:6" x14ac:dyDescent="0.2">
      <c r="A313">
        <v>80</v>
      </c>
      <c r="B313" t="s">
        <v>110</v>
      </c>
      <c r="C313" t="s">
        <v>278</v>
      </c>
      <c r="E313" t="s">
        <v>8</v>
      </c>
      <c r="F313" s="9" t="str">
        <f t="shared" si="8"/>
        <v>SAMPLE_NAME=replace(SAMPLE_NAME,SAMPLE_ID=="80","16-MP-05"),</v>
      </c>
    </row>
    <row r="314" spans="1:6" x14ac:dyDescent="0.2">
      <c r="A314">
        <v>42318</v>
      </c>
      <c r="B314" t="s">
        <v>310</v>
      </c>
      <c r="C314" t="s">
        <v>311</v>
      </c>
      <c r="E314" t="s">
        <v>8</v>
      </c>
      <c r="F314" s="9" t="str">
        <f t="shared" si="8"/>
        <v>STATUS=replace(STATUS,SAMPLE_ID=="42318","NO BLOOM"),</v>
      </c>
    </row>
    <row r="315" spans="1:6" x14ac:dyDescent="0.2">
      <c r="A315">
        <v>35240</v>
      </c>
      <c r="B315" t="s">
        <v>124</v>
      </c>
      <c r="C315" t="s">
        <v>225</v>
      </c>
      <c r="E315" t="s">
        <v>8</v>
      </c>
      <c r="F315" s="9" t="str">
        <f t="shared" si="8"/>
        <v>INFO_TYPE=replace(INFO_TYPE,SAMPLE_ID=="35240","RT"),</v>
      </c>
    </row>
    <row r="316" spans="1:6" x14ac:dyDescent="0.2">
      <c r="A316">
        <v>35241</v>
      </c>
      <c r="B316" t="s">
        <v>124</v>
      </c>
      <c r="C316" t="s">
        <v>225</v>
      </c>
      <c r="E316" t="s">
        <v>8</v>
      </c>
      <c r="F316" s="9" t="str">
        <f t="shared" si="8"/>
        <v>INFO_TYPE=replace(INFO_TYPE,SAMPLE_ID=="35241","RT"),</v>
      </c>
    </row>
    <row r="317" spans="1:6" x14ac:dyDescent="0.2">
      <c r="A317">
        <v>35228</v>
      </c>
      <c r="B317" t="s">
        <v>124</v>
      </c>
      <c r="C317" t="s">
        <v>225</v>
      </c>
      <c r="E317" t="s">
        <v>8</v>
      </c>
      <c r="F317" s="9" t="str">
        <f t="shared" si="8"/>
        <v>INFO_TYPE=replace(INFO_TYPE,SAMPLE_ID=="35228","RT"),</v>
      </c>
    </row>
    <row r="318" spans="1:6" x14ac:dyDescent="0.2">
      <c r="A318">
        <v>34913</v>
      </c>
      <c r="B318" t="s">
        <v>110</v>
      </c>
      <c r="C318" t="s">
        <v>389</v>
      </c>
      <c r="E318" t="s">
        <v>8</v>
      </c>
      <c r="F318" s="9" t="str">
        <f t="shared" si="8"/>
        <v>SAMPLE_NAME=replace(SAMPLE_NAME,SAMPLE_ID=="34913","13-196-B2"),</v>
      </c>
    </row>
    <row r="319" spans="1:6" x14ac:dyDescent="0.2">
      <c r="A319">
        <v>35228</v>
      </c>
      <c r="B319" t="s">
        <v>124</v>
      </c>
      <c r="C319" t="s">
        <v>225</v>
      </c>
      <c r="E319" t="s">
        <v>8</v>
      </c>
      <c r="F319" s="9" t="str">
        <f t="shared" si="8"/>
        <v>INFO_TYPE=replace(INFO_TYPE,SAMPLE_ID=="35228","RT"),</v>
      </c>
    </row>
    <row r="320" spans="1:6" x14ac:dyDescent="0.2">
      <c r="A320">
        <v>35654</v>
      </c>
      <c r="B320" t="s">
        <v>145</v>
      </c>
      <c r="C320" t="s">
        <v>220</v>
      </c>
      <c r="E320" t="s">
        <v>8</v>
      </c>
      <c r="F320" s="9" t="str">
        <f t="shared" si="8"/>
        <v>DATA_PROVIDER=replace(DATA_PROVIDER,SAMPLE_ID=="35654","SBK"),</v>
      </c>
    </row>
    <row r="321" spans="1:6" x14ac:dyDescent="0.2">
      <c r="A321">
        <v>35655</v>
      </c>
      <c r="B321" t="s">
        <v>145</v>
      </c>
      <c r="C321" t="s">
        <v>220</v>
      </c>
      <c r="E321" t="s">
        <v>8</v>
      </c>
      <c r="F321" s="9" t="str">
        <f t="shared" si="8"/>
        <v>DATA_PROVIDER=replace(DATA_PROVIDER,SAMPLE_ID=="35655","SBK"),</v>
      </c>
    </row>
    <row r="322" spans="1:6" x14ac:dyDescent="0.2">
      <c r="A322">
        <v>35656</v>
      </c>
      <c r="B322" t="s">
        <v>145</v>
      </c>
      <c r="C322" t="s">
        <v>220</v>
      </c>
      <c r="E322" t="s">
        <v>8</v>
      </c>
      <c r="F322" s="9" t="str">
        <f t="shared" si="8"/>
        <v>DATA_PROVIDER=replace(DATA_PROVIDER,SAMPLE_ID=="35656","SBK"),</v>
      </c>
    </row>
    <row r="323" spans="1:6" x14ac:dyDescent="0.2">
      <c r="A323">
        <v>35657</v>
      </c>
      <c r="B323" t="s">
        <v>145</v>
      </c>
      <c r="C323" t="s">
        <v>220</v>
      </c>
      <c r="E323" t="s">
        <v>8</v>
      </c>
      <c r="F323" s="9" t="str">
        <f t="shared" si="8"/>
        <v>DATA_PROVIDER=replace(DATA_PROVIDER,SAMPLE_ID=="35657","SBK"),</v>
      </c>
    </row>
    <row r="324" spans="1:6" x14ac:dyDescent="0.2">
      <c r="A324">
        <v>35658</v>
      </c>
      <c r="B324" t="s">
        <v>145</v>
      </c>
      <c r="C324" t="s">
        <v>220</v>
      </c>
      <c r="E324" t="s">
        <v>8</v>
      </c>
      <c r="F324" s="9" t="str">
        <f t="shared" si="8"/>
        <v>DATA_PROVIDER=replace(DATA_PROVIDER,SAMPLE_ID=="35658","SBK"),</v>
      </c>
    </row>
    <row r="325" spans="1:6" x14ac:dyDescent="0.2">
      <c r="A325">
        <v>35659</v>
      </c>
      <c r="B325" t="s">
        <v>145</v>
      </c>
      <c r="C325" t="s">
        <v>220</v>
      </c>
      <c r="E325" t="s">
        <v>8</v>
      </c>
      <c r="F325" s="9" t="str">
        <f t="shared" si="8"/>
        <v>DATA_PROVIDER=replace(DATA_PROVIDER,SAMPLE_ID=="35659","SBK"),</v>
      </c>
    </row>
    <row r="326" spans="1:6" x14ac:dyDescent="0.2">
      <c r="A326">
        <v>35660</v>
      </c>
      <c r="B326" t="s">
        <v>145</v>
      </c>
      <c r="C326" t="s">
        <v>220</v>
      </c>
      <c r="E326" t="s">
        <v>8</v>
      </c>
      <c r="F326" s="9" t="str">
        <f t="shared" si="8"/>
        <v>DATA_PROVIDER=replace(DATA_PROVIDER,SAMPLE_ID=="35660","SBK"),</v>
      </c>
    </row>
    <row r="327" spans="1:6" x14ac:dyDescent="0.2">
      <c r="A327">
        <v>35661</v>
      </c>
      <c r="B327" t="s">
        <v>145</v>
      </c>
      <c r="C327" t="s">
        <v>220</v>
      </c>
      <c r="E327" t="s">
        <v>8</v>
      </c>
      <c r="F327" s="9" t="str">
        <f t="shared" si="8"/>
        <v>DATA_PROVIDER=replace(DATA_PROVIDER,SAMPLE_ID=="35661","SBK"),</v>
      </c>
    </row>
    <row r="328" spans="1:6" x14ac:dyDescent="0.2">
      <c r="A328">
        <v>35662</v>
      </c>
      <c r="B328" t="s">
        <v>145</v>
      </c>
      <c r="C328" t="s">
        <v>220</v>
      </c>
      <c r="E328" t="s">
        <v>8</v>
      </c>
      <c r="F328" s="9" t="str">
        <f t="shared" si="8"/>
        <v>DATA_PROVIDER=replace(DATA_PROVIDER,SAMPLE_ID=="35662","SBK"),</v>
      </c>
    </row>
    <row r="329" spans="1:6" x14ac:dyDescent="0.2">
      <c r="A329">
        <v>35663</v>
      </c>
      <c r="B329" t="s">
        <v>145</v>
      </c>
      <c r="C329" t="s">
        <v>220</v>
      </c>
      <c r="E329" t="s">
        <v>8</v>
      </c>
      <c r="F329" s="9" t="str">
        <f t="shared" si="8"/>
        <v>DATA_PROVIDER=replace(DATA_PROVIDER,SAMPLE_ID=="35663","SBK"),</v>
      </c>
    </row>
    <row r="330" spans="1:6" x14ac:dyDescent="0.2">
      <c r="A330">
        <v>35664</v>
      </c>
      <c r="B330" t="s">
        <v>145</v>
      </c>
      <c r="C330" t="s">
        <v>220</v>
      </c>
      <c r="E330" t="s">
        <v>8</v>
      </c>
      <c r="F330" s="9" t="str">
        <f t="shared" si="8"/>
        <v>DATA_PROVIDER=replace(DATA_PROVIDER,SAMPLE_ID=="35664","SBK"),</v>
      </c>
    </row>
    <row r="331" spans="1:6" x14ac:dyDescent="0.2">
      <c r="A331">
        <v>1302</v>
      </c>
      <c r="B331" t="s">
        <v>110</v>
      </c>
      <c r="C331" t="s">
        <v>391</v>
      </c>
      <c r="E331" t="s">
        <v>8</v>
      </c>
      <c r="F331" s="9" t="str">
        <f t="shared" si="8"/>
        <v>SAMPLE_NAME=replace(SAMPLE_NAME,SAMPLE_ID=="1302","16-6-B1"),</v>
      </c>
    </row>
    <row r="332" spans="1:6" x14ac:dyDescent="0.2">
      <c r="A332">
        <v>1659</v>
      </c>
      <c r="B332" t="s">
        <v>110</v>
      </c>
      <c r="C332" t="s">
        <v>392</v>
      </c>
      <c r="E332" t="s">
        <v>8</v>
      </c>
      <c r="F332" s="9" t="str">
        <f t="shared" si="8"/>
        <v>SAMPLE_NAME=replace(SAMPLE_NAME,SAMPLE_ID=="1659","16-6-B2"),</v>
      </c>
    </row>
    <row r="333" spans="1:6" x14ac:dyDescent="0.2">
      <c r="A333">
        <v>1998</v>
      </c>
      <c r="B333" t="s">
        <v>110</v>
      </c>
      <c r="C333" t="s">
        <v>393</v>
      </c>
      <c r="E333" t="s">
        <v>8</v>
      </c>
      <c r="F333" s="9" t="str">
        <f t="shared" si="8"/>
        <v>SAMPLE_NAME=replace(SAMPLE_NAME,SAMPLE_ID=="1998","16-6-B3"),</v>
      </c>
    </row>
    <row r="334" spans="1:6" x14ac:dyDescent="0.2">
      <c r="A334">
        <v>58081</v>
      </c>
      <c r="B334" t="s">
        <v>110</v>
      </c>
      <c r="C334" t="s">
        <v>394</v>
      </c>
      <c r="E334" t="s">
        <v>8</v>
      </c>
      <c r="F334" s="9" t="str">
        <f t="shared" si="8"/>
        <v>SAMPLE_NAME=replace(SAMPLE_NAME,SAMPLE_ID=="58081","18-96-B3"),</v>
      </c>
    </row>
    <row r="335" spans="1:6" x14ac:dyDescent="0.2">
      <c r="A335">
        <v>63317</v>
      </c>
      <c r="B335" t="s">
        <v>127</v>
      </c>
      <c r="C335" t="s">
        <v>404</v>
      </c>
      <c r="E335" t="s">
        <v>8</v>
      </c>
      <c r="F335" s="9" t="str">
        <f t="shared" si="8"/>
        <v>LOCATION_ID=replace(LOCATION_ID,SAMPLE_ID=="63317","0906GRA0051_C"),</v>
      </c>
    </row>
    <row r="336" spans="1:6" x14ac:dyDescent="0.2">
      <c r="A336">
        <v>51167</v>
      </c>
      <c r="B336" t="s">
        <v>145</v>
      </c>
      <c r="C336" t="s">
        <v>69</v>
      </c>
      <c r="E336" t="s">
        <v>8</v>
      </c>
      <c r="F336" s="9" t="str">
        <f t="shared" si="8"/>
        <v>DATA_PROVIDER=replace(DATA_PROVIDER,SAMPLE_ID=="51167","DEC"),</v>
      </c>
    </row>
    <row r="337" spans="1:6" x14ac:dyDescent="0.2">
      <c r="A337">
        <v>13220</v>
      </c>
      <c r="B337" t="s">
        <v>438</v>
      </c>
      <c r="C337" t="s">
        <v>439</v>
      </c>
      <c r="E337" t="s">
        <v>8</v>
      </c>
      <c r="F337" s="9" t="str">
        <f t="shared" si="8"/>
        <v>PERCENT=replace(PERCENT,SAMPLE_ID=="13220","&gt;75"),</v>
      </c>
    </row>
    <row r="338" spans="1:6" x14ac:dyDescent="0.2">
      <c r="A338">
        <v>35383</v>
      </c>
      <c r="B338" t="s">
        <v>110</v>
      </c>
      <c r="C338" t="s">
        <v>472</v>
      </c>
      <c r="E338" t="s">
        <v>8</v>
      </c>
      <c r="F338" s="9" t="str">
        <f t="shared" si="8"/>
        <v>SAMPLE_NAME=replace(SAMPLE_NAME,SAMPLE_ID=="35383","12-52-B1"),</v>
      </c>
    </row>
    <row r="339" spans="1:6" x14ac:dyDescent="0.2">
      <c r="A339">
        <v>34462</v>
      </c>
      <c r="B339" t="s">
        <v>110</v>
      </c>
      <c r="C339" t="s">
        <v>474</v>
      </c>
      <c r="E339" t="s">
        <v>8</v>
      </c>
      <c r="F339" s="9" t="str">
        <f t="shared" si="8"/>
        <v>SAMPLE_NAME=replace(SAMPLE_NAME,SAMPLE_ID=="34462","15-25-B89"),</v>
      </c>
    </row>
    <row r="340" spans="1:6" x14ac:dyDescent="0.2">
      <c r="A340">
        <v>34463</v>
      </c>
      <c r="B340" t="s">
        <v>110</v>
      </c>
      <c r="C340" t="s">
        <v>475</v>
      </c>
      <c r="E340" t="s">
        <v>8</v>
      </c>
      <c r="F340" s="9" t="str">
        <f t="shared" si="8"/>
        <v>SAMPLE_NAME=replace(SAMPLE_NAME,SAMPLE_ID=="34463","15-25-B88"),</v>
      </c>
    </row>
    <row r="341" spans="1:6" x14ac:dyDescent="0.2">
      <c r="A341" t="s">
        <v>500</v>
      </c>
      <c r="B341" t="s">
        <v>124</v>
      </c>
      <c r="C341" t="s">
        <v>502</v>
      </c>
      <c r="E341" t="s">
        <v>8</v>
      </c>
      <c r="F341" s="9" t="str">
        <f t="shared" si="8"/>
        <v>INFO_TYPE=replace(INFO_TYPE,SAMPLE_ID=="1087:1095","SR"),</v>
      </c>
    </row>
    <row r="342" spans="1:6" x14ac:dyDescent="0.2">
      <c r="A342" t="s">
        <v>501</v>
      </c>
      <c r="B342" t="s">
        <v>124</v>
      </c>
      <c r="C342" t="s">
        <v>502</v>
      </c>
      <c r="E342" t="s">
        <v>8</v>
      </c>
      <c r="F342" s="9" t="str">
        <f t="shared" si="8"/>
        <v>INFO_TYPE=replace(INFO_TYPE,SAMPLE_ID=="1421:1431","SR"),</v>
      </c>
    </row>
    <row r="343" spans="1:6" x14ac:dyDescent="0.2">
      <c r="A343">
        <v>2001</v>
      </c>
      <c r="B343" t="s">
        <v>124</v>
      </c>
      <c r="C343" t="s">
        <v>502</v>
      </c>
      <c r="E343" t="s">
        <v>8</v>
      </c>
      <c r="F343" s="9" t="str">
        <f t="shared" ref="F343:F384" si="9">CONCATENATE(B343,"=replace(",B343,",SAMPLE_ID==""",A343,""",""",C343,"""),")</f>
        <v>INFO_TYPE=replace(INFO_TYPE,SAMPLE_ID=="2001","SR"),</v>
      </c>
    </row>
    <row r="344" spans="1:6" x14ac:dyDescent="0.2">
      <c r="A344">
        <v>13056</v>
      </c>
      <c r="B344" t="s">
        <v>110</v>
      </c>
      <c r="E344" t="s">
        <v>8</v>
      </c>
      <c r="F344" s="9" t="str">
        <f t="shared" si="9"/>
        <v>SAMPLE_NAME=replace(SAMPLE_NAME,SAMPLE_ID=="13056",""),</v>
      </c>
    </row>
    <row r="345" spans="1:6" x14ac:dyDescent="0.2">
      <c r="A345">
        <v>13057</v>
      </c>
      <c r="B345" t="s">
        <v>110</v>
      </c>
      <c r="E345" t="s">
        <v>8</v>
      </c>
      <c r="F345" s="9" t="str">
        <f t="shared" si="9"/>
        <v>SAMPLE_NAME=replace(SAMPLE_NAME,SAMPLE_ID=="13057",""),</v>
      </c>
    </row>
    <row r="346" spans="1:6" x14ac:dyDescent="0.2">
      <c r="A346">
        <v>42498</v>
      </c>
      <c r="B346" t="s">
        <v>124</v>
      </c>
      <c r="C346" t="s">
        <v>77</v>
      </c>
      <c r="E346" t="s">
        <v>8</v>
      </c>
      <c r="F346" s="9" t="str">
        <f t="shared" si="9"/>
        <v>INFO_TYPE=replace(INFO_TYPE,SAMPLE_ID=="42498","SB"),</v>
      </c>
    </row>
    <row r="347" spans="1:6" x14ac:dyDescent="0.2">
      <c r="A347">
        <v>42645</v>
      </c>
      <c r="B347" t="s">
        <v>127</v>
      </c>
      <c r="C347" t="s">
        <v>519</v>
      </c>
      <c r="E347" t="s">
        <v>8</v>
      </c>
      <c r="F347" s="9" t="str">
        <f t="shared" si="9"/>
        <v>LOCATION_ID=replace(LOCATION_ID,SAMPLE_ID=="42645","13-WALK-24.1"),</v>
      </c>
    </row>
    <row r="348" spans="1:6" x14ac:dyDescent="0.2">
      <c r="A348">
        <v>1589</v>
      </c>
      <c r="B348" t="s">
        <v>127</v>
      </c>
      <c r="C348" t="s">
        <v>520</v>
      </c>
      <c r="E348" t="s">
        <v>8</v>
      </c>
      <c r="F348" s="9" t="str">
        <f t="shared" si="9"/>
        <v>LOCATION_ID=replace(LOCATION_ID,SAMPLE_ID=="1589","13-WALK-2.5"),</v>
      </c>
    </row>
    <row r="349" spans="1:6" x14ac:dyDescent="0.2">
      <c r="A349">
        <v>1813</v>
      </c>
      <c r="B349" t="s">
        <v>127</v>
      </c>
      <c r="C349" t="s">
        <v>520</v>
      </c>
      <c r="E349" t="s">
        <v>8</v>
      </c>
      <c r="F349" s="9" t="str">
        <f t="shared" si="9"/>
        <v>LOCATION_ID=replace(LOCATION_ID,SAMPLE_ID=="1813","13-WALK-2.5"),</v>
      </c>
    </row>
    <row r="350" spans="1:6" x14ac:dyDescent="0.2">
      <c r="A350">
        <v>2222</v>
      </c>
      <c r="B350" t="s">
        <v>127</v>
      </c>
      <c r="C350" t="s">
        <v>521</v>
      </c>
      <c r="E350" t="s">
        <v>8</v>
      </c>
      <c r="F350" s="9" t="str">
        <f t="shared" si="9"/>
        <v>LOCATION_ID=replace(LOCATION_ID,SAMPLE_ID=="2222","13-WALK-32.6"),</v>
      </c>
    </row>
    <row r="351" spans="1:6" x14ac:dyDescent="0.2">
      <c r="A351">
        <v>2128</v>
      </c>
      <c r="B351" t="s">
        <v>127</v>
      </c>
      <c r="C351" t="s">
        <v>519</v>
      </c>
      <c r="E351" t="s">
        <v>8</v>
      </c>
      <c r="F351" s="9" t="str">
        <f t="shared" si="9"/>
        <v>LOCATION_ID=replace(LOCATION_ID,SAMPLE_ID=="2128","13-WALK-24.1"),</v>
      </c>
    </row>
    <row r="352" spans="1:6" x14ac:dyDescent="0.2">
      <c r="A352">
        <v>2221</v>
      </c>
      <c r="B352" t="s">
        <v>127</v>
      </c>
      <c r="C352" t="s">
        <v>522</v>
      </c>
      <c r="E352" t="s">
        <v>8</v>
      </c>
      <c r="F352" s="9" t="str">
        <f t="shared" si="9"/>
        <v>LOCATION_ID=replace(LOCATION_ID,SAMPLE_ID=="2221","13-WALK-2.1"),</v>
      </c>
    </row>
    <row r="353" spans="1:6" x14ac:dyDescent="0.2">
      <c r="A353">
        <v>57765</v>
      </c>
      <c r="B353" t="s">
        <v>127</v>
      </c>
      <c r="C353" t="s">
        <v>522</v>
      </c>
      <c r="E353" t="s">
        <v>8</v>
      </c>
      <c r="F353" s="9" t="str">
        <f t="shared" si="9"/>
        <v>LOCATION_ID=replace(LOCATION_ID,SAMPLE_ID=="57765","13-WALK-2.1"),</v>
      </c>
    </row>
    <row r="354" spans="1:6" x14ac:dyDescent="0.2">
      <c r="A354">
        <v>1811</v>
      </c>
      <c r="B354" t="s">
        <v>127</v>
      </c>
      <c r="C354" t="s">
        <v>523</v>
      </c>
      <c r="E354" t="s">
        <v>8</v>
      </c>
      <c r="F354" s="9" t="str">
        <f t="shared" si="9"/>
        <v>LOCATION_ID=replace(LOCATION_ID,SAMPLE_ID=="1811","13-WALK-29.3"),</v>
      </c>
    </row>
    <row r="355" spans="1:6" x14ac:dyDescent="0.2">
      <c r="A355">
        <v>1437</v>
      </c>
      <c r="B355" t="s">
        <v>127</v>
      </c>
      <c r="C355" t="s">
        <v>524</v>
      </c>
      <c r="E355" t="s">
        <v>8</v>
      </c>
      <c r="F355" s="9" t="str">
        <f t="shared" si="9"/>
        <v>LOCATION_ID=replace(LOCATION_ID,SAMPLE_ID=="1437","13-WALK-11.6"),</v>
      </c>
    </row>
    <row r="356" spans="1:6" x14ac:dyDescent="0.2">
      <c r="A356">
        <v>1587</v>
      </c>
      <c r="B356" t="s">
        <v>127</v>
      </c>
      <c r="C356" t="s">
        <v>524</v>
      </c>
      <c r="E356" t="s">
        <v>8</v>
      </c>
      <c r="F356" s="9" t="str">
        <f t="shared" si="9"/>
        <v>LOCATION_ID=replace(LOCATION_ID,SAMPLE_ID=="1587","13-WALK-11.6"),</v>
      </c>
    </row>
    <row r="357" spans="1:6" x14ac:dyDescent="0.2">
      <c r="A357">
        <v>1588</v>
      </c>
      <c r="B357" t="s">
        <v>127</v>
      </c>
      <c r="C357" t="s">
        <v>524</v>
      </c>
      <c r="E357" t="s">
        <v>8</v>
      </c>
      <c r="F357" s="9" t="str">
        <f t="shared" si="9"/>
        <v>LOCATION_ID=replace(LOCATION_ID,SAMPLE_ID=="1588","13-WALK-11.6"),</v>
      </c>
    </row>
    <row r="358" spans="1:6" x14ac:dyDescent="0.2">
      <c r="A358">
        <v>1812</v>
      </c>
      <c r="B358" t="s">
        <v>127</v>
      </c>
      <c r="C358" t="s">
        <v>524</v>
      </c>
      <c r="E358" t="s">
        <v>8</v>
      </c>
      <c r="F358" s="9" t="str">
        <f t="shared" si="9"/>
        <v>LOCATION_ID=replace(LOCATION_ID,SAMPLE_ID=="1812","13-WALK-11.6"),</v>
      </c>
    </row>
    <row r="359" spans="1:6" x14ac:dyDescent="0.2">
      <c r="A359">
        <v>1922</v>
      </c>
      <c r="B359" t="s">
        <v>127</v>
      </c>
      <c r="C359" t="s">
        <v>524</v>
      </c>
      <c r="E359" t="s">
        <v>8</v>
      </c>
      <c r="F359" s="9" t="str">
        <f t="shared" si="9"/>
        <v>LOCATION_ID=replace(LOCATION_ID,SAMPLE_ID=="1922","13-WALK-11.6"),</v>
      </c>
    </row>
    <row r="360" spans="1:6" x14ac:dyDescent="0.2">
      <c r="A360">
        <v>2039</v>
      </c>
      <c r="B360" t="s">
        <v>127</v>
      </c>
      <c r="C360" t="s">
        <v>524</v>
      </c>
      <c r="E360" t="s">
        <v>8</v>
      </c>
      <c r="F360" s="9" t="str">
        <f t="shared" si="9"/>
        <v>LOCATION_ID=replace(LOCATION_ID,SAMPLE_ID=="2039","13-WALK-11.6"),</v>
      </c>
    </row>
    <row r="361" spans="1:6" x14ac:dyDescent="0.2">
      <c r="A361">
        <v>2129</v>
      </c>
      <c r="B361" t="s">
        <v>127</v>
      </c>
      <c r="C361" t="s">
        <v>524</v>
      </c>
      <c r="E361" t="s">
        <v>8</v>
      </c>
      <c r="F361" s="9" t="str">
        <f t="shared" si="9"/>
        <v>LOCATION_ID=replace(LOCATION_ID,SAMPLE_ID=="2129","13-WALK-11.6"),</v>
      </c>
    </row>
    <row r="362" spans="1:6" x14ac:dyDescent="0.2">
      <c r="A362">
        <v>42507</v>
      </c>
      <c r="B362" t="s">
        <v>127</v>
      </c>
      <c r="C362" t="s">
        <v>524</v>
      </c>
      <c r="E362" t="s">
        <v>8</v>
      </c>
      <c r="F362" s="9" t="str">
        <f t="shared" si="9"/>
        <v>LOCATION_ID=replace(LOCATION_ID,SAMPLE_ID=="42507","13-WALK-11.6"),</v>
      </c>
    </row>
    <row r="363" spans="1:6" x14ac:dyDescent="0.2">
      <c r="A363">
        <v>51178</v>
      </c>
      <c r="B363" t="s">
        <v>127</v>
      </c>
      <c r="C363" t="s">
        <v>524</v>
      </c>
      <c r="E363" t="s">
        <v>8</v>
      </c>
      <c r="F363" s="9" t="str">
        <f t="shared" si="9"/>
        <v>LOCATION_ID=replace(LOCATION_ID,SAMPLE_ID=="51178","13-WALK-11.6"),</v>
      </c>
    </row>
    <row r="364" spans="1:6" x14ac:dyDescent="0.2">
      <c r="A364">
        <v>1924</v>
      </c>
      <c r="B364" t="s">
        <v>127</v>
      </c>
      <c r="C364" t="s">
        <v>525</v>
      </c>
      <c r="E364" t="s">
        <v>8</v>
      </c>
      <c r="F364" s="9" t="str">
        <f t="shared" si="9"/>
        <v>LOCATION_ID=replace(LOCATION_ID,SAMPLE_ID=="1924","13-WALK-29.9"),</v>
      </c>
    </row>
    <row r="365" spans="1:6" x14ac:dyDescent="0.2">
      <c r="A365">
        <v>2040</v>
      </c>
      <c r="B365" t="s">
        <v>127</v>
      </c>
      <c r="C365" t="s">
        <v>525</v>
      </c>
      <c r="E365" t="s">
        <v>8</v>
      </c>
      <c r="F365" s="9" t="str">
        <f t="shared" si="9"/>
        <v>LOCATION_ID=replace(LOCATION_ID,SAMPLE_ID=="2040","13-WALK-29.9"),</v>
      </c>
    </row>
    <row r="366" spans="1:6" x14ac:dyDescent="0.2">
      <c r="A366">
        <v>42645</v>
      </c>
      <c r="B366" t="s">
        <v>125</v>
      </c>
      <c r="C366" t="s">
        <v>519</v>
      </c>
      <c r="E366" t="s">
        <v>8</v>
      </c>
      <c r="F366" s="9" t="str">
        <f t="shared" si="9"/>
        <v>LAKE_ID=replace(LAKE_ID,SAMPLE_ID=="42645","13-WALK-24.1"),</v>
      </c>
    </row>
    <row r="367" spans="1:6" x14ac:dyDescent="0.2">
      <c r="A367">
        <v>1589</v>
      </c>
      <c r="B367" t="s">
        <v>125</v>
      </c>
      <c r="C367" t="s">
        <v>520</v>
      </c>
      <c r="E367" t="s">
        <v>8</v>
      </c>
      <c r="F367" s="9" t="str">
        <f t="shared" si="9"/>
        <v>LAKE_ID=replace(LAKE_ID,SAMPLE_ID=="1589","13-WALK-2.5"),</v>
      </c>
    </row>
    <row r="368" spans="1:6" x14ac:dyDescent="0.2">
      <c r="A368">
        <v>1813</v>
      </c>
      <c r="B368" t="s">
        <v>125</v>
      </c>
      <c r="C368" t="s">
        <v>520</v>
      </c>
      <c r="E368" t="s">
        <v>8</v>
      </c>
      <c r="F368" s="9" t="str">
        <f t="shared" si="9"/>
        <v>LAKE_ID=replace(LAKE_ID,SAMPLE_ID=="1813","13-WALK-2.5"),</v>
      </c>
    </row>
    <row r="369" spans="1:6" x14ac:dyDescent="0.2">
      <c r="A369">
        <v>2222</v>
      </c>
      <c r="B369" t="s">
        <v>125</v>
      </c>
      <c r="C369" t="s">
        <v>521</v>
      </c>
      <c r="E369" t="s">
        <v>8</v>
      </c>
      <c r="F369" s="9" t="str">
        <f t="shared" si="9"/>
        <v>LAKE_ID=replace(LAKE_ID,SAMPLE_ID=="2222","13-WALK-32.6"),</v>
      </c>
    </row>
    <row r="370" spans="1:6" x14ac:dyDescent="0.2">
      <c r="A370">
        <v>2128</v>
      </c>
      <c r="B370" t="s">
        <v>125</v>
      </c>
      <c r="C370" t="s">
        <v>519</v>
      </c>
      <c r="E370" t="s">
        <v>8</v>
      </c>
      <c r="F370" s="9" t="str">
        <f t="shared" si="9"/>
        <v>LAKE_ID=replace(LAKE_ID,SAMPLE_ID=="2128","13-WALK-24.1"),</v>
      </c>
    </row>
    <row r="371" spans="1:6" x14ac:dyDescent="0.2">
      <c r="A371">
        <v>2221</v>
      </c>
      <c r="B371" t="s">
        <v>125</v>
      </c>
      <c r="C371" t="s">
        <v>522</v>
      </c>
      <c r="E371" t="s">
        <v>8</v>
      </c>
      <c r="F371" s="9" t="str">
        <f t="shared" si="9"/>
        <v>LAKE_ID=replace(LAKE_ID,SAMPLE_ID=="2221","13-WALK-2.1"),</v>
      </c>
    </row>
    <row r="372" spans="1:6" x14ac:dyDescent="0.2">
      <c r="A372">
        <v>57765</v>
      </c>
      <c r="B372" t="s">
        <v>125</v>
      </c>
      <c r="C372" t="s">
        <v>522</v>
      </c>
      <c r="E372" t="s">
        <v>8</v>
      </c>
      <c r="F372" s="9" t="str">
        <f t="shared" si="9"/>
        <v>LAKE_ID=replace(LAKE_ID,SAMPLE_ID=="57765","13-WALK-2.1"),</v>
      </c>
    </row>
    <row r="373" spans="1:6" x14ac:dyDescent="0.2">
      <c r="A373">
        <v>1811</v>
      </c>
      <c r="B373" t="s">
        <v>125</v>
      </c>
      <c r="C373" t="s">
        <v>523</v>
      </c>
      <c r="E373" t="s">
        <v>8</v>
      </c>
      <c r="F373" s="9" t="str">
        <f t="shared" si="9"/>
        <v>LAKE_ID=replace(LAKE_ID,SAMPLE_ID=="1811","13-WALK-29.3"),</v>
      </c>
    </row>
    <row r="374" spans="1:6" x14ac:dyDescent="0.2">
      <c r="A374">
        <v>1437</v>
      </c>
      <c r="B374" t="s">
        <v>125</v>
      </c>
      <c r="C374" t="s">
        <v>524</v>
      </c>
      <c r="E374" t="s">
        <v>8</v>
      </c>
      <c r="F374" s="9" t="str">
        <f t="shared" si="9"/>
        <v>LAKE_ID=replace(LAKE_ID,SAMPLE_ID=="1437","13-WALK-11.6"),</v>
      </c>
    </row>
    <row r="375" spans="1:6" x14ac:dyDescent="0.2">
      <c r="A375">
        <v>1587</v>
      </c>
      <c r="B375" t="s">
        <v>125</v>
      </c>
      <c r="C375" t="s">
        <v>524</v>
      </c>
      <c r="E375" t="s">
        <v>8</v>
      </c>
      <c r="F375" s="9" t="str">
        <f t="shared" si="9"/>
        <v>LAKE_ID=replace(LAKE_ID,SAMPLE_ID=="1587","13-WALK-11.6"),</v>
      </c>
    </row>
    <row r="376" spans="1:6" x14ac:dyDescent="0.2">
      <c r="A376">
        <v>1588</v>
      </c>
      <c r="B376" t="s">
        <v>125</v>
      </c>
      <c r="C376" t="s">
        <v>524</v>
      </c>
      <c r="E376" t="s">
        <v>8</v>
      </c>
      <c r="F376" s="9" t="str">
        <f t="shared" si="9"/>
        <v>LAKE_ID=replace(LAKE_ID,SAMPLE_ID=="1588","13-WALK-11.6"),</v>
      </c>
    </row>
    <row r="377" spans="1:6" x14ac:dyDescent="0.2">
      <c r="A377">
        <v>1812</v>
      </c>
      <c r="B377" t="s">
        <v>125</v>
      </c>
      <c r="C377" t="s">
        <v>524</v>
      </c>
      <c r="E377" t="s">
        <v>8</v>
      </c>
      <c r="F377" s="9" t="str">
        <f t="shared" si="9"/>
        <v>LAKE_ID=replace(LAKE_ID,SAMPLE_ID=="1812","13-WALK-11.6"),</v>
      </c>
    </row>
    <row r="378" spans="1:6" x14ac:dyDescent="0.2">
      <c r="A378">
        <v>1922</v>
      </c>
      <c r="B378" t="s">
        <v>125</v>
      </c>
      <c r="C378" t="s">
        <v>524</v>
      </c>
      <c r="E378" t="s">
        <v>8</v>
      </c>
      <c r="F378" s="9" t="str">
        <f t="shared" si="9"/>
        <v>LAKE_ID=replace(LAKE_ID,SAMPLE_ID=="1922","13-WALK-11.6"),</v>
      </c>
    </row>
    <row r="379" spans="1:6" x14ac:dyDescent="0.2">
      <c r="A379">
        <v>2039</v>
      </c>
      <c r="B379" t="s">
        <v>125</v>
      </c>
      <c r="C379" t="s">
        <v>524</v>
      </c>
      <c r="E379" t="s">
        <v>8</v>
      </c>
      <c r="F379" s="9" t="str">
        <f t="shared" si="9"/>
        <v>LAKE_ID=replace(LAKE_ID,SAMPLE_ID=="2039","13-WALK-11.6"),</v>
      </c>
    </row>
    <row r="380" spans="1:6" x14ac:dyDescent="0.2">
      <c r="A380">
        <v>2129</v>
      </c>
      <c r="B380" t="s">
        <v>125</v>
      </c>
      <c r="C380" t="s">
        <v>524</v>
      </c>
      <c r="E380" t="s">
        <v>8</v>
      </c>
      <c r="F380" s="9" t="str">
        <f t="shared" si="9"/>
        <v>LAKE_ID=replace(LAKE_ID,SAMPLE_ID=="2129","13-WALK-11.6"),</v>
      </c>
    </row>
    <row r="381" spans="1:6" x14ac:dyDescent="0.2">
      <c r="A381">
        <v>42507</v>
      </c>
      <c r="B381" t="s">
        <v>125</v>
      </c>
      <c r="C381" t="s">
        <v>524</v>
      </c>
      <c r="E381" t="s">
        <v>8</v>
      </c>
      <c r="F381" s="9" t="str">
        <f t="shared" si="9"/>
        <v>LAKE_ID=replace(LAKE_ID,SAMPLE_ID=="42507","13-WALK-11.6"),</v>
      </c>
    </row>
    <row r="382" spans="1:6" x14ac:dyDescent="0.2">
      <c r="A382">
        <v>51178</v>
      </c>
      <c r="B382" t="s">
        <v>125</v>
      </c>
      <c r="C382" t="s">
        <v>524</v>
      </c>
      <c r="E382" t="s">
        <v>8</v>
      </c>
      <c r="F382" s="9" t="str">
        <f t="shared" si="9"/>
        <v>LAKE_ID=replace(LAKE_ID,SAMPLE_ID=="51178","13-WALK-11.6"),</v>
      </c>
    </row>
    <row r="383" spans="1:6" x14ac:dyDescent="0.2">
      <c r="A383">
        <v>1924</v>
      </c>
      <c r="B383" t="s">
        <v>125</v>
      </c>
      <c r="C383" t="s">
        <v>525</v>
      </c>
      <c r="E383" t="s">
        <v>8</v>
      </c>
      <c r="F383" s="9" t="str">
        <f t="shared" si="9"/>
        <v>LAKE_ID=replace(LAKE_ID,SAMPLE_ID=="1924","13-WALK-29.9"),</v>
      </c>
    </row>
    <row r="384" spans="1:6" x14ac:dyDescent="0.2">
      <c r="A384">
        <v>2040</v>
      </c>
      <c r="B384" t="s">
        <v>125</v>
      </c>
      <c r="C384" t="s">
        <v>525</v>
      </c>
      <c r="E384" t="s">
        <v>8</v>
      </c>
      <c r="F384" s="9" t="str">
        <f t="shared" si="9"/>
        <v>LAKE_ID=replace(LAKE_ID,SAMPLE_ID=="2040","13-WALK-29.9"),</v>
      </c>
    </row>
    <row r="398" spans="3:3" x14ac:dyDescent="0.2">
      <c r="C398" t="s">
        <v>503</v>
      </c>
    </row>
  </sheetData>
  <sortState xmlns:xlrd2="http://schemas.microsoft.com/office/spreadsheetml/2017/richdata2" ref="A2:F314">
    <sortCondition descending="1" ref="E2:E314"/>
    <sortCondition ref="F2:F314"/>
  </sortState>
  <phoneticPr fontId="16" type="noConversion"/>
  <conditionalFormatting sqref="C17 C20:C21">
    <cfRule type="duplicateValues" dxfId="15" priority="8"/>
  </conditionalFormatting>
  <conditionalFormatting sqref="C22">
    <cfRule type="duplicateValues" dxfId="14" priority="7"/>
  </conditionalFormatting>
  <conditionalFormatting sqref="C23">
    <cfRule type="duplicateValues" dxfId="13" priority="6"/>
  </conditionalFormatting>
  <conditionalFormatting sqref="C24:C25">
    <cfRule type="duplicateValues" dxfId="12" priority="5"/>
  </conditionalFormatting>
  <conditionalFormatting sqref="C26">
    <cfRule type="duplicateValues" dxfId="11" priority="4"/>
  </conditionalFormatting>
  <conditionalFormatting sqref="C228:C295">
    <cfRule type="duplicateValues" dxfId="10" priority="16"/>
  </conditionalFormatting>
  <conditionalFormatting sqref="A318 A1:A316 A339:A365 A337 A320:A335 A385:A1048576">
    <cfRule type="duplicateValues" dxfId="9" priority="18"/>
  </conditionalFormatting>
  <conditionalFormatting sqref="A366:A384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7207-341A-4E3C-8F8B-98E3A7FB5CA3}">
  <dimension ref="A1:H47"/>
  <sheetViews>
    <sheetView workbookViewId="0">
      <selection activeCell="I67" sqref="I67"/>
    </sheetView>
  </sheetViews>
  <sheetFormatPr baseColWidth="10" defaultColWidth="8.7109375" defaultRowHeight="16" x14ac:dyDescent="0.2"/>
  <sheetData>
    <row r="1" spans="1:8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1516</v>
      </c>
      <c r="B2" t="s">
        <v>105</v>
      </c>
      <c r="E2" t="s">
        <v>8</v>
      </c>
      <c r="F2" s="9" t="s">
        <v>18</v>
      </c>
      <c r="H2" t="str">
        <f>_xlfn.TEXTJOIN(""",""",TRUE,A2:A42)</f>
        <v>1516","51160","51161","54706","54707","54708","54709","54721","54722","54723","54724","54725","54726","63187","36","1597","13584","13585","13586","13587","13588","35860","35897","35968","33766","34537","34866","35127","48575","63176","63177","63178","63179","63180","63181","63182","63184","63186","63188","63191","63183</v>
      </c>
    </row>
    <row r="3" spans="1:8" x14ac:dyDescent="0.2">
      <c r="A3" s="1">
        <v>51160</v>
      </c>
      <c r="B3" t="s">
        <v>59</v>
      </c>
      <c r="D3" t="s">
        <v>104</v>
      </c>
      <c r="E3" t="s">
        <v>8</v>
      </c>
      <c r="F3" s="9" t="s">
        <v>18</v>
      </c>
      <c r="G3" s="19"/>
      <c r="H3" t="s">
        <v>395</v>
      </c>
    </row>
    <row r="4" spans="1:8" x14ac:dyDescent="0.2">
      <c r="A4">
        <v>51161</v>
      </c>
      <c r="B4" t="s">
        <v>59</v>
      </c>
      <c r="D4" t="s">
        <v>104</v>
      </c>
      <c r="E4" t="s">
        <v>8</v>
      </c>
      <c r="F4" s="9" t="s">
        <v>18</v>
      </c>
      <c r="G4" s="19"/>
      <c r="H4" t="s">
        <v>396</v>
      </c>
    </row>
    <row r="5" spans="1:8" x14ac:dyDescent="0.2">
      <c r="A5">
        <v>54706</v>
      </c>
      <c r="B5" t="s">
        <v>105</v>
      </c>
      <c r="D5" t="s">
        <v>106</v>
      </c>
      <c r="E5" t="s">
        <v>8</v>
      </c>
      <c r="F5" s="9" t="s">
        <v>18</v>
      </c>
      <c r="G5" s="19"/>
    </row>
    <row r="6" spans="1:8" x14ac:dyDescent="0.2">
      <c r="A6">
        <v>54707</v>
      </c>
      <c r="B6" t="s">
        <v>105</v>
      </c>
      <c r="D6" t="s">
        <v>106</v>
      </c>
      <c r="E6" t="s">
        <v>8</v>
      </c>
      <c r="F6" s="9" t="s">
        <v>18</v>
      </c>
      <c r="G6" s="19"/>
    </row>
    <row r="7" spans="1:8" x14ac:dyDescent="0.2">
      <c r="A7">
        <v>54708</v>
      </c>
      <c r="B7" t="s">
        <v>105</v>
      </c>
      <c r="D7" t="s">
        <v>106</v>
      </c>
      <c r="E7" t="s">
        <v>8</v>
      </c>
      <c r="F7" s="9" t="s">
        <v>18</v>
      </c>
      <c r="G7" s="19"/>
    </row>
    <row r="8" spans="1:8" x14ac:dyDescent="0.2">
      <c r="A8">
        <v>54709</v>
      </c>
      <c r="B8" t="s">
        <v>105</v>
      </c>
      <c r="D8" t="s">
        <v>106</v>
      </c>
      <c r="E8" t="s">
        <v>8</v>
      </c>
      <c r="F8" s="9" t="s">
        <v>18</v>
      </c>
      <c r="G8" s="19"/>
    </row>
    <row r="9" spans="1:8" x14ac:dyDescent="0.2">
      <c r="A9">
        <v>54721</v>
      </c>
      <c r="B9" t="s">
        <v>105</v>
      </c>
      <c r="D9" t="s">
        <v>106</v>
      </c>
      <c r="E9" t="s">
        <v>8</v>
      </c>
      <c r="F9" s="9" t="s">
        <v>18</v>
      </c>
      <c r="G9" s="19"/>
    </row>
    <row r="10" spans="1:8" x14ac:dyDescent="0.2">
      <c r="A10">
        <v>54722</v>
      </c>
      <c r="B10" t="s">
        <v>105</v>
      </c>
      <c r="D10" t="s">
        <v>106</v>
      </c>
      <c r="E10" t="s">
        <v>8</v>
      </c>
      <c r="F10" s="9" t="s">
        <v>18</v>
      </c>
      <c r="G10" s="19"/>
    </row>
    <row r="11" spans="1:8" x14ac:dyDescent="0.2">
      <c r="A11">
        <v>54723</v>
      </c>
      <c r="B11" t="s">
        <v>105</v>
      </c>
      <c r="D11" t="s">
        <v>106</v>
      </c>
      <c r="E11" t="s">
        <v>8</v>
      </c>
      <c r="F11" s="9" t="s">
        <v>18</v>
      </c>
      <c r="G11" s="19"/>
    </row>
    <row r="12" spans="1:8" x14ac:dyDescent="0.2">
      <c r="A12">
        <v>54724</v>
      </c>
      <c r="B12" t="s">
        <v>105</v>
      </c>
      <c r="D12" t="s">
        <v>106</v>
      </c>
      <c r="E12" t="s">
        <v>8</v>
      </c>
      <c r="F12" s="9" t="s">
        <v>18</v>
      </c>
      <c r="G12" s="19"/>
    </row>
    <row r="13" spans="1:8" x14ac:dyDescent="0.2">
      <c r="A13">
        <v>54725</v>
      </c>
      <c r="B13" t="s">
        <v>105</v>
      </c>
      <c r="D13" t="s">
        <v>106</v>
      </c>
      <c r="E13" t="s">
        <v>8</v>
      </c>
      <c r="F13" s="9" t="s">
        <v>18</v>
      </c>
      <c r="G13" s="19"/>
    </row>
    <row r="14" spans="1:8" x14ac:dyDescent="0.2">
      <c r="A14">
        <v>54726</v>
      </c>
      <c r="B14" t="s">
        <v>105</v>
      </c>
      <c r="D14" t="s">
        <v>106</v>
      </c>
      <c r="E14" t="s">
        <v>8</v>
      </c>
      <c r="F14" s="9" t="s">
        <v>18</v>
      </c>
      <c r="G14" s="19"/>
    </row>
    <row r="15" spans="1:8" x14ac:dyDescent="0.2">
      <c r="A15">
        <v>63187</v>
      </c>
      <c r="B15" t="s">
        <v>105</v>
      </c>
      <c r="D15" t="s">
        <v>106</v>
      </c>
      <c r="E15" t="s">
        <v>8</v>
      </c>
      <c r="F15" s="9" t="s">
        <v>18</v>
      </c>
      <c r="G15" s="19"/>
    </row>
    <row r="16" spans="1:8" x14ac:dyDescent="0.2">
      <c r="A16">
        <v>36</v>
      </c>
      <c r="B16" t="s">
        <v>105</v>
      </c>
      <c r="E16" t="s">
        <v>8</v>
      </c>
      <c r="F16" s="9" t="s">
        <v>18</v>
      </c>
      <c r="G16" s="19"/>
    </row>
    <row r="17" spans="1:7" x14ac:dyDescent="0.2">
      <c r="A17">
        <v>1597</v>
      </c>
      <c r="B17" t="s">
        <v>105</v>
      </c>
      <c r="E17" t="s">
        <v>8</v>
      </c>
      <c r="F17" s="9" t="s">
        <v>18</v>
      </c>
      <c r="G17" s="19"/>
    </row>
    <row r="18" spans="1:7" x14ac:dyDescent="0.2">
      <c r="A18">
        <v>13584</v>
      </c>
      <c r="B18" t="s">
        <v>105</v>
      </c>
      <c r="E18" t="s">
        <v>8</v>
      </c>
      <c r="F18" s="9" t="s">
        <v>18</v>
      </c>
      <c r="G18" s="19"/>
    </row>
    <row r="19" spans="1:7" x14ac:dyDescent="0.2">
      <c r="A19">
        <v>13585</v>
      </c>
      <c r="B19" t="s">
        <v>105</v>
      </c>
      <c r="E19" t="s">
        <v>8</v>
      </c>
      <c r="F19" s="9" t="s">
        <v>18</v>
      </c>
      <c r="G19" s="19"/>
    </row>
    <row r="20" spans="1:7" x14ac:dyDescent="0.2">
      <c r="A20">
        <v>13586</v>
      </c>
      <c r="B20" t="s">
        <v>105</v>
      </c>
      <c r="E20" t="s">
        <v>8</v>
      </c>
      <c r="F20" s="9" t="s">
        <v>18</v>
      </c>
      <c r="G20" s="19"/>
    </row>
    <row r="21" spans="1:7" x14ac:dyDescent="0.2">
      <c r="A21">
        <v>13587</v>
      </c>
      <c r="B21" t="s">
        <v>105</v>
      </c>
      <c r="E21" t="s">
        <v>8</v>
      </c>
      <c r="F21" t="s">
        <v>18</v>
      </c>
      <c r="G21" s="19"/>
    </row>
    <row r="22" spans="1:7" x14ac:dyDescent="0.2">
      <c r="A22">
        <v>13588</v>
      </c>
      <c r="B22" t="s">
        <v>105</v>
      </c>
      <c r="E22" t="s">
        <v>8</v>
      </c>
      <c r="F22" t="s">
        <v>18</v>
      </c>
      <c r="G22" s="19"/>
    </row>
    <row r="23" spans="1:7" x14ac:dyDescent="0.2">
      <c r="A23">
        <v>35860</v>
      </c>
      <c r="B23" t="s">
        <v>105</v>
      </c>
      <c r="E23" t="s">
        <v>8</v>
      </c>
      <c r="F23" s="9" t="s">
        <v>18</v>
      </c>
      <c r="G23" s="19"/>
    </row>
    <row r="24" spans="1:7" x14ac:dyDescent="0.2">
      <c r="A24">
        <v>35897</v>
      </c>
      <c r="B24" t="s">
        <v>105</v>
      </c>
      <c r="E24" t="s">
        <v>8</v>
      </c>
      <c r="F24" s="9" t="s">
        <v>18</v>
      </c>
      <c r="G24" s="19"/>
    </row>
    <row r="25" spans="1:7" x14ac:dyDescent="0.2">
      <c r="A25">
        <v>35968</v>
      </c>
      <c r="B25" t="s">
        <v>105</v>
      </c>
      <c r="E25" t="s">
        <v>8</v>
      </c>
      <c r="F25" s="9" t="s">
        <v>18</v>
      </c>
      <c r="G25" s="19"/>
    </row>
    <row r="26" spans="1:7" x14ac:dyDescent="0.2">
      <c r="A26">
        <v>33766</v>
      </c>
      <c r="B26" t="s">
        <v>105</v>
      </c>
      <c r="E26" t="s">
        <v>8</v>
      </c>
    </row>
    <row r="27" spans="1:7" x14ac:dyDescent="0.2">
      <c r="A27">
        <v>34537</v>
      </c>
      <c r="B27" t="s">
        <v>105</v>
      </c>
      <c r="E27" t="s">
        <v>8</v>
      </c>
    </row>
    <row r="28" spans="1:7" x14ac:dyDescent="0.2">
      <c r="A28">
        <v>34866</v>
      </c>
      <c r="B28" t="s">
        <v>105</v>
      </c>
      <c r="E28" t="s">
        <v>8</v>
      </c>
    </row>
    <row r="29" spans="1:7" x14ac:dyDescent="0.2">
      <c r="A29">
        <v>35127</v>
      </c>
      <c r="B29" t="s">
        <v>105</v>
      </c>
      <c r="E29" t="s">
        <v>8</v>
      </c>
    </row>
    <row r="30" spans="1:7" x14ac:dyDescent="0.2">
      <c r="A30">
        <v>48575</v>
      </c>
      <c r="B30" t="s">
        <v>105</v>
      </c>
      <c r="E30" t="s">
        <v>8</v>
      </c>
    </row>
    <row r="31" spans="1:7" x14ac:dyDescent="0.2">
      <c r="A31">
        <v>63176</v>
      </c>
      <c r="B31" t="s">
        <v>105</v>
      </c>
      <c r="E31" t="s">
        <v>8</v>
      </c>
    </row>
    <row r="32" spans="1:7" x14ac:dyDescent="0.2">
      <c r="A32">
        <v>63177</v>
      </c>
      <c r="B32" t="s">
        <v>105</v>
      </c>
      <c r="E32" t="s">
        <v>8</v>
      </c>
    </row>
    <row r="33" spans="1:6" x14ac:dyDescent="0.2">
      <c r="A33">
        <v>63178</v>
      </c>
      <c r="B33" t="s">
        <v>105</v>
      </c>
      <c r="E33" t="s">
        <v>8</v>
      </c>
    </row>
    <row r="34" spans="1:6" x14ac:dyDescent="0.2">
      <c r="A34">
        <v>63179</v>
      </c>
      <c r="B34" t="s">
        <v>105</v>
      </c>
      <c r="E34" t="s">
        <v>8</v>
      </c>
    </row>
    <row r="35" spans="1:6" x14ac:dyDescent="0.2">
      <c r="A35">
        <v>63180</v>
      </c>
      <c r="B35" t="s">
        <v>105</v>
      </c>
      <c r="E35" t="s">
        <v>8</v>
      </c>
      <c r="F35" s="18"/>
    </row>
    <row r="36" spans="1:6" x14ac:dyDescent="0.2">
      <c r="A36">
        <v>63181</v>
      </c>
      <c r="B36" t="s">
        <v>105</v>
      </c>
      <c r="E36" t="s">
        <v>8</v>
      </c>
    </row>
    <row r="37" spans="1:6" x14ac:dyDescent="0.2">
      <c r="A37">
        <v>63182</v>
      </c>
      <c r="B37" t="s">
        <v>105</v>
      </c>
      <c r="E37" t="s">
        <v>8</v>
      </c>
    </row>
    <row r="38" spans="1:6" x14ac:dyDescent="0.2">
      <c r="A38">
        <v>63184</v>
      </c>
      <c r="B38" t="s">
        <v>105</v>
      </c>
      <c r="E38" t="s">
        <v>8</v>
      </c>
    </row>
    <row r="39" spans="1:6" x14ac:dyDescent="0.2">
      <c r="A39">
        <v>63186</v>
      </c>
      <c r="B39" t="s">
        <v>105</v>
      </c>
      <c r="E39" t="s">
        <v>8</v>
      </c>
    </row>
    <row r="40" spans="1:6" x14ac:dyDescent="0.2">
      <c r="A40">
        <v>63188</v>
      </c>
      <c r="B40" t="s">
        <v>105</v>
      </c>
      <c r="E40" t="s">
        <v>8</v>
      </c>
    </row>
    <row r="41" spans="1:6" x14ac:dyDescent="0.2">
      <c r="A41">
        <v>63191</v>
      </c>
      <c r="B41" t="s">
        <v>105</v>
      </c>
      <c r="E41" t="s">
        <v>8</v>
      </c>
    </row>
    <row r="42" spans="1:6" x14ac:dyDescent="0.2">
      <c r="A42">
        <v>63183</v>
      </c>
      <c r="B42" t="s">
        <v>105</v>
      </c>
      <c r="E42" t="s">
        <v>8</v>
      </c>
    </row>
    <row r="43" spans="1:6" x14ac:dyDescent="0.2">
      <c r="A43">
        <v>41408</v>
      </c>
      <c r="B43" t="s">
        <v>105</v>
      </c>
    </row>
    <row r="44" spans="1:6" x14ac:dyDescent="0.2">
      <c r="A44">
        <v>41409</v>
      </c>
      <c r="B44" t="s">
        <v>105</v>
      </c>
    </row>
    <row r="45" spans="1:6" x14ac:dyDescent="0.2">
      <c r="A45">
        <v>34910</v>
      </c>
      <c r="B45" t="s">
        <v>105</v>
      </c>
    </row>
    <row r="46" spans="1:6" x14ac:dyDescent="0.2">
      <c r="A46">
        <v>34911</v>
      </c>
      <c r="B46" t="s">
        <v>105</v>
      </c>
    </row>
    <row r="47" spans="1:6" x14ac:dyDescent="0.2">
      <c r="A47">
        <v>34912</v>
      </c>
      <c r="B47" t="s">
        <v>105</v>
      </c>
    </row>
  </sheetData>
  <sortState xmlns:xlrd2="http://schemas.microsoft.com/office/spreadsheetml/2017/richdata2" ref="A26:H41">
    <sortCondition ref="A26:A41"/>
  </sortState>
  <conditionalFormatting sqref="A2:A10">
    <cfRule type="duplicateValues" dxfId="7" priority="7"/>
  </conditionalFormatting>
  <conditionalFormatting sqref="C7 C10 C2:C4">
    <cfRule type="duplicateValues" dxfId="6" priority="8"/>
  </conditionalFormatting>
  <conditionalFormatting sqref="A11">
    <cfRule type="duplicateValues" dxfId="5" priority="6"/>
  </conditionalFormatting>
  <conditionalFormatting sqref="A1">
    <cfRule type="duplicateValues" dxfId="4" priority="5"/>
  </conditionalFormatting>
  <conditionalFormatting sqref="A12:A13">
    <cfRule type="duplicateValues" dxfId="3" priority="4"/>
  </conditionalFormatting>
  <conditionalFormatting sqref="A14:A23">
    <cfRule type="duplicateValues" dxfId="2" priority="3"/>
  </conditionalFormatting>
  <conditionalFormatting sqref="A24:A25">
    <cfRule type="duplicateValues" dxfId="1" priority="2"/>
  </conditionalFormatting>
  <conditionalFormatting sqref="A3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4801-CE59-4B78-A181-FA4E5F09AB14}">
  <dimension ref="A1:C34"/>
  <sheetViews>
    <sheetView workbookViewId="0">
      <pane ySplit="1" topLeftCell="A17" activePane="bottomLeft" state="frozen"/>
      <selection pane="bottomLeft" activeCell="F40" sqref="F40"/>
    </sheetView>
  </sheetViews>
  <sheetFormatPr baseColWidth="10" defaultColWidth="8.7109375" defaultRowHeight="16" x14ac:dyDescent="0.2"/>
  <cols>
    <col min="1" max="1" width="51.85546875" customWidth="1"/>
    <col min="2" max="2" width="11.42578125" bestFit="1" customWidth="1"/>
  </cols>
  <sheetData>
    <row r="1" spans="1:3" x14ac:dyDescent="0.2">
      <c r="A1" s="2" t="s">
        <v>154</v>
      </c>
      <c r="B1" s="2" t="s">
        <v>155</v>
      </c>
    </row>
    <row r="2" spans="1:3" x14ac:dyDescent="0.2">
      <c r="A2" t="s">
        <v>156</v>
      </c>
      <c r="B2" t="s">
        <v>157</v>
      </c>
    </row>
    <row r="3" spans="1:3" x14ac:dyDescent="0.2">
      <c r="A3" t="s">
        <v>158</v>
      </c>
      <c r="B3" t="s">
        <v>157</v>
      </c>
    </row>
    <row r="4" spans="1:3" x14ac:dyDescent="0.2">
      <c r="A4" t="s">
        <v>159</v>
      </c>
      <c r="B4" t="s">
        <v>157</v>
      </c>
    </row>
    <row r="5" spans="1:3" x14ac:dyDescent="0.2">
      <c r="A5" t="s">
        <v>160</v>
      </c>
      <c r="B5" t="s">
        <v>157</v>
      </c>
    </row>
    <row r="6" spans="1:3" x14ac:dyDescent="0.2">
      <c r="A6" t="s">
        <v>161</v>
      </c>
      <c r="B6" t="s">
        <v>157</v>
      </c>
    </row>
    <row r="7" spans="1:3" x14ac:dyDescent="0.2">
      <c r="A7" t="s">
        <v>162</v>
      </c>
      <c r="B7" t="s">
        <v>157</v>
      </c>
      <c r="C7" t="s">
        <v>163</v>
      </c>
    </row>
    <row r="8" spans="1:3" x14ac:dyDescent="0.2">
      <c r="A8" t="s">
        <v>164</v>
      </c>
      <c r="B8" t="s">
        <v>157</v>
      </c>
    </row>
    <row r="9" spans="1:3" x14ac:dyDescent="0.2">
      <c r="A9" t="s">
        <v>165</v>
      </c>
      <c r="B9" t="s">
        <v>157</v>
      </c>
      <c r="C9" t="s">
        <v>163</v>
      </c>
    </row>
    <row r="10" spans="1:3" x14ac:dyDescent="0.2">
      <c r="A10" t="s">
        <v>166</v>
      </c>
      <c r="B10" t="s">
        <v>157</v>
      </c>
      <c r="C10" t="s">
        <v>163</v>
      </c>
    </row>
    <row r="11" spans="1:3" x14ac:dyDescent="0.2">
      <c r="A11" t="s">
        <v>167</v>
      </c>
    </row>
    <row r="12" spans="1:3" x14ac:dyDescent="0.2">
      <c r="A12" t="s">
        <v>168</v>
      </c>
      <c r="B12" t="s">
        <v>169</v>
      </c>
    </row>
    <row r="13" spans="1:3" x14ac:dyDescent="0.2">
      <c r="A13" t="s">
        <v>170</v>
      </c>
      <c r="B13" t="s">
        <v>157</v>
      </c>
      <c r="C13" t="s">
        <v>163</v>
      </c>
    </row>
    <row r="16" spans="1:3" x14ac:dyDescent="0.2">
      <c r="A16" t="s">
        <v>171</v>
      </c>
      <c r="B16" t="s">
        <v>169</v>
      </c>
      <c r="C16" t="s">
        <v>163</v>
      </c>
    </row>
    <row r="17" spans="1:3" x14ac:dyDescent="0.2">
      <c r="A17" t="s">
        <v>172</v>
      </c>
      <c r="B17" t="s">
        <v>169</v>
      </c>
      <c r="C17" t="s">
        <v>163</v>
      </c>
    </row>
    <row r="18" spans="1:3" x14ac:dyDescent="0.2">
      <c r="A18" t="s">
        <v>173</v>
      </c>
      <c r="B18" t="s">
        <v>174</v>
      </c>
      <c r="C18" t="s">
        <v>163</v>
      </c>
    </row>
    <row r="19" spans="1:3" x14ac:dyDescent="0.2">
      <c r="A19" t="s">
        <v>175</v>
      </c>
      <c r="B19" t="s">
        <v>176</v>
      </c>
      <c r="C19" t="s">
        <v>163</v>
      </c>
    </row>
    <row r="20" spans="1:3" x14ac:dyDescent="0.2">
      <c r="A20" t="s">
        <v>177</v>
      </c>
      <c r="B20" t="s">
        <v>174</v>
      </c>
      <c r="C20" t="s">
        <v>163</v>
      </c>
    </row>
    <row r="21" spans="1:3" x14ac:dyDescent="0.2">
      <c r="A21" t="s">
        <v>178</v>
      </c>
      <c r="B21" t="s">
        <v>176</v>
      </c>
      <c r="C21" t="s">
        <v>163</v>
      </c>
    </row>
    <row r="22" spans="1:3" x14ac:dyDescent="0.2">
      <c r="A22" t="s">
        <v>179</v>
      </c>
      <c r="B22" t="s">
        <v>174</v>
      </c>
      <c r="C22" t="s">
        <v>163</v>
      </c>
    </row>
    <row r="23" spans="1:3" x14ac:dyDescent="0.2">
      <c r="A23" t="s">
        <v>180</v>
      </c>
      <c r="B23" t="s">
        <v>169</v>
      </c>
      <c r="C23" t="s">
        <v>163</v>
      </c>
    </row>
    <row r="24" spans="1:3" x14ac:dyDescent="0.2">
      <c r="A24" t="s">
        <v>181</v>
      </c>
      <c r="C24" t="s">
        <v>163</v>
      </c>
    </row>
    <row r="25" spans="1:3" x14ac:dyDescent="0.2">
      <c r="A25" t="s">
        <v>182</v>
      </c>
      <c r="B25" t="s">
        <v>183</v>
      </c>
      <c r="C25" t="s">
        <v>163</v>
      </c>
    </row>
    <row r="26" spans="1:3" x14ac:dyDescent="0.2">
      <c r="A26" t="s">
        <v>184</v>
      </c>
      <c r="B26" t="s">
        <v>174</v>
      </c>
      <c r="C26" t="s">
        <v>163</v>
      </c>
    </row>
    <row r="28" spans="1:3" x14ac:dyDescent="0.2">
      <c r="A28" t="s">
        <v>185</v>
      </c>
      <c r="B28" t="s">
        <v>169</v>
      </c>
    </row>
    <row r="29" spans="1:3" x14ac:dyDescent="0.2">
      <c r="A29" t="s">
        <v>186</v>
      </c>
    </row>
    <row r="30" spans="1:3" x14ac:dyDescent="0.2">
      <c r="A30" t="s">
        <v>187</v>
      </c>
      <c r="B30" t="s">
        <v>169</v>
      </c>
    </row>
    <row r="33" spans="1:2" x14ac:dyDescent="0.2">
      <c r="A33" t="s">
        <v>188</v>
      </c>
      <c r="B33" t="s">
        <v>183</v>
      </c>
    </row>
    <row r="34" spans="1:2" x14ac:dyDescent="0.2">
      <c r="A34" t="s">
        <v>189</v>
      </c>
      <c r="B34" t="s">
        <v>183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383C-30BB-4594-AAF4-95F275094887}">
  <dimension ref="A1:E13"/>
  <sheetViews>
    <sheetView workbookViewId="0">
      <selection activeCell="B12" sqref="B12"/>
    </sheetView>
  </sheetViews>
  <sheetFormatPr baseColWidth="10" defaultColWidth="8.85546875" defaultRowHeight="16" x14ac:dyDescent="0.2"/>
  <cols>
    <col min="1" max="1" width="26.5703125" style="4" customWidth="1"/>
    <col min="2" max="2" width="24.85546875" style="4" customWidth="1"/>
    <col min="3" max="3" width="12.5703125" style="4" bestFit="1" customWidth="1"/>
    <col min="4" max="4" width="42.5703125" style="4" customWidth="1"/>
    <col min="5" max="5" width="13.140625" style="4" customWidth="1"/>
    <col min="6" max="16384" width="8.85546875" style="4"/>
  </cols>
  <sheetData>
    <row r="1" spans="1:5" ht="34" x14ac:dyDescent="0.2">
      <c r="A1" s="3" t="s">
        <v>190</v>
      </c>
      <c r="B1" s="3" t="s">
        <v>0</v>
      </c>
      <c r="C1" s="3" t="s">
        <v>191</v>
      </c>
      <c r="D1" s="3" t="s">
        <v>2</v>
      </c>
      <c r="E1" s="3" t="s">
        <v>3</v>
      </c>
    </row>
    <row r="2" spans="1:5" ht="34" x14ac:dyDescent="0.2">
      <c r="A2" s="4" t="s">
        <v>192</v>
      </c>
      <c r="B2" s="4" t="s">
        <v>193</v>
      </c>
      <c r="C2" s="4" t="s">
        <v>194</v>
      </c>
      <c r="D2" s="4" t="s">
        <v>195</v>
      </c>
    </row>
    <row r="3" spans="1:5" ht="34" x14ac:dyDescent="0.2">
      <c r="A3" s="4" t="s">
        <v>196</v>
      </c>
      <c r="B3" s="4" t="s">
        <v>197</v>
      </c>
      <c r="D3" s="4" t="s">
        <v>198</v>
      </c>
    </row>
    <row r="4" spans="1:5" ht="17" x14ac:dyDescent="0.2">
      <c r="A4" t="s">
        <v>199</v>
      </c>
      <c r="D4" s="4" t="s">
        <v>200</v>
      </c>
    </row>
    <row r="5" spans="1:5" ht="68" x14ac:dyDescent="0.2">
      <c r="A5" s="4" t="s">
        <v>201</v>
      </c>
      <c r="B5" s="4" t="s">
        <v>202</v>
      </c>
      <c r="D5" s="4" t="s">
        <v>203</v>
      </c>
      <c r="E5" s="4" t="s">
        <v>204</v>
      </c>
    </row>
    <row r="6" spans="1:5" ht="51" x14ac:dyDescent="0.2">
      <c r="A6" s="4" t="s">
        <v>205</v>
      </c>
      <c r="B6" s="4" t="s">
        <v>202</v>
      </c>
      <c r="D6" s="4" t="s">
        <v>206</v>
      </c>
    </row>
    <row r="7" spans="1:5" ht="34" x14ac:dyDescent="0.2">
      <c r="A7" t="s">
        <v>207</v>
      </c>
      <c r="B7" s="4" t="s">
        <v>208</v>
      </c>
    </row>
    <row r="8" spans="1:5" ht="85" x14ac:dyDescent="0.2">
      <c r="A8" s="4" t="s">
        <v>209</v>
      </c>
      <c r="B8" s="4" t="s">
        <v>210</v>
      </c>
    </row>
    <row r="9" spans="1:5" ht="68" x14ac:dyDescent="0.2">
      <c r="A9" s="4" t="s">
        <v>211</v>
      </c>
      <c r="B9" s="4" t="s">
        <v>212</v>
      </c>
    </row>
    <row r="10" spans="1:5" ht="68" x14ac:dyDescent="0.2">
      <c r="A10" s="4" t="s">
        <v>213</v>
      </c>
      <c r="B10" s="4" t="s">
        <v>214</v>
      </c>
    </row>
    <row r="11" spans="1:5" ht="34" x14ac:dyDescent="0.2">
      <c r="A11" s="4" t="s">
        <v>215</v>
      </c>
      <c r="B11" s="4" t="s">
        <v>216</v>
      </c>
    </row>
    <row r="12" spans="1:5" ht="51" x14ac:dyDescent="0.2">
      <c r="A12" s="4" t="s">
        <v>217</v>
      </c>
      <c r="B12" s="4" t="s">
        <v>218</v>
      </c>
    </row>
    <row r="13" spans="1:5" ht="34" x14ac:dyDescent="0.2">
      <c r="A13" s="4" t="s">
        <v>344</v>
      </c>
      <c r="B13" s="4" t="s">
        <v>345</v>
      </c>
      <c r="D13" s="4" t="s">
        <v>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B7BE551974841B3470893032DC417" ma:contentTypeVersion="12" ma:contentTypeDescription="Create a new document." ma:contentTypeScope="" ma:versionID="32bc0c801229fa4f59b723d5ba10634b">
  <xsd:schema xmlns:xsd="http://www.w3.org/2001/XMLSchema" xmlns:xs="http://www.w3.org/2001/XMLSchema" xmlns:p="http://schemas.microsoft.com/office/2006/metadata/properties" xmlns:ns2="57077419-8547-4b7d-88e5-0cfba9687f2b" xmlns:ns3="dd99b249-5528-4476-aad7-acb0100a94d4" targetNamespace="http://schemas.microsoft.com/office/2006/metadata/properties" ma:root="true" ma:fieldsID="5edbc31dd999658526192669aa9833d2" ns2:_="" ns3:_="">
    <xsd:import namespace="57077419-8547-4b7d-88e5-0cfba9687f2b"/>
    <xsd:import namespace="dd99b249-5528-4476-aad7-acb0100a94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77419-8547-4b7d-88e5-0cfba9687f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9b249-5528-4476-aad7-acb0100a94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DateCreated" ma:index="19" nillable="true" ma:displayName="Date Created" ma:default="[today]" ma:format="DateOnly" ma:internalName="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Created xmlns="dd99b249-5528-4476-aad7-acb0100a94d4">2021-08-30T17:04:33+00:00</DateCreated>
  </documentManagement>
</p:properties>
</file>

<file path=customXml/itemProps1.xml><?xml version="1.0" encoding="utf-8"?>
<ds:datastoreItem xmlns:ds="http://schemas.openxmlformats.org/officeDocument/2006/customXml" ds:itemID="{E0038504-8F66-4C99-8793-4CA45B077F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D9AE38-3B81-4FD2-9B36-9777DD5E9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077419-8547-4b7d-88e5-0cfba9687f2b"/>
    <ds:schemaRef ds:uri="dd99b249-5528-4476-aad7-acb0100a9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73B546-EFA0-4341-9141-1F48ACFE5C7A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dd99b249-5528-4476-aad7-acb0100a94d4"/>
    <ds:schemaRef ds:uri="http://purl.org/dc/elements/1.1/"/>
    <ds:schemaRef ds:uri="57077419-8547-4b7d-88e5-0cfba9687f2b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csl_ow</vt:lpstr>
      <vt:lpstr>csl_sb</vt:lpstr>
      <vt:lpstr>Location fixes</vt:lpstr>
      <vt:lpstr>LM Point Fixes</vt:lpstr>
      <vt:lpstr>MicroscopyTaxaToAdd</vt:lpstr>
      <vt:lpstr>Sample fixes</vt:lpstr>
      <vt:lpstr>delete records</vt:lpstr>
      <vt:lpstr>Data Tasks</vt:lpstr>
      <vt:lpstr>Data Corrections</vt:lpstr>
      <vt:lpstr>county 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Gorney, Rebecca (DEC)</dc:creator>
  <cp:keywords/>
  <dc:description/>
  <cp:lastModifiedBy>Sabrina Xie</cp:lastModifiedBy>
  <cp:revision/>
  <dcterms:created xsi:type="dcterms:W3CDTF">2019-12-05T15:51:30Z</dcterms:created>
  <dcterms:modified xsi:type="dcterms:W3CDTF">2021-12-10T17:35:38Z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0x010100B1FB7BE551974841B3470893032DC417</vt:lpwstr>
  </property>
</Properties>
</file>