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vkokus\Desktop\Проекты\Разное\Поиск сотрудников\"/>
    </mc:Choice>
  </mc:AlternateContent>
  <xr:revisionPtr revIDLastSave="0" documentId="13_ncr:1_{CC705C71-44AE-4FE6-A65E-FB5E715AAB2E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Test" sheetId="5" r:id="rId1"/>
    <sheet name="Input_port" sheetId="1" r:id="rId2"/>
    <sheet name="Input macro" sheetId="2" r:id="rId3"/>
    <sheet name="Marco_ definition" sheetId="3" r:id="rId4"/>
    <sheet name="Resul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4" l="1"/>
  <c r="N10" i="4" s="1"/>
  <c r="M11" i="4"/>
  <c r="N11" i="4" s="1"/>
  <c r="M12" i="4"/>
  <c r="N12" i="4" s="1"/>
  <c r="M13" i="4"/>
  <c r="N13" i="4" s="1"/>
  <c r="X4" i="4"/>
  <c r="Y18" i="4" s="1"/>
  <c r="Z18" i="4" s="1"/>
  <c r="U4" i="4"/>
  <c r="V18" i="4" s="1"/>
  <c r="W18" i="4" s="1"/>
  <c r="R4" i="4"/>
  <c r="S18" i="4" s="1"/>
  <c r="T18" i="4" s="1"/>
  <c r="O4" i="4"/>
  <c r="P15" i="4" s="1"/>
  <c r="Q15" i="4" s="1"/>
  <c r="L4" i="4"/>
  <c r="M14" i="4" s="1"/>
  <c r="N14" i="4" s="1"/>
  <c r="S16" i="4" l="1"/>
  <c r="T16" i="4" s="1"/>
  <c r="S15" i="4"/>
  <c r="T15" i="4" s="1"/>
  <c r="S14" i="4"/>
  <c r="T14" i="4" s="1"/>
  <c r="S13" i="4"/>
  <c r="T13" i="4" s="1"/>
  <c r="V17" i="4"/>
  <c r="W17" i="4" s="1"/>
  <c r="V16" i="4"/>
  <c r="W16" i="4" s="1"/>
  <c r="V15" i="4"/>
  <c r="W15" i="4" s="1"/>
  <c r="Y17" i="4"/>
  <c r="Z17" i="4" s="1"/>
  <c r="P14" i="4"/>
  <c r="Q14" i="4" s="1"/>
  <c r="Y16" i="4"/>
  <c r="Z16" i="4" s="1"/>
  <c r="P13" i="4"/>
  <c r="Q13" i="4" s="1"/>
  <c r="Y15" i="4"/>
  <c r="Z15" i="4" s="1"/>
  <c r="V13" i="4"/>
  <c r="W13" i="4" s="1"/>
  <c r="Y14" i="4"/>
  <c r="Z14" i="4" s="1"/>
  <c r="V12" i="4"/>
  <c r="W12" i="4" s="1"/>
  <c r="P12" i="4"/>
  <c r="Q12" i="4" s="1"/>
  <c r="P11" i="4"/>
  <c r="Q11" i="4" s="1"/>
  <c r="Y13" i="4"/>
  <c r="Z13" i="4" s="1"/>
  <c r="V14" i="4"/>
  <c r="W14" i="4" s="1"/>
  <c r="S17" i="4"/>
  <c r="T17" i="4" s="1"/>
  <c r="Y12" i="4"/>
  <c r="Z12" i="4" s="1"/>
  <c r="M9" i="4"/>
  <c r="N9" i="4" s="1"/>
  <c r="P10" i="4"/>
  <c r="Q10" i="4" s="1"/>
  <c r="M6" i="4"/>
  <c r="N6" i="4" s="1"/>
  <c r="P7" i="4"/>
  <c r="Q7" i="4" s="1"/>
  <c r="S10" i="4"/>
  <c r="T10" i="4" s="1"/>
  <c r="V10" i="4"/>
  <c r="W10" i="4" s="1"/>
  <c r="Y10" i="4"/>
  <c r="Z10" i="4" s="1"/>
  <c r="M4" i="4"/>
  <c r="N4" i="4" s="1"/>
  <c r="M5" i="4"/>
  <c r="N5" i="4" s="1"/>
  <c r="P6" i="4"/>
  <c r="Q6" i="4" s="1"/>
  <c r="S9" i="4"/>
  <c r="T9" i="4" s="1"/>
  <c r="V9" i="4"/>
  <c r="W9" i="4" s="1"/>
  <c r="Y9" i="4"/>
  <c r="Z9" i="4" s="1"/>
  <c r="M7" i="4"/>
  <c r="N7" i="4" s="1"/>
  <c r="V11" i="4"/>
  <c r="W11" i="4" s="1"/>
  <c r="M20" i="4"/>
  <c r="N20" i="4" s="1"/>
  <c r="P4" i="4"/>
  <c r="Q4" i="4" s="1"/>
  <c r="P5" i="4"/>
  <c r="Q5" i="4" s="1"/>
  <c r="S8" i="4"/>
  <c r="T8" i="4" s="1"/>
  <c r="V8" i="4"/>
  <c r="W8" i="4" s="1"/>
  <c r="Y8" i="4"/>
  <c r="Z8" i="4" s="1"/>
  <c r="P8" i="4"/>
  <c r="Q8" i="4" s="1"/>
  <c r="Y11" i="4"/>
  <c r="Z11" i="4" s="1"/>
  <c r="M19" i="4"/>
  <c r="N19" i="4" s="1"/>
  <c r="P20" i="4"/>
  <c r="Q20" i="4" s="1"/>
  <c r="S4" i="4"/>
  <c r="T4" i="4" s="1"/>
  <c r="S7" i="4"/>
  <c r="T7" i="4" s="1"/>
  <c r="V7" i="4"/>
  <c r="W7" i="4" s="1"/>
  <c r="Y7" i="4"/>
  <c r="Z7" i="4" s="1"/>
  <c r="M18" i="4"/>
  <c r="N18" i="4" s="1"/>
  <c r="P19" i="4"/>
  <c r="Q19" i="4" s="1"/>
  <c r="V4" i="4"/>
  <c r="W4" i="4" s="1"/>
  <c r="S6" i="4"/>
  <c r="T6" i="4" s="1"/>
  <c r="V6" i="4"/>
  <c r="W6" i="4" s="1"/>
  <c r="Y6" i="4"/>
  <c r="Z6" i="4" s="1"/>
  <c r="M8" i="4"/>
  <c r="N8" i="4" s="1"/>
  <c r="P9" i="4"/>
  <c r="Q9" i="4" s="1"/>
  <c r="S12" i="4"/>
  <c r="T12" i="4" s="1"/>
  <c r="P18" i="4"/>
  <c r="Q18" i="4" s="1"/>
  <c r="S5" i="4"/>
  <c r="T5" i="4" s="1"/>
  <c r="Y5" i="4"/>
  <c r="Z5" i="4" s="1"/>
  <c r="M16" i="4"/>
  <c r="N16" i="4" s="1"/>
  <c r="V20" i="4"/>
  <c r="W20" i="4" s="1"/>
  <c r="M15" i="4"/>
  <c r="N15" i="4" s="1"/>
  <c r="P16" i="4"/>
  <c r="Q16" i="4" s="1"/>
  <c r="S19" i="4"/>
  <c r="T19" i="4" s="1"/>
  <c r="V19" i="4"/>
  <c r="W19" i="4" s="1"/>
  <c r="Y19" i="4"/>
  <c r="Z19" i="4" s="1"/>
  <c r="S11" i="4"/>
  <c r="T11" i="4" s="1"/>
  <c r="M17" i="4"/>
  <c r="N17" i="4" s="1"/>
  <c r="Y4" i="4"/>
  <c r="Z4" i="4" s="1"/>
  <c r="V5" i="4"/>
  <c r="W5" i="4" s="1"/>
  <c r="P17" i="4"/>
  <c r="Q17" i="4" s="1"/>
  <c r="S20" i="4"/>
  <c r="T20" i="4" s="1"/>
  <c r="Y20" i="4"/>
  <c r="Z20" i="4" s="1"/>
  <c r="K15" i="4" l="1"/>
  <c r="K4" i="4"/>
  <c r="K14" i="4"/>
  <c r="K13" i="4"/>
  <c r="K5" i="4"/>
  <c r="K19" i="4"/>
  <c r="K10" i="4"/>
  <c r="K12" i="4"/>
  <c r="K11" i="4"/>
  <c r="K16" i="4"/>
  <c r="K6" i="4"/>
  <c r="K17" i="4"/>
  <c r="K20" i="4"/>
  <c r="K9" i="4"/>
  <c r="K18" i="4"/>
  <c r="K7" i="4"/>
  <c r="K8" i="4"/>
</calcChain>
</file>

<file path=xl/sharedStrings.xml><?xml version="1.0" encoding="utf-8"?>
<sst xmlns="http://schemas.openxmlformats.org/spreadsheetml/2006/main" count="119" uniqueCount="73">
  <si>
    <t>date</t>
  </si>
  <si>
    <t>Portfolio forward migration rate</t>
  </si>
  <si>
    <t>PDIndex</t>
  </si>
  <si>
    <t>CPI_M</t>
  </si>
  <si>
    <t>CPI_MY</t>
  </si>
  <si>
    <t>CCPI_M</t>
  </si>
  <si>
    <t>CCPI_MY</t>
  </si>
  <si>
    <t>BBI_MY</t>
  </si>
  <si>
    <t>Industr_M</t>
  </si>
  <si>
    <t>Industr_MY</t>
  </si>
  <si>
    <t>Constr_MYC</t>
  </si>
  <si>
    <t>Trade_M</t>
  </si>
  <si>
    <t>Trade_MY</t>
  </si>
  <si>
    <t>Unemp_M</t>
  </si>
  <si>
    <t>Unemp_MY</t>
  </si>
  <si>
    <t>Wages_M</t>
  </si>
  <si>
    <t>Wages_MY</t>
  </si>
  <si>
    <t>FxOff_M_BD</t>
  </si>
  <si>
    <t>FxOff_M_AVG</t>
  </si>
  <si>
    <t>Індекс споживчих цін (до відповідного місяця попереднього року, %)</t>
  </si>
  <si>
    <t>Середня заробітна плата в розрахунку на одного штатного працівника (до попереднього місяця, %) КВЕД 2010</t>
  </si>
  <si>
    <t>Нарахована заробітна плата штатних працівників (до відповідного місяця попереднього року, %) КВЕД 2010</t>
  </si>
  <si>
    <t>Апроксимація PD України за даними рейтингових агентств</t>
  </si>
  <si>
    <t>Name</t>
  </si>
  <si>
    <t>Базовий індекс споживчих цін до попереднього місяця, %</t>
  </si>
  <si>
    <t>Базовий індекс споживчих цін до відповідного місяця попереднього року, %</t>
  </si>
  <si>
    <t>Індекс споживчих цін (до попереднього місяця, %)</t>
  </si>
  <si>
    <t>ІВБГ, до відповідного місяця попереднього року, %</t>
  </si>
  <si>
    <t>Індекси промислової продукції (до попереднього місяця, %), КВЕД-2010</t>
  </si>
  <si>
    <t>Індекси промислової продукції (до відповідного місяця попереднього року, %), КВЕД-2010</t>
  </si>
  <si>
    <t>Індекс ВБР, до відповідного періоду попереднього року (кумулятивно), %</t>
  </si>
  <si>
    <t>Роздрібний товарооборот підприємств, у % до попереднього місяця</t>
  </si>
  <si>
    <t>Роздрібний товарооборот підприємств, у % до відповідного місяця попереднього року</t>
  </si>
  <si>
    <t>Рівень зареєстрованого безробіття (за методологією ДССУ), % до відповідного місяця попереднього року</t>
  </si>
  <si>
    <t>Рівень зареєстрованого безробіття (за методологією ДССУ), % до попереднього місяця</t>
  </si>
  <si>
    <t>Index description</t>
  </si>
  <si>
    <t>Офіційний курс UAH/USD на звітну дату</t>
  </si>
  <si>
    <t>Офіційний курс UAH/USD середній за період</t>
  </si>
  <si>
    <t>Model type:</t>
  </si>
  <si>
    <t>Factors list</t>
  </si>
  <si>
    <t>Intercept (opt)</t>
  </si>
  <si>
    <t>Tails (opt)</t>
  </si>
  <si>
    <t>Component (opt)</t>
  </si>
  <si>
    <t>Formula</t>
  </si>
  <si>
    <t>Lag (opt)</t>
  </si>
  <si>
    <t>bx (weight)</t>
  </si>
  <si>
    <t>Actual port</t>
  </si>
  <si>
    <t>Port date</t>
  </si>
  <si>
    <t>Forecast port</t>
  </si>
  <si>
    <t>linear regression</t>
  </si>
  <si>
    <t>Y = a + b1*x1 + b2*x2</t>
  </si>
  <si>
    <t>Final model description</t>
  </si>
  <si>
    <t>Final model test</t>
  </si>
  <si>
    <t>x1</t>
  </si>
  <si>
    <t>Index</t>
  </si>
  <si>
    <t>value</t>
  </si>
  <si>
    <t>x2</t>
  </si>
  <si>
    <t>x3</t>
  </si>
  <si>
    <t>x4</t>
  </si>
  <si>
    <t>x5</t>
  </si>
  <si>
    <t>Опис</t>
  </si>
  <si>
    <t>На закладці Input_port відображені дані по частці forward-міграцій умовного кредитного портфелю</t>
  </si>
  <si>
    <t>На закладці Input_macro відображені дані по макроекономічним показникам</t>
  </si>
  <si>
    <t>На закладці Macro_definition відображена розшифровка кодів макро-індексів</t>
  </si>
  <si>
    <t>Завдання:</t>
  </si>
  <si>
    <t>На закладці Results приведений приклад (сіра заливка) очікуваного рішення завдання:</t>
  </si>
  <si>
    <t>опис обраного методу моделювання</t>
  </si>
  <si>
    <t>перелік факторів, які були включені в кінцеву (фінальну) модель</t>
  </si>
  <si>
    <t>результати бек-тестування моделі</t>
  </si>
  <si>
    <t>опис кінцевої формули та основних параметрів моделі</t>
  </si>
  <si>
    <t>Очіуваний результат*:</t>
  </si>
  <si>
    <t>*</t>
  </si>
  <si>
    <t>Створення моделі, яка відображає чуттєвість реакції умовного портфеля до макроекономічних показників або опис алгоритму створення такої моделі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</si>
</sst>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Verdana"/>
      <family val="2"/>
      <charset val="204"/>
    </font>
    <font>
      <sz val="10"/>
      <name val="Vernada"/>
      <charset val="204"/>
    </font>
    <font>
      <b/>
      <sz val="10"/>
      <name val="Vernada"/>
      <charset val="204"/>
    </font>
    <font>
      <sz val="10"/>
      <color theme="1"/>
      <name val="Vernada"/>
      <charset val="204"/>
    </font>
    <font>
      <i/>
      <sz val="10"/>
      <name val="Vernada"/>
      <charset val="204"/>
    </font>
    <font>
      <b/>
      <sz val="10"/>
      <color theme="0"/>
      <name val="Vernada"/>
      <charset val="204"/>
    </font>
    <font>
      <b/>
      <sz val="10"/>
      <color theme="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14" fontId="3" fillId="0" borderId="0" xfId="2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4" borderId="0" xfId="2" applyFont="1" applyFill="1"/>
    <xf numFmtId="0" fontId="9" fillId="2" borderId="0" xfId="0" applyFont="1" applyFill="1" applyAlignment="1">
      <alignment horizontal="center"/>
    </xf>
    <xf numFmtId="0" fontId="7" fillId="4" borderId="0" xfId="2" applyFont="1" applyFill="1" applyAlignment="1">
      <alignment horizontal="center"/>
    </xf>
    <xf numFmtId="0" fontId="8" fillId="2" borderId="2" xfId="2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/>
    </xf>
    <xf numFmtId="4" fontId="4" fillId="0" borderId="2" xfId="2" applyNumberFormat="1" applyFont="1" applyBorder="1" applyAlignment="1">
      <alignment horizont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2" borderId="8" xfId="2" applyFont="1" applyFill="1" applyBorder="1" applyAlignment="1">
      <alignment horizontal="center"/>
    </xf>
    <xf numFmtId="14" fontId="3" fillId="0" borderId="2" xfId="2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4" fillId="0" borderId="2" xfId="2" applyFont="1" applyBorder="1"/>
    <xf numFmtId="14" fontId="4" fillId="3" borderId="2" xfId="2" applyNumberFormat="1" applyFont="1" applyFill="1" applyBorder="1"/>
    <xf numFmtId="165" fontId="4" fillId="3" borderId="2" xfId="2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0" fontId="5" fillId="0" borderId="2" xfId="2" applyFont="1" applyBorder="1"/>
    <xf numFmtId="0" fontId="7" fillId="0" borderId="2" xfId="2" applyFont="1" applyBorder="1" applyAlignment="1">
      <alignment horizontal="left" indent="3"/>
    </xf>
    <xf numFmtId="0" fontId="5" fillId="0" borderId="2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 wrapText="1"/>
    </xf>
    <xf numFmtId="0" fontId="8" fillId="2" borderId="3" xfId="2" applyFont="1" applyFill="1" applyBorder="1" applyAlignment="1">
      <alignment horizontal="center"/>
    </xf>
    <xf numFmtId="0" fontId="8" fillId="2" borderId="4" xfId="2" applyFont="1" applyFill="1" applyBorder="1" applyAlignment="1">
      <alignment horizontal="center"/>
    </xf>
    <xf numFmtId="0" fontId="8" fillId="2" borderId="5" xfId="2" applyFont="1" applyFill="1" applyBorder="1" applyAlignment="1">
      <alignment horizontal="center"/>
    </xf>
    <xf numFmtId="0" fontId="8" fillId="5" borderId="6" xfId="2" applyFont="1" applyFill="1" applyBorder="1" applyAlignment="1">
      <alignment horizontal="center"/>
    </xf>
    <xf numFmtId="0" fontId="8" fillId="5" borderId="7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/>
    </xf>
    <xf numFmtId="0" fontId="4" fillId="0" borderId="2" xfId="2" applyFont="1" applyBorder="1" applyAlignment="1">
      <alignment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Input_port!$B$1</c:f>
              <c:strCache>
                <c:ptCount val="1"/>
                <c:pt idx="0">
                  <c:v>Portfolio forward migration 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Input_port!$A$2:$A$18</c:f>
              <c:numCache>
                <c:formatCode>m/d/yyyy</c:formatCode>
                <c:ptCount val="1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</c:numCache>
            </c:numRef>
          </c:cat>
          <c:val>
            <c:numRef>
              <c:f>Input_port!$B$2:$B$18</c:f>
              <c:numCache>
                <c:formatCode>0.0%</c:formatCode>
                <c:ptCount val="17"/>
                <c:pt idx="0">
                  <c:v>1.7701963308658E-2</c:v>
                </c:pt>
                <c:pt idx="1">
                  <c:v>9.8698326419690008E-3</c:v>
                </c:pt>
                <c:pt idx="2">
                  <c:v>1.2968669748331E-2</c:v>
                </c:pt>
                <c:pt idx="3">
                  <c:v>2.2676628653821002E-2</c:v>
                </c:pt>
                <c:pt idx="4">
                  <c:v>1.8214936247722999E-2</c:v>
                </c:pt>
                <c:pt idx="5">
                  <c:v>1.3828329388313999E-2</c:v>
                </c:pt>
                <c:pt idx="6">
                  <c:v>1.3518080432579E-2</c:v>
                </c:pt>
                <c:pt idx="7">
                  <c:v>1.5674984005117999E-2</c:v>
                </c:pt>
                <c:pt idx="8">
                  <c:v>1.3418079096046E-2</c:v>
                </c:pt>
                <c:pt idx="9">
                  <c:v>1.1310814998451E-2</c:v>
                </c:pt>
                <c:pt idx="10">
                  <c:v>7.8444619599890002E-3</c:v>
                </c:pt>
                <c:pt idx="11">
                  <c:v>9.7665232800369997E-3</c:v>
                </c:pt>
                <c:pt idx="12">
                  <c:v>5.4186894426199997E-3</c:v>
                </c:pt>
                <c:pt idx="13">
                  <c:v>2.4103645676410001E-3</c:v>
                </c:pt>
                <c:pt idx="14">
                  <c:v>6.1936849312929998E-3</c:v>
                </c:pt>
                <c:pt idx="15">
                  <c:v>6.5246625603899997E-3</c:v>
                </c:pt>
                <c:pt idx="16">
                  <c:v>4.360361643055E-3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6-47D9-A7F3-9C13577B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51376"/>
        <c:axId val="383051768"/>
      </c:lineChart>
      <c:dateAx>
        <c:axId val="38305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1768"/>
        <c:crosses val="autoZero"/>
        <c:auto val="1"/>
        <c:lblOffset val="100"/>
        <c:baseTimeUnit val="months"/>
      </c:dateAx>
      <c:valAx>
        <c:axId val="3830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Results!$J$3</c:f>
              <c:strCache>
                <c:ptCount val="1"/>
                <c:pt idx="0">
                  <c:v>Actual port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Results!$I$4:$I$20</c:f>
              <c:numCache>
                <c:formatCode>m/d/yyyy</c:formatCode>
                <c:ptCount val="1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</c:numCache>
            </c:numRef>
          </c:cat>
          <c:val>
            <c:numRef>
              <c:f>Results!$J$4:$J$20</c:f>
              <c:numCache>
                <c:formatCode>0.0%</c:formatCode>
                <c:ptCount val="17"/>
                <c:pt idx="0">
                  <c:v>1.7701963308658E-2</c:v>
                </c:pt>
                <c:pt idx="1">
                  <c:v>9.8698326419690008E-3</c:v>
                </c:pt>
                <c:pt idx="2">
                  <c:v>1.2968669748331E-2</c:v>
                </c:pt>
                <c:pt idx="3">
                  <c:v>2.2676628653821002E-2</c:v>
                </c:pt>
                <c:pt idx="4">
                  <c:v>1.8214936247722999E-2</c:v>
                </c:pt>
                <c:pt idx="5">
                  <c:v>1.3828329388313999E-2</c:v>
                </c:pt>
                <c:pt idx="6">
                  <c:v>1.3518080432579E-2</c:v>
                </c:pt>
                <c:pt idx="7">
                  <c:v>1.5674984005117999E-2</c:v>
                </c:pt>
                <c:pt idx="8">
                  <c:v>1.3418079096046E-2</c:v>
                </c:pt>
                <c:pt idx="9">
                  <c:v>1.1310814998451E-2</c:v>
                </c:pt>
                <c:pt idx="10">
                  <c:v>7.8444619599890002E-3</c:v>
                </c:pt>
                <c:pt idx="11">
                  <c:v>9.7665232800369997E-3</c:v>
                </c:pt>
                <c:pt idx="12">
                  <c:v>5.4186894426199997E-3</c:v>
                </c:pt>
                <c:pt idx="13">
                  <c:v>2.4103645676410001E-3</c:v>
                </c:pt>
                <c:pt idx="14">
                  <c:v>6.1936849312929998E-3</c:v>
                </c:pt>
                <c:pt idx="15">
                  <c:v>6.5246625603899997E-3</c:v>
                </c:pt>
                <c:pt idx="16">
                  <c:v>4.360361643055E-3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0E3-AB7E-23D11BF5C06D}"/>
            </c:ext>
          </c:extLst>
        </c:ser>
        <c:ser>
          <c:idx val="1"/>
          <c:order val="1"/>
          <c:tx>
            <c:strRef>
              <c:f>Results!$K$3</c:f>
              <c:strCache>
                <c:ptCount val="1"/>
                <c:pt idx="0">
                  <c:v>Forecast port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Results!$I$4:$I$20</c:f>
              <c:numCache>
                <c:formatCode>m/d/yyyy</c:formatCode>
                <c:ptCount val="17"/>
                <c:pt idx="0">
                  <c:v>41974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</c:numCache>
            </c:numRef>
          </c:cat>
          <c:val>
            <c:numRef>
              <c:f>Results!$K$4:$K$20</c:f>
              <c:numCache>
                <c:formatCode>0%</c:formatCode>
                <c:ptCount val="17"/>
                <c:pt idx="0">
                  <c:v>2.3620582031298909E-2</c:v>
                </c:pt>
                <c:pt idx="1">
                  <c:v>9.0352405322917662E-3</c:v>
                </c:pt>
                <c:pt idx="2">
                  <c:v>3.5972964444365374E-2</c:v>
                </c:pt>
                <c:pt idx="3">
                  <c:v>2.9140587879084023E-4</c:v>
                </c:pt>
                <c:pt idx="4">
                  <c:v>5.9057079195049766E-2</c:v>
                </c:pt>
                <c:pt idx="5">
                  <c:v>-6.8080010701621063E-2</c:v>
                </c:pt>
                <c:pt idx="6">
                  <c:v>-5.3534654126362824E-2</c:v>
                </c:pt>
                <c:pt idx="7">
                  <c:v>-3.2886056535826214E-2</c:v>
                </c:pt>
                <c:pt idx="8">
                  <c:v>1.0309582801045991E-2</c:v>
                </c:pt>
                <c:pt idx="9">
                  <c:v>-3.7198013670877828E-2</c:v>
                </c:pt>
                <c:pt idx="10">
                  <c:v>1.9561930266089433E-2</c:v>
                </c:pt>
                <c:pt idx="11">
                  <c:v>5.6902218664443893E-2</c:v>
                </c:pt>
                <c:pt idx="12">
                  <c:v>-2.5357092351008248E-3</c:v>
                </c:pt>
                <c:pt idx="13">
                  <c:v>6.279919644169496E-2</c:v>
                </c:pt>
                <c:pt idx="14">
                  <c:v>6.6304757164726169E-2</c:v>
                </c:pt>
                <c:pt idx="15">
                  <c:v>0.2030134883091641</c:v>
                </c:pt>
                <c:pt idx="16">
                  <c:v>0.21074365998536493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0-40E3-AB7E-23D11BF5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50592"/>
        <c:axId val="383047064"/>
      </c:lineChart>
      <c:dateAx>
        <c:axId val="383050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47064"/>
        <c:crosses val="autoZero"/>
        <c:auto val="1"/>
        <c:lblOffset val="100"/>
        <c:baseTimeUnit val="months"/>
      </c:dateAx>
      <c:valAx>
        <c:axId val="3830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166687</xdr:rowOff>
    </xdr:from>
    <xdr:to>
      <xdr:col>14</xdr:col>
      <xdr:colOff>428625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9</xdr:row>
      <xdr:rowOff>23812</xdr:rowOff>
    </xdr:from>
    <xdr:to>
      <xdr:col>7</xdr:col>
      <xdr:colOff>762000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B10"/>
  <sheetViews>
    <sheetView showGridLines="0" tabSelected="1" workbookViewId="0">
      <selection activeCell="B16" sqref="B16"/>
    </sheetView>
  </sheetViews>
  <sheetFormatPr defaultColWidth="9.1796875" defaultRowHeight="12.5"/>
  <cols>
    <col min="1" max="1" width="21" style="3" customWidth="1"/>
    <col min="2" max="2" width="114.81640625" style="3" bestFit="1" customWidth="1"/>
    <col min="3" max="16384" width="9.1796875" style="3"/>
  </cols>
  <sheetData>
    <row r="1" spans="1:2">
      <c r="A1" s="27" t="s">
        <v>60</v>
      </c>
      <c r="B1" s="21" t="s">
        <v>61</v>
      </c>
    </row>
    <row r="2" spans="1:2">
      <c r="A2" s="27"/>
      <c r="B2" s="21" t="s">
        <v>62</v>
      </c>
    </row>
    <row r="3" spans="1:2">
      <c r="A3" s="27"/>
      <c r="B3" s="21" t="s">
        <v>63</v>
      </c>
    </row>
    <row r="4" spans="1:2" ht="25.5">
      <c r="A4" s="25" t="s">
        <v>64</v>
      </c>
      <c r="B4" s="38" t="s">
        <v>72</v>
      </c>
    </row>
    <row r="5" spans="1:2">
      <c r="A5" s="28" t="s">
        <v>70</v>
      </c>
      <c r="B5" s="21" t="s">
        <v>65</v>
      </c>
    </row>
    <row r="6" spans="1:2" ht="13">
      <c r="A6" s="28"/>
      <c r="B6" s="26" t="s">
        <v>66</v>
      </c>
    </row>
    <row r="7" spans="1:2" ht="13">
      <c r="A7" s="28"/>
      <c r="B7" s="26" t="s">
        <v>67</v>
      </c>
    </row>
    <row r="8" spans="1:2" ht="13">
      <c r="A8" s="28"/>
      <c r="B8" s="26" t="s">
        <v>69</v>
      </c>
    </row>
    <row r="9" spans="1:2" ht="13">
      <c r="A9" s="28"/>
      <c r="B9" s="26" t="s">
        <v>68</v>
      </c>
    </row>
    <row r="10" spans="1:2">
      <c r="A10" s="3" t="s">
        <v>71</v>
      </c>
    </row>
  </sheetData>
  <mergeCells count="2">
    <mergeCell ref="A1:A3"/>
    <mergeCell ref="A5:A9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18"/>
  <sheetViews>
    <sheetView showGridLines="0" workbookViewId="0">
      <selection activeCell="B2" sqref="B2:B18"/>
    </sheetView>
  </sheetViews>
  <sheetFormatPr defaultRowHeight="14.5"/>
  <cols>
    <col min="1" max="1" width="11.54296875" bestFit="1" customWidth="1"/>
    <col min="2" max="2" width="34.81640625" bestFit="1" customWidth="1"/>
  </cols>
  <sheetData>
    <row r="1" spans="1:2">
      <c r="A1" s="8" t="s">
        <v>0</v>
      </c>
      <c r="B1" s="8" t="s">
        <v>1</v>
      </c>
    </row>
    <row r="2" spans="1:2">
      <c r="A2" s="1">
        <v>41974</v>
      </c>
      <c r="B2" s="2">
        <v>1.7701963308658E-2</v>
      </c>
    </row>
    <row r="3" spans="1:2">
      <c r="A3" s="1">
        <v>42005</v>
      </c>
      <c r="B3" s="2">
        <v>9.8698326419690008E-3</v>
      </c>
    </row>
    <row r="4" spans="1:2">
      <c r="A4" s="1">
        <v>42036</v>
      </c>
      <c r="B4" s="2">
        <v>1.2968669748331E-2</v>
      </c>
    </row>
    <row r="5" spans="1:2">
      <c r="A5" s="1">
        <v>42064</v>
      </c>
      <c r="B5" s="2">
        <v>2.2676628653821002E-2</v>
      </c>
    </row>
    <row r="6" spans="1:2">
      <c r="A6" s="1">
        <v>42095</v>
      </c>
      <c r="B6" s="2">
        <v>1.8214936247722999E-2</v>
      </c>
    </row>
    <row r="7" spans="1:2">
      <c r="A7" s="1">
        <v>42125</v>
      </c>
      <c r="B7" s="2">
        <v>1.3828329388313999E-2</v>
      </c>
    </row>
    <row r="8" spans="1:2">
      <c r="A8" s="1">
        <v>42156</v>
      </c>
      <c r="B8" s="2">
        <v>1.3518080432579E-2</v>
      </c>
    </row>
    <row r="9" spans="1:2">
      <c r="A9" s="1">
        <v>42186</v>
      </c>
      <c r="B9" s="2">
        <v>1.5674984005117999E-2</v>
      </c>
    </row>
    <row r="10" spans="1:2">
      <c r="A10" s="1">
        <v>42217</v>
      </c>
      <c r="B10" s="2">
        <v>1.3418079096046E-2</v>
      </c>
    </row>
    <row r="11" spans="1:2">
      <c r="A11" s="1">
        <v>42248</v>
      </c>
      <c r="B11" s="2">
        <v>1.1310814998451E-2</v>
      </c>
    </row>
    <row r="12" spans="1:2">
      <c r="A12" s="1">
        <v>42278</v>
      </c>
      <c r="B12" s="2">
        <v>7.8444619599890002E-3</v>
      </c>
    </row>
    <row r="13" spans="1:2">
      <c r="A13" s="1">
        <v>42309</v>
      </c>
      <c r="B13" s="2">
        <v>9.7665232800369997E-3</v>
      </c>
    </row>
    <row r="14" spans="1:2">
      <c r="A14" s="1">
        <v>42339</v>
      </c>
      <c r="B14" s="2">
        <v>5.4186894426199997E-3</v>
      </c>
    </row>
    <row r="15" spans="1:2">
      <c r="A15" s="1">
        <v>42370</v>
      </c>
      <c r="B15" s="2">
        <v>2.4103645676410001E-3</v>
      </c>
    </row>
    <row r="16" spans="1:2">
      <c r="A16" s="1">
        <v>42401</v>
      </c>
      <c r="B16" s="2">
        <v>6.1936849312929998E-3</v>
      </c>
    </row>
    <row r="17" spans="1:2">
      <c r="A17" s="1">
        <v>42430</v>
      </c>
      <c r="B17" s="2">
        <v>6.5246625603899997E-3</v>
      </c>
    </row>
    <row r="18" spans="1:2">
      <c r="A18" s="1">
        <v>42461</v>
      </c>
      <c r="B18" s="2">
        <v>4.360361643055E-3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29"/>
  <sheetViews>
    <sheetView showGridLines="0" workbookViewId="0">
      <selection activeCell="A29" sqref="A29:XFD29"/>
    </sheetView>
  </sheetViews>
  <sheetFormatPr defaultColWidth="9.1796875" defaultRowHeight="12.5"/>
  <cols>
    <col min="1" max="1" width="10.1796875" style="3" bestFit="1" customWidth="1"/>
    <col min="2" max="2" width="8.7265625" style="3" bestFit="1" customWidth="1"/>
    <col min="3" max="3" width="6.7265625" style="3" bestFit="1" customWidth="1"/>
    <col min="4" max="4" width="7.81640625" style="3" bestFit="1" customWidth="1"/>
    <col min="5" max="5" width="8" style="3" bestFit="1" customWidth="1"/>
    <col min="6" max="6" width="9.1796875" style="3" bestFit="1" customWidth="1"/>
    <col min="7" max="7" width="7.81640625" style="3" bestFit="1" customWidth="1"/>
    <col min="8" max="8" width="9.7265625" style="3" bestFit="1" customWidth="1"/>
    <col min="9" max="9" width="10.81640625" style="3" bestFit="1" customWidth="1"/>
    <col min="10" max="10" width="11.7265625" style="3" bestFit="1" customWidth="1"/>
    <col min="11" max="11" width="8.81640625" style="3" bestFit="1" customWidth="1"/>
    <col min="12" max="13" width="10" style="3" bestFit="1" customWidth="1"/>
    <col min="14" max="14" width="11.1796875" style="3" bestFit="1" customWidth="1"/>
    <col min="15" max="15" width="9.7265625" style="3" bestFit="1" customWidth="1"/>
    <col min="16" max="16" width="10.81640625" style="3" bestFit="1" customWidth="1"/>
    <col min="17" max="17" width="12" style="3" bestFit="1" customWidth="1"/>
    <col min="18" max="18" width="13.54296875" style="3" bestFit="1" customWidth="1"/>
    <col min="19" max="16384" width="9.1796875" style="3"/>
  </cols>
  <sheetData>
    <row r="1" spans="1:18" ht="13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</row>
    <row r="2" spans="1:18">
      <c r="A2" s="11">
        <v>41640</v>
      </c>
      <c r="B2" s="12">
        <v>0.48268</v>
      </c>
      <c r="C2" s="12">
        <v>100.00227426240983</v>
      </c>
      <c r="D2" s="12">
        <v>100.005</v>
      </c>
      <c r="E2" s="12">
        <v>99.998999999999995</v>
      </c>
      <c r="F2" s="12">
        <v>100.001</v>
      </c>
      <c r="G2" s="12">
        <v>99.992000000000004</v>
      </c>
      <c r="H2" s="12">
        <v>99.846000000000004</v>
      </c>
      <c r="I2" s="12">
        <v>99.957999999999998</v>
      </c>
      <c r="J2" s="12">
        <v>100.03400000000001</v>
      </c>
      <c r="K2" s="12">
        <v>99.772000000000006</v>
      </c>
      <c r="L2" s="12">
        <v>100.05200000000001</v>
      </c>
      <c r="M2" s="12">
        <v>100.05555555555556</v>
      </c>
      <c r="N2" s="12">
        <v>99.95</v>
      </c>
      <c r="O2" s="12">
        <v>99.87</v>
      </c>
      <c r="P2" s="12">
        <v>100.04900000000001</v>
      </c>
      <c r="Q2" s="12">
        <v>7.9929999999999994</v>
      </c>
      <c r="R2" s="12">
        <v>7.9929999999999968</v>
      </c>
    </row>
    <row r="3" spans="1:18">
      <c r="A3" s="11">
        <v>41671</v>
      </c>
      <c r="B3" s="12">
        <v>0.48268</v>
      </c>
      <c r="C3" s="12">
        <v>100.00574189672898</v>
      </c>
      <c r="D3" s="12">
        <v>100.012</v>
      </c>
      <c r="E3" s="12">
        <v>99.998000000000005</v>
      </c>
      <c r="F3" s="12">
        <v>100</v>
      </c>
      <c r="G3" s="12">
        <v>99.975999999999999</v>
      </c>
      <c r="H3" s="12">
        <v>100.005</v>
      </c>
      <c r="I3" s="12">
        <v>99.97</v>
      </c>
      <c r="J3" s="12">
        <v>100.014</v>
      </c>
      <c r="K3" s="12">
        <v>99.998999999999995</v>
      </c>
      <c r="L3" s="12">
        <v>100.04600000000001</v>
      </c>
      <c r="M3" s="12">
        <v>100</v>
      </c>
      <c r="N3" s="12">
        <v>99.904761904761898</v>
      </c>
      <c r="O3" s="12">
        <v>100.01300000000001</v>
      </c>
      <c r="P3" s="12">
        <v>100.048</v>
      </c>
      <c r="Q3" s="12">
        <v>7.9929999999999994</v>
      </c>
      <c r="R3" s="12">
        <v>8.6998449999999998</v>
      </c>
    </row>
    <row r="4" spans="1:18">
      <c r="A4" s="11">
        <v>41699</v>
      </c>
      <c r="B4" s="12">
        <v>0.48268</v>
      </c>
      <c r="C4" s="12">
        <v>100.02171760107991</v>
      </c>
      <c r="D4" s="12">
        <v>100.03400000000001</v>
      </c>
      <c r="E4" s="12">
        <v>100.021</v>
      </c>
      <c r="F4" s="12">
        <v>100.021</v>
      </c>
      <c r="G4" s="12">
        <v>99.911000000000001</v>
      </c>
      <c r="H4" s="12">
        <v>100.08</v>
      </c>
      <c r="I4" s="12">
        <v>99.941999999999993</v>
      </c>
      <c r="J4" s="12">
        <v>100.032</v>
      </c>
      <c r="K4" s="12">
        <v>100.066</v>
      </c>
      <c r="L4" s="12">
        <v>100.005</v>
      </c>
      <c r="M4" s="12">
        <v>99.94736842105263</v>
      </c>
      <c r="N4" s="12">
        <v>99.9</v>
      </c>
      <c r="O4" s="12">
        <v>100.066</v>
      </c>
      <c r="P4" s="12">
        <v>100.05800000000001</v>
      </c>
      <c r="Q4" s="12">
        <v>9.6994000000000007</v>
      </c>
      <c r="R4" s="12">
        <v>9.9257000000000009</v>
      </c>
    </row>
    <row r="5" spans="1:18">
      <c r="A5" s="11">
        <v>41730</v>
      </c>
      <c r="B5" s="12">
        <v>0.72866200000000003</v>
      </c>
      <c r="C5" s="12">
        <v>100.03347778147845</v>
      </c>
      <c r="D5" s="12">
        <v>100.069</v>
      </c>
      <c r="E5" s="12">
        <v>100.02800000000001</v>
      </c>
      <c r="F5" s="12">
        <v>100.051</v>
      </c>
      <c r="G5" s="12">
        <v>100.005</v>
      </c>
      <c r="H5" s="12">
        <v>99.989000000000004</v>
      </c>
      <c r="I5" s="12">
        <v>99.947999999999993</v>
      </c>
      <c r="J5" s="12">
        <v>99.983999999999995</v>
      </c>
      <c r="K5" s="12">
        <v>99.991</v>
      </c>
      <c r="L5" s="12">
        <v>99.95</v>
      </c>
      <c r="M5" s="12">
        <v>100</v>
      </c>
      <c r="N5" s="12">
        <v>99.94736842105263</v>
      </c>
      <c r="O5" s="12">
        <v>100.005</v>
      </c>
      <c r="P5" s="12">
        <v>100.05500000000001</v>
      </c>
      <c r="Q5" s="12">
        <v>10.998099999999999</v>
      </c>
      <c r="R5" s="12">
        <v>11.615820181818181</v>
      </c>
    </row>
    <row r="6" spans="1:18">
      <c r="A6" s="11">
        <v>41760</v>
      </c>
      <c r="B6" s="12">
        <v>0.72866200000000003</v>
      </c>
      <c r="C6" s="12">
        <v>100.038311894109</v>
      </c>
      <c r="D6" s="12">
        <v>100.10899999999999</v>
      </c>
      <c r="E6" s="12">
        <v>100.023</v>
      </c>
      <c r="F6" s="12">
        <v>100.075</v>
      </c>
      <c r="G6" s="12">
        <v>99.915000000000006</v>
      </c>
      <c r="H6" s="12">
        <v>99.986000000000004</v>
      </c>
      <c r="I6" s="12">
        <v>99.986000000000004</v>
      </c>
      <c r="J6" s="12">
        <v>99.959000000000003</v>
      </c>
      <c r="K6" s="12">
        <v>99.953000000000003</v>
      </c>
      <c r="L6" s="12">
        <v>99.923000000000002</v>
      </c>
      <c r="M6" s="12">
        <v>99.944444444444443</v>
      </c>
      <c r="N6" s="12">
        <v>99.944444444444443</v>
      </c>
      <c r="O6" s="12">
        <v>100</v>
      </c>
      <c r="P6" s="12">
        <v>100.05</v>
      </c>
      <c r="Q6" s="12">
        <v>11.4</v>
      </c>
      <c r="R6" s="12">
        <v>11.676258105263159</v>
      </c>
    </row>
    <row r="7" spans="1:18">
      <c r="A7" s="11">
        <v>41791</v>
      </c>
      <c r="B7" s="12">
        <v>0.72866200000000003</v>
      </c>
      <c r="C7" s="12">
        <v>100.00971273050705</v>
      </c>
      <c r="D7" s="12">
        <v>100.12</v>
      </c>
      <c r="E7" s="12">
        <v>100.014</v>
      </c>
      <c r="F7" s="12">
        <v>100.09</v>
      </c>
      <c r="G7" s="12">
        <v>99.894000000000005</v>
      </c>
      <c r="H7" s="12">
        <v>99.984999999999999</v>
      </c>
      <c r="I7" s="12">
        <v>99.956000000000003</v>
      </c>
      <c r="J7" s="12">
        <v>99.921999999999997</v>
      </c>
      <c r="K7" s="12">
        <v>99.980999999999995</v>
      </c>
      <c r="L7" s="12">
        <v>99.906999999999996</v>
      </c>
      <c r="M7" s="12">
        <v>100</v>
      </c>
      <c r="N7" s="12">
        <v>100</v>
      </c>
      <c r="O7" s="12">
        <v>100.05</v>
      </c>
      <c r="P7" s="12">
        <v>100.06</v>
      </c>
      <c r="Q7" s="12">
        <v>11.877564</v>
      </c>
      <c r="R7" s="12">
        <v>11.810333210526316</v>
      </c>
    </row>
    <row r="8" spans="1:18">
      <c r="A8" s="11">
        <v>41821</v>
      </c>
      <c r="B8" s="12">
        <v>0.48268</v>
      </c>
      <c r="C8" s="12">
        <v>100.00362962935357</v>
      </c>
      <c r="D8" s="12">
        <v>100.126</v>
      </c>
      <c r="E8" s="12">
        <v>100.008</v>
      </c>
      <c r="F8" s="12">
        <v>100.099</v>
      </c>
      <c r="G8" s="12">
        <v>99.911000000000001</v>
      </c>
      <c r="H8" s="12">
        <v>99.977999999999994</v>
      </c>
      <c r="I8" s="12">
        <v>99.885999999999996</v>
      </c>
      <c r="J8" s="12">
        <v>99.888999999999996</v>
      </c>
      <c r="K8" s="12">
        <v>100.05</v>
      </c>
      <c r="L8" s="12">
        <v>99.9</v>
      </c>
      <c r="M8" s="12">
        <v>99.941176470588232</v>
      </c>
      <c r="N8" s="12">
        <v>100</v>
      </c>
      <c r="O8" s="12">
        <v>99.981999999999999</v>
      </c>
      <c r="P8" s="12">
        <v>100.026</v>
      </c>
      <c r="Q8" s="12">
        <v>11.785498</v>
      </c>
      <c r="R8" s="12">
        <v>11.768437782608695</v>
      </c>
    </row>
    <row r="9" spans="1:18">
      <c r="A9" s="11">
        <v>41852</v>
      </c>
      <c r="B9" s="12">
        <v>0.48268</v>
      </c>
      <c r="C9" s="12">
        <v>100.00819044960564</v>
      </c>
      <c r="D9" s="12">
        <v>100.142</v>
      </c>
      <c r="E9" s="12">
        <v>100.012</v>
      </c>
      <c r="F9" s="12">
        <v>100.11199999999999</v>
      </c>
      <c r="G9" s="12">
        <v>99.873000000000005</v>
      </c>
      <c r="H9" s="12">
        <v>99.881</v>
      </c>
      <c r="I9" s="12">
        <v>99.8</v>
      </c>
      <c r="J9" s="12">
        <v>99.853999999999999</v>
      </c>
      <c r="K9" s="12">
        <v>99.984999999999999</v>
      </c>
      <c r="L9" s="12">
        <v>99.828999999999994</v>
      </c>
      <c r="M9" s="12">
        <v>100</v>
      </c>
      <c r="N9" s="12">
        <v>100</v>
      </c>
      <c r="O9" s="12">
        <v>99.953000000000003</v>
      </c>
      <c r="P9" s="12">
        <v>100.015</v>
      </c>
      <c r="Q9" s="12">
        <v>11.963279999999999</v>
      </c>
      <c r="R9" s="12">
        <v>12.974404449999998</v>
      </c>
    </row>
    <row r="10" spans="1:18">
      <c r="A10" s="11">
        <v>41883</v>
      </c>
      <c r="B10" s="12">
        <v>0.48268</v>
      </c>
      <c r="C10" s="12">
        <v>100.02948640436057</v>
      </c>
      <c r="D10" s="12">
        <v>100.175</v>
      </c>
      <c r="E10" s="12">
        <v>100.027</v>
      </c>
      <c r="F10" s="12">
        <v>100.14100000000001</v>
      </c>
      <c r="G10" s="12">
        <v>99.99</v>
      </c>
      <c r="H10" s="12">
        <v>100.054</v>
      </c>
      <c r="I10" s="12">
        <v>99.844999999999999</v>
      </c>
      <c r="J10" s="12">
        <v>99.835999999999999</v>
      </c>
      <c r="K10" s="12">
        <v>100.03</v>
      </c>
      <c r="L10" s="12">
        <v>99.891000000000005</v>
      </c>
      <c r="M10" s="12">
        <v>100</v>
      </c>
      <c r="N10" s="12">
        <v>100.06666666666666</v>
      </c>
      <c r="O10" s="12">
        <v>100.033</v>
      </c>
      <c r="P10" s="12">
        <v>100.063</v>
      </c>
      <c r="Q10" s="12">
        <v>13.114112</v>
      </c>
      <c r="R10" s="12">
        <v>13.006406181818182</v>
      </c>
    </row>
    <row r="11" spans="1:18">
      <c r="A11" s="11">
        <v>41913</v>
      </c>
      <c r="B11" s="12">
        <v>0.48268</v>
      </c>
      <c r="C11" s="12">
        <v>100.02434783721057</v>
      </c>
      <c r="D11" s="12">
        <v>100.19799999999999</v>
      </c>
      <c r="E11" s="12">
        <v>100.027</v>
      </c>
      <c r="F11" s="12">
        <v>100.17</v>
      </c>
      <c r="G11" s="12">
        <v>99.805000000000007</v>
      </c>
      <c r="H11" s="12">
        <v>100.07299999999999</v>
      </c>
      <c r="I11" s="12">
        <v>99.843999999999994</v>
      </c>
      <c r="J11" s="12">
        <v>99.820999999999998</v>
      </c>
      <c r="K11" s="12">
        <v>100.041</v>
      </c>
      <c r="L11" s="12">
        <v>99.869</v>
      </c>
      <c r="M11" s="12">
        <v>99.9375</v>
      </c>
      <c r="N11" s="12">
        <v>100.07142857142857</v>
      </c>
      <c r="O11" s="12">
        <v>100.008</v>
      </c>
      <c r="P11" s="12">
        <v>100.06399999999999</v>
      </c>
      <c r="Q11" s="12">
        <v>12.955218</v>
      </c>
      <c r="R11" s="12">
        <v>12.950485130434782</v>
      </c>
    </row>
    <row r="12" spans="1:18">
      <c r="A12" s="11">
        <v>41944</v>
      </c>
      <c r="B12" s="12">
        <v>0.48268</v>
      </c>
      <c r="C12" s="12">
        <v>100.01933154487016</v>
      </c>
      <c r="D12" s="12">
        <v>100.218</v>
      </c>
      <c r="E12" s="12">
        <v>100.023</v>
      </c>
      <c r="F12" s="12">
        <v>100.196</v>
      </c>
      <c r="G12" s="12">
        <v>99.808000000000007</v>
      </c>
      <c r="H12" s="12">
        <v>99.98</v>
      </c>
      <c r="I12" s="12">
        <v>99.843999999999994</v>
      </c>
      <c r="J12" s="12">
        <v>99.816000000000003</v>
      </c>
      <c r="K12" s="12">
        <v>99.927999999999997</v>
      </c>
      <c r="L12" s="12">
        <v>99.820999999999998</v>
      </c>
      <c r="M12" s="12">
        <v>100.13333333333334</v>
      </c>
      <c r="N12" s="12">
        <v>100.13333333333334</v>
      </c>
      <c r="O12" s="12">
        <v>100.00700000000001</v>
      </c>
      <c r="P12" s="12">
        <v>100.07599999999999</v>
      </c>
      <c r="Q12" s="12">
        <v>12.950745999999999</v>
      </c>
      <c r="R12" s="12">
        <v>14.807091249999996</v>
      </c>
    </row>
    <row r="13" spans="1:18">
      <c r="A13" s="11">
        <v>41974</v>
      </c>
      <c r="B13" s="12">
        <v>0.72866200000000003</v>
      </c>
      <c r="C13" s="12">
        <v>100.03</v>
      </c>
      <c r="D13" s="12">
        <v>100.249</v>
      </c>
      <c r="E13" s="12">
        <v>100.02800000000001</v>
      </c>
      <c r="F13" s="12">
        <v>100.22799999999999</v>
      </c>
      <c r="G13" s="12">
        <v>99.731999999999999</v>
      </c>
      <c r="H13" s="12">
        <v>99.983000000000004</v>
      </c>
      <c r="I13" s="12">
        <v>99.828999999999994</v>
      </c>
      <c r="J13" s="12">
        <v>99.796000000000006</v>
      </c>
      <c r="K13" s="12">
        <v>100.113</v>
      </c>
      <c r="L13" s="12">
        <v>99.813999999999993</v>
      </c>
      <c r="M13" s="12">
        <v>100.11764705882354</v>
      </c>
      <c r="N13" s="12">
        <v>100.05555555555556</v>
      </c>
      <c r="O13" s="12">
        <v>100.13500000000001</v>
      </c>
      <c r="P13" s="12">
        <v>100.104</v>
      </c>
      <c r="Q13" s="12">
        <v>15.056412999999999</v>
      </c>
      <c r="R13" s="12">
        <v>15.616360043478261</v>
      </c>
    </row>
    <row r="14" spans="1:18">
      <c r="A14" s="11">
        <v>42005</v>
      </c>
      <c r="B14" s="12">
        <v>0.72866200000000003</v>
      </c>
      <c r="C14" s="12">
        <v>100.03136586173545</v>
      </c>
      <c r="D14" s="12">
        <v>100.285</v>
      </c>
      <c r="E14" s="12">
        <v>100.026</v>
      </c>
      <c r="F14" s="12">
        <v>100.261</v>
      </c>
      <c r="G14" s="12">
        <v>99.802000000000007</v>
      </c>
      <c r="H14" s="12">
        <v>99.816000000000003</v>
      </c>
      <c r="I14" s="12">
        <v>99.8</v>
      </c>
      <c r="J14" s="12">
        <v>99.676000000000002</v>
      </c>
      <c r="K14" s="12">
        <v>99.71</v>
      </c>
      <c r="L14" s="12">
        <v>99.763999999999996</v>
      </c>
      <c r="M14" s="12">
        <v>100.05263157894737</v>
      </c>
      <c r="N14" s="12">
        <v>100.05263157894737</v>
      </c>
      <c r="O14" s="12">
        <v>99.861000000000004</v>
      </c>
      <c r="P14" s="12">
        <v>100.09099999999999</v>
      </c>
      <c r="Q14" s="12">
        <v>15.768556</v>
      </c>
      <c r="R14" s="12">
        <v>15.812114708333338</v>
      </c>
    </row>
    <row r="15" spans="1:18">
      <c r="A15" s="11">
        <v>42036</v>
      </c>
      <c r="B15" s="12">
        <v>0.48268</v>
      </c>
      <c r="C15" s="12">
        <v>100.05258528707671</v>
      </c>
      <c r="D15" s="12">
        <v>100.345</v>
      </c>
      <c r="E15" s="12">
        <v>100.054</v>
      </c>
      <c r="F15" s="12">
        <v>100.33199999999999</v>
      </c>
      <c r="G15" s="12">
        <v>99.808999999999997</v>
      </c>
      <c r="H15" s="12">
        <v>99.988</v>
      </c>
      <c r="I15" s="12">
        <v>99.786000000000001</v>
      </c>
      <c r="J15" s="12">
        <v>99.709000000000003</v>
      </c>
      <c r="K15" s="12">
        <v>100.03</v>
      </c>
      <c r="L15" s="12">
        <v>99.781999999999996</v>
      </c>
      <c r="M15" s="12">
        <v>100</v>
      </c>
      <c r="N15" s="12">
        <v>100.05263157894737</v>
      </c>
      <c r="O15" s="12">
        <v>100.05200000000001</v>
      </c>
      <c r="P15" s="12">
        <v>100.13200000000001</v>
      </c>
      <c r="Q15" s="12">
        <v>16.146995999999998</v>
      </c>
      <c r="R15" s="12">
        <v>24.675175950000003</v>
      </c>
    </row>
    <row r="16" spans="1:18">
      <c r="A16" s="11">
        <v>42064</v>
      </c>
      <c r="B16" s="12">
        <v>1</v>
      </c>
      <c r="C16" s="12">
        <v>100.10835274745453</v>
      </c>
      <c r="D16" s="12">
        <v>100.458</v>
      </c>
      <c r="E16" s="12">
        <v>100.108</v>
      </c>
      <c r="F16" s="12">
        <v>100.446</v>
      </c>
      <c r="G16" s="12">
        <v>99.805999999999997</v>
      </c>
      <c r="H16" s="12">
        <v>100.098</v>
      </c>
      <c r="I16" s="12">
        <v>99.799000000000007</v>
      </c>
      <c r="J16" s="12">
        <v>99.703000000000003</v>
      </c>
      <c r="K16" s="12">
        <v>99.948999999999998</v>
      </c>
      <c r="L16" s="12">
        <v>99.686999999999998</v>
      </c>
      <c r="M16" s="12">
        <v>99.95</v>
      </c>
      <c r="N16" s="12">
        <v>100.05555555555556</v>
      </c>
      <c r="O16" s="12">
        <v>100.063</v>
      </c>
      <c r="P16" s="12">
        <v>100.131</v>
      </c>
      <c r="Q16" s="12">
        <v>26.858114</v>
      </c>
      <c r="R16" s="12">
        <v>23.128036904761903</v>
      </c>
    </row>
    <row r="17" spans="1:18">
      <c r="A17" s="11">
        <v>42095</v>
      </c>
      <c r="B17" s="12">
        <v>1</v>
      </c>
      <c r="C17" s="12">
        <v>100.13965954227288</v>
      </c>
      <c r="D17" s="12">
        <v>100.60899999999999</v>
      </c>
      <c r="E17" s="12">
        <v>100.04600000000001</v>
      </c>
      <c r="F17" s="12">
        <v>100.471</v>
      </c>
      <c r="G17" s="12">
        <v>99.79</v>
      </c>
      <c r="H17" s="12">
        <v>99.978999999999999</v>
      </c>
      <c r="I17" s="12">
        <v>99.790999999999997</v>
      </c>
      <c r="J17" s="12">
        <v>99.697000000000003</v>
      </c>
      <c r="K17" s="12">
        <v>100.001</v>
      </c>
      <c r="L17" s="12">
        <v>99.703999999999994</v>
      </c>
      <c r="M17" s="12">
        <v>99.94736842105263</v>
      </c>
      <c r="N17" s="12">
        <v>100</v>
      </c>
      <c r="O17" s="12">
        <v>100.035</v>
      </c>
      <c r="P17" s="12">
        <v>100.16500000000001</v>
      </c>
      <c r="Q17" s="12">
        <v>23.451383</v>
      </c>
      <c r="R17" s="12">
        <v>22.666916476190483</v>
      </c>
    </row>
    <row r="18" spans="1:18">
      <c r="A18" s="11">
        <v>42125</v>
      </c>
      <c r="B18" s="12">
        <v>1</v>
      </c>
      <c r="C18" s="12">
        <v>100.02222389756008</v>
      </c>
      <c r="D18" s="12">
        <v>100.584</v>
      </c>
      <c r="E18" s="12">
        <v>100.01900000000001</v>
      </c>
      <c r="F18" s="12">
        <v>100.465</v>
      </c>
      <c r="G18" s="12">
        <v>99.844999999999999</v>
      </c>
      <c r="H18" s="12">
        <v>99.997</v>
      </c>
      <c r="I18" s="12">
        <v>99.8</v>
      </c>
      <c r="J18" s="12">
        <v>99.715000000000003</v>
      </c>
      <c r="K18" s="12">
        <v>100.005</v>
      </c>
      <c r="L18" s="12">
        <v>99.742000000000004</v>
      </c>
      <c r="M18" s="12">
        <v>100</v>
      </c>
      <c r="N18" s="12">
        <v>100.05882352941177</v>
      </c>
      <c r="O18" s="12">
        <v>100.011</v>
      </c>
      <c r="P18" s="12">
        <v>100.178</v>
      </c>
      <c r="Q18" s="12">
        <v>21.132395000000002</v>
      </c>
      <c r="R18" s="12">
        <v>20.96808022222222</v>
      </c>
    </row>
    <row r="19" spans="1:18">
      <c r="A19" s="11">
        <v>42156</v>
      </c>
      <c r="B19" s="12">
        <v>1</v>
      </c>
      <c r="C19" s="12">
        <v>100.00400861374671</v>
      </c>
      <c r="D19" s="12">
        <v>100.575</v>
      </c>
      <c r="E19" s="12">
        <v>100.004</v>
      </c>
      <c r="F19" s="12">
        <v>100.45099999999999</v>
      </c>
      <c r="G19" s="12">
        <v>99.838999999999999</v>
      </c>
      <c r="H19" s="12">
        <v>100.017</v>
      </c>
      <c r="I19" s="12">
        <v>99.825999999999993</v>
      </c>
      <c r="J19" s="12">
        <v>99.738</v>
      </c>
      <c r="K19" s="12">
        <v>100.004</v>
      </c>
      <c r="L19" s="12">
        <v>99.76</v>
      </c>
      <c r="M19" s="12">
        <v>99.944444444444443</v>
      </c>
      <c r="N19" s="12">
        <v>100</v>
      </c>
      <c r="O19" s="12">
        <v>100.06399999999999</v>
      </c>
      <c r="P19" s="12">
        <v>100.194</v>
      </c>
      <c r="Q19" s="12">
        <v>21.084887999999999</v>
      </c>
      <c r="R19" s="12">
        <v>21.280390799999999</v>
      </c>
    </row>
    <row r="20" spans="1:18">
      <c r="A20" s="11">
        <v>42186</v>
      </c>
      <c r="B20" s="12">
        <v>1</v>
      </c>
      <c r="C20" s="12">
        <v>99.989907919905122</v>
      </c>
      <c r="D20" s="12">
        <v>100.553</v>
      </c>
      <c r="E20" s="12">
        <v>99.998999999999995</v>
      </c>
      <c r="F20" s="12">
        <v>100.438</v>
      </c>
      <c r="G20" s="12">
        <v>99.897999999999996</v>
      </c>
      <c r="H20" s="12">
        <v>100.035</v>
      </c>
      <c r="I20" s="12">
        <v>99.873000000000005</v>
      </c>
      <c r="J20" s="12">
        <v>99.75</v>
      </c>
      <c r="K20" s="12">
        <v>100.07299999999999</v>
      </c>
      <c r="L20" s="12">
        <v>99.778999999999996</v>
      </c>
      <c r="M20" s="12">
        <v>99.941176470588232</v>
      </c>
      <c r="N20" s="12">
        <v>100</v>
      </c>
      <c r="O20" s="12">
        <v>100.021</v>
      </c>
      <c r="P20" s="12">
        <v>100.23099999999999</v>
      </c>
      <c r="Q20" s="12">
        <v>21.005219</v>
      </c>
      <c r="R20" s="12">
        <v>21.771923565217389</v>
      </c>
    </row>
    <row r="21" spans="1:18">
      <c r="A21" s="11">
        <v>42217</v>
      </c>
      <c r="B21" s="12">
        <v>0.72866200000000003</v>
      </c>
      <c r="C21" s="12">
        <v>99.992383035603154</v>
      </c>
      <c r="D21" s="12">
        <v>100.52800000000001</v>
      </c>
      <c r="E21" s="12">
        <v>100.002</v>
      </c>
      <c r="F21" s="12">
        <v>100.42400000000001</v>
      </c>
      <c r="G21" s="12">
        <v>99.948999999999998</v>
      </c>
      <c r="H21" s="12">
        <v>99.96</v>
      </c>
      <c r="I21" s="12">
        <v>99.951999999999998</v>
      </c>
      <c r="J21" s="12">
        <v>99.772000000000006</v>
      </c>
      <c r="K21" s="12">
        <v>99.998000000000005</v>
      </c>
      <c r="L21" s="12">
        <v>99.811999999999998</v>
      </c>
      <c r="M21" s="12">
        <v>100</v>
      </c>
      <c r="N21" s="12">
        <v>100</v>
      </c>
      <c r="O21" s="12">
        <v>99.957999999999998</v>
      </c>
      <c r="P21" s="12">
        <v>100.24787752805319</v>
      </c>
      <c r="Q21" s="12">
        <v>21.126666</v>
      </c>
      <c r="R21" s="12">
        <v>21.636110650000003</v>
      </c>
    </row>
    <row r="22" spans="1:18">
      <c r="A22" s="11">
        <v>42248</v>
      </c>
      <c r="B22" s="12">
        <v>1</v>
      </c>
      <c r="C22" s="12">
        <v>100.023</v>
      </c>
      <c r="D22" s="12">
        <v>100.51900000000001</v>
      </c>
      <c r="E22" s="12">
        <v>100.03</v>
      </c>
      <c r="F22" s="12">
        <v>100.428</v>
      </c>
      <c r="G22" s="12">
        <v>99.933999999999997</v>
      </c>
      <c r="H22" s="12">
        <v>100.05800000000001</v>
      </c>
      <c r="I22" s="12">
        <v>99.956000000000003</v>
      </c>
      <c r="J22" s="12">
        <v>99.790999999999997</v>
      </c>
      <c r="K22" s="12">
        <v>99.981999999999999</v>
      </c>
      <c r="L22" s="12">
        <v>99.837000000000003</v>
      </c>
      <c r="M22" s="12">
        <v>99.9375</v>
      </c>
      <c r="N22" s="12">
        <v>99.9375</v>
      </c>
      <c r="O22" s="12">
        <v>100.033</v>
      </c>
      <c r="P22" s="12">
        <v>100.248</v>
      </c>
      <c r="Q22" s="12">
        <v>21.805419000000001</v>
      </c>
      <c r="R22" s="12">
        <v>21.81219218181818</v>
      </c>
    </row>
    <row r="23" spans="1:18">
      <c r="A23" s="11">
        <v>42278</v>
      </c>
      <c r="B23" s="12">
        <v>1</v>
      </c>
      <c r="C23" s="12">
        <v>99.986999999999995</v>
      </c>
      <c r="D23" s="12">
        <v>100.464</v>
      </c>
      <c r="E23" s="12">
        <v>100.008</v>
      </c>
      <c r="F23" s="12">
        <v>100.401</v>
      </c>
      <c r="G23" s="12">
        <v>99.977000000000004</v>
      </c>
      <c r="H23" s="12">
        <v>100.07</v>
      </c>
      <c r="I23" s="12">
        <v>99.953000000000003</v>
      </c>
      <c r="J23" s="12">
        <v>99.811000000000007</v>
      </c>
      <c r="K23" s="12">
        <v>100.062</v>
      </c>
      <c r="L23" s="12">
        <v>99.816999999999993</v>
      </c>
      <c r="M23" s="12">
        <v>100</v>
      </c>
      <c r="N23" s="12">
        <v>100</v>
      </c>
      <c r="O23" s="12">
        <v>100.04300000000001</v>
      </c>
      <c r="P23" s="12">
        <v>100.291</v>
      </c>
      <c r="Q23" s="12">
        <v>21.295635999999998</v>
      </c>
      <c r="R23" s="12">
        <v>21.881486142857142</v>
      </c>
    </row>
    <row r="24" spans="1:18">
      <c r="A24" s="11">
        <v>42309</v>
      </c>
      <c r="B24" s="12">
        <v>0.72866200000000003</v>
      </c>
      <c r="C24" s="12">
        <v>100.02</v>
      </c>
      <c r="D24" s="12">
        <v>100.46599999999999</v>
      </c>
      <c r="E24" s="12">
        <v>100.00700000000001</v>
      </c>
      <c r="F24" s="12">
        <v>100.379</v>
      </c>
      <c r="G24" s="12">
        <v>99.938999999999993</v>
      </c>
      <c r="H24" s="12">
        <v>99.983999999999995</v>
      </c>
      <c r="I24" s="12">
        <v>99.956999999999994</v>
      </c>
      <c r="J24" s="12">
        <v>99.826999999999998</v>
      </c>
      <c r="K24" s="12">
        <v>99.960999999999999</v>
      </c>
      <c r="L24" s="12">
        <v>99.835999999999999</v>
      </c>
      <c r="M24" s="12">
        <v>100.06666666666666</v>
      </c>
      <c r="N24" s="12">
        <v>99.941176470588232</v>
      </c>
      <c r="O24" s="12">
        <v>99.992999999999995</v>
      </c>
      <c r="P24" s="12">
        <v>100.273</v>
      </c>
      <c r="Q24" s="12">
        <v>22.993727</v>
      </c>
      <c r="R24" s="12">
        <v>23.329349714285712</v>
      </c>
    </row>
    <row r="25" spans="1:18">
      <c r="A25" s="11">
        <v>42339</v>
      </c>
      <c r="B25" s="12">
        <v>0.72866200000000003</v>
      </c>
      <c r="C25" s="12">
        <v>100.00700000000001</v>
      </c>
      <c r="D25" s="12">
        <v>100.43300000000001</v>
      </c>
      <c r="E25" s="12">
        <v>100.004</v>
      </c>
      <c r="F25" s="12">
        <v>100.34699999999999</v>
      </c>
      <c r="G25" s="12">
        <v>99.977000000000004</v>
      </c>
      <c r="H25" s="12">
        <v>100.012</v>
      </c>
      <c r="I25" s="12">
        <v>99.984999999999999</v>
      </c>
      <c r="J25" s="12">
        <v>99.876999999999995</v>
      </c>
      <c r="K25" s="12">
        <v>100.128</v>
      </c>
      <c r="L25" s="12">
        <v>99.870999999999995</v>
      </c>
      <c r="M25" s="12">
        <v>100.1875</v>
      </c>
      <c r="N25" s="12">
        <v>100</v>
      </c>
      <c r="O25" s="12">
        <v>100.163</v>
      </c>
      <c r="P25" s="12">
        <v>100.304</v>
      </c>
      <c r="Q25" s="12">
        <v>23.948086</v>
      </c>
      <c r="R25" s="12">
        <v>23.471365478260871</v>
      </c>
    </row>
    <row r="26" spans="1:18">
      <c r="A26" s="11">
        <v>42370</v>
      </c>
      <c r="B26" s="12">
        <v>0.72866200000000003</v>
      </c>
      <c r="C26" s="12">
        <v>100.009</v>
      </c>
      <c r="D26" s="12">
        <v>100.40300000000001</v>
      </c>
      <c r="E26" s="12">
        <v>100</v>
      </c>
      <c r="F26" s="12">
        <v>100.313</v>
      </c>
      <c r="G26" s="12">
        <v>99.965999999999994</v>
      </c>
      <c r="H26" s="12">
        <v>99.813999999999993</v>
      </c>
      <c r="I26" s="12">
        <v>99.983000000000004</v>
      </c>
      <c r="J26" s="12">
        <v>99.885999999999996</v>
      </c>
      <c r="K26" s="12">
        <v>99.816000000000003</v>
      </c>
      <c r="L26" s="12">
        <v>100.001</v>
      </c>
      <c r="M26" s="12">
        <v>100</v>
      </c>
      <c r="N26" s="12">
        <v>99.95</v>
      </c>
      <c r="O26" s="12">
        <v>99.834000000000003</v>
      </c>
      <c r="P26" s="12">
        <v>100.26300000000001</v>
      </c>
      <c r="Q26" s="12">
        <v>23.783690999999997</v>
      </c>
      <c r="R26" s="12">
        <v>24.316350764705877</v>
      </c>
    </row>
    <row r="27" spans="1:18">
      <c r="A27" s="11">
        <v>42401</v>
      </c>
      <c r="B27" s="12">
        <v>0.72866200000000003</v>
      </c>
      <c r="C27" s="12">
        <v>99.995999999999995</v>
      </c>
      <c r="D27" s="12">
        <v>100.327</v>
      </c>
      <c r="E27" s="12">
        <v>100.004</v>
      </c>
      <c r="F27" s="12">
        <v>100.251</v>
      </c>
      <c r="G27" s="12">
        <v>100.03</v>
      </c>
      <c r="H27" s="12">
        <v>100.08199999999999</v>
      </c>
      <c r="I27" s="12">
        <v>100.07599999999999</v>
      </c>
      <c r="J27" s="12">
        <v>99.98</v>
      </c>
      <c r="K27" s="12">
        <v>100.011</v>
      </c>
      <c r="L27" s="12">
        <v>99.984999999999999</v>
      </c>
      <c r="M27" s="12">
        <v>100</v>
      </c>
      <c r="N27" s="12">
        <v>99.95</v>
      </c>
      <c r="O27" s="12">
        <v>100.051</v>
      </c>
      <c r="P27" s="12">
        <v>100.262</v>
      </c>
      <c r="Q27" s="12">
        <v>25.555029000000001</v>
      </c>
      <c r="R27" s="12">
        <v>26.382097238095238</v>
      </c>
    </row>
    <row r="28" spans="1:18">
      <c r="A28" s="11">
        <v>42430</v>
      </c>
      <c r="B28" s="12">
        <v>0.72866200000000003</v>
      </c>
      <c r="C28" s="12">
        <v>100.01</v>
      </c>
      <c r="D28" s="12">
        <v>100.209</v>
      </c>
      <c r="E28" s="12">
        <v>100.01900000000001</v>
      </c>
      <c r="F28" s="12">
        <v>100.15</v>
      </c>
      <c r="G28" s="12">
        <v>100.05</v>
      </c>
      <c r="H28" s="12">
        <v>100.068</v>
      </c>
      <c r="I28" s="12">
        <v>100.048</v>
      </c>
      <c r="J28" s="12">
        <v>100.01900000000001</v>
      </c>
      <c r="K28" s="12">
        <v>100.087</v>
      </c>
      <c r="L28" s="12">
        <v>100.134</v>
      </c>
      <c r="M28" s="12">
        <v>99.89473684210526</v>
      </c>
      <c r="N28" s="12">
        <v>99.89473684210526</v>
      </c>
      <c r="O28" s="12">
        <v>100.07299999999999</v>
      </c>
      <c r="P28" s="12">
        <v>100.274</v>
      </c>
      <c r="Q28" s="12">
        <v>27.094802000000001</v>
      </c>
      <c r="R28" s="12">
        <v>26.38350572727273</v>
      </c>
    </row>
    <row r="29" spans="1:18">
      <c r="A29" s="11">
        <v>42461</v>
      </c>
      <c r="B29" s="12">
        <v>0.72866200000000003</v>
      </c>
      <c r="C29" s="12">
        <v>100.035</v>
      </c>
      <c r="D29" s="12">
        <v>100.098</v>
      </c>
      <c r="E29" s="12">
        <v>100.006</v>
      </c>
      <c r="F29" s="12">
        <v>100.10599999999999</v>
      </c>
      <c r="G29" s="12">
        <v>100.038</v>
      </c>
      <c r="H29" s="12">
        <v>99.965999999999994</v>
      </c>
      <c r="I29" s="12">
        <v>100.035</v>
      </c>
      <c r="J29" s="12">
        <v>100.08499999999999</v>
      </c>
      <c r="K29" s="12">
        <v>100.012</v>
      </c>
      <c r="L29" s="12">
        <v>100.122</v>
      </c>
      <c r="M29" s="12">
        <v>99.941176470588232</v>
      </c>
      <c r="N29" s="12">
        <v>99.888888888888886</v>
      </c>
      <c r="O29" s="12">
        <v>99.995000000000005</v>
      </c>
      <c r="P29" s="12">
        <v>100.224</v>
      </c>
      <c r="Q29" s="12">
        <v>26.218214</v>
      </c>
      <c r="R29" s="12">
        <v>25.600800142857139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18"/>
  <sheetViews>
    <sheetView showGridLines="0" workbookViewId="0">
      <selection activeCell="B23" sqref="B23"/>
    </sheetView>
  </sheetViews>
  <sheetFormatPr defaultColWidth="9.1796875" defaultRowHeight="12.5"/>
  <cols>
    <col min="1" max="1" width="15.1796875" style="4" bestFit="1" customWidth="1"/>
    <col min="2" max="2" width="101.26953125" style="5" bestFit="1" customWidth="1"/>
    <col min="3" max="3" width="9.1796875" style="4"/>
    <col min="4" max="4" width="9.1796875" style="6"/>
    <col min="5" max="16384" width="9.1796875" style="4"/>
  </cols>
  <sheetData>
    <row r="1" spans="1:3" ht="13">
      <c r="A1" s="13" t="s">
        <v>23</v>
      </c>
      <c r="B1" s="14" t="s">
        <v>35</v>
      </c>
    </row>
    <row r="2" spans="1:3">
      <c r="A2" s="15" t="s">
        <v>2</v>
      </c>
      <c r="B2" s="16" t="s">
        <v>22</v>
      </c>
    </row>
    <row r="3" spans="1:3">
      <c r="A3" s="15" t="s">
        <v>3</v>
      </c>
      <c r="B3" s="17" t="s">
        <v>26</v>
      </c>
      <c r="C3" s="6"/>
    </row>
    <row r="4" spans="1:3">
      <c r="A4" s="15" t="s">
        <v>4</v>
      </c>
      <c r="B4" s="17" t="s">
        <v>19</v>
      </c>
      <c r="C4" s="6"/>
    </row>
    <row r="5" spans="1:3">
      <c r="A5" s="15" t="s">
        <v>5</v>
      </c>
      <c r="B5" s="17" t="s">
        <v>24</v>
      </c>
      <c r="C5" s="6"/>
    </row>
    <row r="6" spans="1:3">
      <c r="A6" s="15" t="s">
        <v>6</v>
      </c>
      <c r="B6" s="17" t="s">
        <v>25</v>
      </c>
      <c r="C6" s="6"/>
    </row>
    <row r="7" spans="1:3">
      <c r="A7" s="15" t="s">
        <v>7</v>
      </c>
      <c r="B7" s="17" t="s">
        <v>27</v>
      </c>
      <c r="C7" s="6"/>
    </row>
    <row r="8" spans="1:3">
      <c r="A8" s="15" t="s">
        <v>8</v>
      </c>
      <c r="B8" s="17" t="s">
        <v>28</v>
      </c>
      <c r="C8" s="6"/>
    </row>
    <row r="9" spans="1:3">
      <c r="A9" s="15" t="s">
        <v>9</v>
      </c>
      <c r="B9" s="17" t="s">
        <v>29</v>
      </c>
      <c r="C9" s="6"/>
    </row>
    <row r="10" spans="1:3">
      <c r="A10" s="15" t="s">
        <v>10</v>
      </c>
      <c r="B10" s="17" t="s">
        <v>30</v>
      </c>
      <c r="C10" s="6"/>
    </row>
    <row r="11" spans="1:3">
      <c r="A11" s="15" t="s">
        <v>11</v>
      </c>
      <c r="B11" s="17" t="s">
        <v>31</v>
      </c>
      <c r="C11" s="6"/>
    </row>
    <row r="12" spans="1:3">
      <c r="A12" s="15" t="s">
        <v>12</v>
      </c>
      <c r="B12" s="17" t="s">
        <v>32</v>
      </c>
      <c r="C12" s="6"/>
    </row>
    <row r="13" spans="1:3">
      <c r="A13" s="15" t="s">
        <v>13</v>
      </c>
      <c r="B13" s="17" t="s">
        <v>34</v>
      </c>
      <c r="C13" s="6"/>
    </row>
    <row r="14" spans="1:3">
      <c r="A14" s="15" t="s">
        <v>14</v>
      </c>
      <c r="B14" s="17" t="s">
        <v>33</v>
      </c>
      <c r="C14" s="6"/>
    </row>
    <row r="15" spans="1:3">
      <c r="A15" s="15" t="s">
        <v>15</v>
      </c>
      <c r="B15" s="17" t="s">
        <v>20</v>
      </c>
      <c r="C15" s="6"/>
    </row>
    <row r="16" spans="1:3">
      <c r="A16" s="15" t="s">
        <v>16</v>
      </c>
      <c r="B16" s="17" t="s">
        <v>21</v>
      </c>
      <c r="C16" s="6"/>
    </row>
    <row r="17" spans="1:2">
      <c r="A17" s="15" t="s">
        <v>17</v>
      </c>
      <c r="B17" s="16" t="s">
        <v>36</v>
      </c>
    </row>
    <row r="18" spans="1:2">
      <c r="A18" s="15" t="s">
        <v>18</v>
      </c>
      <c r="B18" s="16" t="s">
        <v>37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20"/>
  <sheetViews>
    <sheetView showGridLines="0" topLeftCell="B1" workbookViewId="0">
      <selection activeCell="N4" sqref="N4"/>
    </sheetView>
  </sheetViews>
  <sheetFormatPr defaultColWidth="9.1796875" defaultRowHeight="12.5"/>
  <cols>
    <col min="1" max="1" width="15.26953125" style="3" bestFit="1" customWidth="1"/>
    <col min="2" max="2" width="20.453125" style="3" bestFit="1" customWidth="1"/>
    <col min="3" max="3" width="12" style="3" bestFit="1" customWidth="1"/>
    <col min="4" max="4" width="9" style="3" bestFit="1" customWidth="1"/>
    <col min="5" max="5" width="12.54296875" style="3" customWidth="1"/>
    <col min="6" max="6" width="13.7265625" style="3" bestFit="1" customWidth="1"/>
    <col min="7" max="7" width="9.81640625" style="3" bestFit="1" customWidth="1"/>
    <col min="8" max="8" width="16.1796875" style="3" bestFit="1" customWidth="1"/>
    <col min="9" max="9" width="11.54296875" style="3" bestFit="1" customWidth="1"/>
    <col min="10" max="10" width="10.81640625" style="3" bestFit="1" customWidth="1"/>
    <col min="11" max="11" width="13.26953125" style="3" customWidth="1"/>
    <col min="12" max="12" width="9.1796875" style="3" bestFit="1" customWidth="1"/>
    <col min="13" max="13" width="10.1796875" style="3" bestFit="1" customWidth="1"/>
    <col min="14" max="14" width="7.54296875" style="3" bestFit="1" customWidth="1"/>
    <col min="15" max="15" width="9.1796875" style="3" bestFit="1" customWidth="1"/>
    <col min="16" max="16" width="10.1796875" style="3" bestFit="1" customWidth="1"/>
    <col min="17" max="17" width="7.54296875" style="3" bestFit="1" customWidth="1"/>
    <col min="18" max="18" width="11.54296875" style="3" bestFit="1" customWidth="1"/>
    <col min="19" max="19" width="10.1796875" style="3" bestFit="1" customWidth="1"/>
    <col min="20" max="20" width="6.54296875" style="3" bestFit="1" customWidth="1"/>
    <col min="21" max="21" width="9.453125" style="3" bestFit="1" customWidth="1"/>
    <col min="22" max="22" width="10.1796875" style="3" bestFit="1" customWidth="1"/>
    <col min="23" max="23" width="7.54296875" style="3" bestFit="1" customWidth="1"/>
    <col min="24" max="24" width="9.453125" style="3" bestFit="1" customWidth="1"/>
    <col min="25" max="25" width="10.1796875" style="3" bestFit="1" customWidth="1"/>
    <col min="26" max="26" width="7.54296875" style="3" bestFit="1" customWidth="1"/>
    <col min="27" max="16384" width="9.1796875" style="3"/>
  </cols>
  <sheetData>
    <row r="1" spans="1:26" ht="13">
      <c r="A1" s="37" t="s">
        <v>51</v>
      </c>
      <c r="B1" s="37"/>
      <c r="C1" s="37"/>
      <c r="D1" s="37"/>
      <c r="E1" s="37"/>
      <c r="F1" s="37"/>
      <c r="G1" s="37"/>
      <c r="H1" s="37"/>
      <c r="I1" s="32" t="s">
        <v>52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" customHeight="1">
      <c r="A2" s="35" t="s">
        <v>38</v>
      </c>
      <c r="B2" s="35" t="s">
        <v>43</v>
      </c>
      <c r="C2" s="35" t="s">
        <v>39</v>
      </c>
      <c r="D2" s="35" t="s">
        <v>44</v>
      </c>
      <c r="E2" s="35" t="s">
        <v>45</v>
      </c>
      <c r="F2" s="35" t="s">
        <v>40</v>
      </c>
      <c r="G2" s="35" t="s">
        <v>41</v>
      </c>
      <c r="H2" s="35" t="s">
        <v>42</v>
      </c>
      <c r="I2" s="35" t="s">
        <v>47</v>
      </c>
      <c r="J2" s="35" t="s">
        <v>46</v>
      </c>
      <c r="K2" s="35" t="s">
        <v>48</v>
      </c>
      <c r="L2" s="29" t="s">
        <v>53</v>
      </c>
      <c r="M2" s="30"/>
      <c r="N2" s="31"/>
      <c r="O2" s="29" t="s">
        <v>56</v>
      </c>
      <c r="P2" s="30"/>
      <c r="Q2" s="31"/>
      <c r="R2" s="29" t="s">
        <v>57</v>
      </c>
      <c r="S2" s="30"/>
      <c r="T2" s="31"/>
      <c r="U2" s="29" t="s">
        <v>58</v>
      </c>
      <c r="V2" s="30"/>
      <c r="W2" s="31"/>
      <c r="X2" s="29" t="s">
        <v>59</v>
      </c>
      <c r="Y2" s="30"/>
      <c r="Z2" s="31"/>
    </row>
    <row r="3" spans="1:26" ht="13">
      <c r="A3" s="35"/>
      <c r="B3" s="35" t="s">
        <v>43</v>
      </c>
      <c r="C3" s="35" t="s">
        <v>39</v>
      </c>
      <c r="D3" s="35" t="s">
        <v>44</v>
      </c>
      <c r="E3" s="35" t="s">
        <v>45</v>
      </c>
      <c r="F3" s="35" t="s">
        <v>40</v>
      </c>
      <c r="G3" s="35" t="s">
        <v>41</v>
      </c>
      <c r="H3" s="35" t="s">
        <v>42</v>
      </c>
      <c r="I3" s="36" t="s">
        <v>47</v>
      </c>
      <c r="J3" s="36" t="s">
        <v>46</v>
      </c>
      <c r="K3" s="36" t="s">
        <v>48</v>
      </c>
      <c r="L3" s="18" t="s">
        <v>54</v>
      </c>
      <c r="M3" s="18" t="s">
        <v>0</v>
      </c>
      <c r="N3" s="18" t="s">
        <v>55</v>
      </c>
      <c r="O3" s="18" t="s">
        <v>54</v>
      </c>
      <c r="P3" s="18" t="s">
        <v>0</v>
      </c>
      <c r="Q3" s="18" t="s">
        <v>55</v>
      </c>
      <c r="R3" s="18" t="s">
        <v>54</v>
      </c>
      <c r="S3" s="18" t="s">
        <v>0</v>
      </c>
      <c r="T3" s="18" t="s">
        <v>55</v>
      </c>
      <c r="U3" s="18" t="s">
        <v>54</v>
      </c>
      <c r="V3" s="18" t="s">
        <v>0</v>
      </c>
      <c r="W3" s="18" t="s">
        <v>55</v>
      </c>
      <c r="X3" s="18" t="s">
        <v>54</v>
      </c>
      <c r="Y3" s="18" t="s">
        <v>0</v>
      </c>
      <c r="Z3" s="18" t="s">
        <v>55</v>
      </c>
    </row>
    <row r="4" spans="1:26" ht="13.5">
      <c r="A4" s="7" t="s">
        <v>49</v>
      </c>
      <c r="B4" s="9" t="s">
        <v>50</v>
      </c>
      <c r="C4" s="7" t="s">
        <v>6</v>
      </c>
      <c r="D4" s="9">
        <v>0</v>
      </c>
      <c r="E4" s="9">
        <v>8.6870981153994054E-2</v>
      </c>
      <c r="F4" s="9">
        <v>-190.62</v>
      </c>
      <c r="G4" s="9">
        <v>0</v>
      </c>
      <c r="H4" s="9">
        <v>0</v>
      </c>
      <c r="I4" s="19">
        <v>41974</v>
      </c>
      <c r="J4" s="20">
        <v>1.7701963308658E-2</v>
      </c>
      <c r="K4" s="24">
        <f>$F$4+$G$4+$H$4+N4*$E$4+Q4*$E$5+T4*$E$6+W4*$E$7+Z4*$E$8</f>
        <v>2.3620582031298909E-2</v>
      </c>
      <c r="L4" s="34" t="str">
        <f>C4</f>
        <v>CCPI_MY</v>
      </c>
      <c r="M4" s="22">
        <f>INDEX('Input macro'!$A$2:$A$29,MATCH($I4,'Input macro'!$A$2:$A$29,0)-VLOOKUP(L$4,$C$4:$D$46,2,0),1)</f>
        <v>41974</v>
      </c>
      <c r="N4" s="23">
        <f>INDEX('Input macro'!$A$1:$R$29,MATCH(M4,'Input macro'!$A$1:$A$29,0),MATCH($L$4,'Input macro'!$A$1:$R$1,0))</f>
        <v>100.22799999999999</v>
      </c>
      <c r="O4" s="34" t="str">
        <f>C5</f>
        <v>Industr_M</v>
      </c>
      <c r="P4" s="22">
        <f>INDEX('Input macro'!$A$2:$A$29,MATCH($I4,'Input macro'!$A$2:$A$29,0)-VLOOKUP(O$4,$C$4:$D$46,2,0),1)</f>
        <v>41944</v>
      </c>
      <c r="Q4" s="23">
        <f>INDEX('Input macro'!$A$1:$R$29,MATCH(P4,'Input macro'!$A$1:$A$29,0),MATCH($O$4,'Input macro'!$A$1:$R$1,0))</f>
        <v>99.98</v>
      </c>
      <c r="R4" s="34" t="str">
        <f>C6</f>
        <v>Constr_MYC</v>
      </c>
      <c r="S4" s="22">
        <f>INDEX('Input macro'!$A$2:$A$29,MATCH($I4,'Input macro'!$A$2:$A$29,0)-VLOOKUP(R$4,$C$4:$D$46,2,0),1)</f>
        <v>41913</v>
      </c>
      <c r="T4" s="23">
        <f>INDEX('Input macro'!$A$1:$R$29,MATCH(S4,'Input macro'!$A$1:$A$29,0),MATCH($R$4,'Input macro'!$A$1:$R$1,0))</f>
        <v>99.820999999999998</v>
      </c>
      <c r="U4" s="34" t="str">
        <f>C7</f>
        <v>Unemp_M</v>
      </c>
      <c r="V4" s="22">
        <f>INDEX('Input macro'!$A$2:$A$29,MATCH($I4,'Input macro'!$A$2:$A$29,0)-VLOOKUP(U$4,$C$4:$D$46,2,0),1)</f>
        <v>41883</v>
      </c>
      <c r="W4" s="23">
        <f>INDEX('Input macro'!$A$1:$R$29,MATCH(V4,'Input macro'!$A$1:$A$29,0),MATCH($U$4,'Input macro'!$A$1:$R$1,0))</f>
        <v>100</v>
      </c>
      <c r="X4" s="34" t="str">
        <f>C8</f>
        <v>Wages_M</v>
      </c>
      <c r="Y4" s="22">
        <f>INDEX('Input macro'!$A$2:$A$29,MATCH($I4,'Input macro'!$A$2:$A$29,0)-VLOOKUP(X$4,$C$4:$D$46,2,0),1)</f>
        <v>41852</v>
      </c>
      <c r="Z4" s="23">
        <f>INDEX('Input macro'!$A$1:$R$29,MATCH(Y4,'Input macro'!$A$1:$A$29,0),MATCH($X$4,'Input macro'!$A$1:$R$1,0))</f>
        <v>99.953000000000003</v>
      </c>
    </row>
    <row r="5" spans="1:26" ht="13.5">
      <c r="C5" s="7" t="s">
        <v>8</v>
      </c>
      <c r="D5" s="9">
        <v>1</v>
      </c>
      <c r="E5" s="9">
        <v>0.33138160622337876</v>
      </c>
      <c r="I5" s="19">
        <v>42005</v>
      </c>
      <c r="J5" s="20">
        <v>9.8698326419690008E-3</v>
      </c>
      <c r="K5" s="24">
        <f t="shared" ref="K5:K20" si="0">$F$4+$G$4+$H$4+N5*$E$4+Q5*$E$5+T5*$E$6+W5*$E$7+Z5*$E$8</f>
        <v>9.0352405322917662E-3</v>
      </c>
      <c r="L5" s="34"/>
      <c r="M5" s="22">
        <f>INDEX('Input macro'!$A$2:$A$29,MATCH($I5,'Input macro'!$A$2:$A$29,0)-VLOOKUP(L$4,$C$4:$D$46,2,0),1)</f>
        <v>42005</v>
      </c>
      <c r="N5" s="23">
        <f>INDEX('Input macro'!$A$1:$R$29,MATCH(M5,'Input macro'!$A$1:$A$29,0),MATCH($L$4,'Input macro'!$A$1:$R$1,0))</f>
        <v>100.261</v>
      </c>
      <c r="O5" s="34"/>
      <c r="P5" s="22">
        <f>INDEX('Input macro'!$A$2:$A$29,MATCH($I5,'Input macro'!$A$2:$A$29,0)-VLOOKUP(O$4,$C$4:$D$46,2,0),1)</f>
        <v>41974</v>
      </c>
      <c r="Q5" s="23">
        <f>INDEX('Input macro'!$A$1:$R$29,MATCH(P5,'Input macro'!$A$1:$A$29,0),MATCH($O$4,'Input macro'!$A$1:$R$1,0))</f>
        <v>99.983000000000004</v>
      </c>
      <c r="R5" s="34"/>
      <c r="S5" s="22">
        <f>INDEX('Input macro'!$A$2:$A$29,MATCH($I5,'Input macro'!$A$2:$A$29,0)-VLOOKUP(R$4,$C$4:$D$46,2,0),1)</f>
        <v>41944</v>
      </c>
      <c r="T5" s="23">
        <f>INDEX('Input macro'!$A$1:$R$29,MATCH(S5,'Input macro'!$A$1:$A$29,0),MATCH($R$4,'Input macro'!$A$1:$R$1,0))</f>
        <v>99.816000000000003</v>
      </c>
      <c r="U5" s="34"/>
      <c r="V5" s="22">
        <f>INDEX('Input macro'!$A$2:$A$29,MATCH($I5,'Input macro'!$A$2:$A$29,0)-VLOOKUP(U$4,$C$4:$D$46,2,0),1)</f>
        <v>41913</v>
      </c>
      <c r="W5" s="23">
        <f>INDEX('Input macro'!$A$1:$R$29,MATCH(V5,'Input macro'!$A$1:$A$29,0),MATCH($U$4,'Input macro'!$A$1:$R$1,0))</f>
        <v>99.9375</v>
      </c>
      <c r="X5" s="34"/>
      <c r="Y5" s="22">
        <f>INDEX('Input macro'!$A$2:$A$29,MATCH($I5,'Input macro'!$A$2:$A$29,0)-VLOOKUP(X$4,$C$4:$D$46,2,0),1)</f>
        <v>41883</v>
      </c>
      <c r="Z5" s="23">
        <f>INDEX('Input macro'!$A$1:$R$29,MATCH(Y5,'Input macro'!$A$1:$A$29,0),MATCH($X$4,'Input macro'!$A$1:$R$1,0))</f>
        <v>100.033</v>
      </c>
    </row>
    <row r="6" spans="1:26" ht="13.5">
      <c r="C6" s="7" t="s">
        <v>10</v>
      </c>
      <c r="D6" s="9">
        <v>2</v>
      </c>
      <c r="E6" s="9">
        <v>0.78837721516748105</v>
      </c>
      <c r="I6" s="19">
        <v>42036</v>
      </c>
      <c r="J6" s="20">
        <v>1.2968669748331E-2</v>
      </c>
      <c r="K6" s="24">
        <f t="shared" si="0"/>
        <v>3.5972964444365374E-2</v>
      </c>
      <c r="L6" s="34"/>
      <c r="M6" s="22">
        <f>INDEX('Input macro'!$A$2:$A$29,MATCH($I6,'Input macro'!$A$2:$A$29,0)-VLOOKUP(L$4,$C$4:$D$46,2,0),1)</f>
        <v>42036</v>
      </c>
      <c r="N6" s="23">
        <f>INDEX('Input macro'!$A$1:$R$29,MATCH(M6,'Input macro'!$A$1:$A$29,0),MATCH($L$4,'Input macro'!$A$1:$R$1,0))</f>
        <v>100.33199999999999</v>
      </c>
      <c r="O6" s="34"/>
      <c r="P6" s="22">
        <f>INDEX('Input macro'!$A$2:$A$29,MATCH($I6,'Input macro'!$A$2:$A$29,0)-VLOOKUP(O$4,$C$4:$D$46,2,0),1)</f>
        <v>42005</v>
      </c>
      <c r="Q6" s="23">
        <f>INDEX('Input macro'!$A$1:$R$29,MATCH(P6,'Input macro'!$A$1:$A$29,0),MATCH($O$4,'Input macro'!$A$1:$R$1,0))</f>
        <v>99.816000000000003</v>
      </c>
      <c r="R6" s="34"/>
      <c r="S6" s="22">
        <f>INDEX('Input macro'!$A$2:$A$29,MATCH($I6,'Input macro'!$A$2:$A$29,0)-VLOOKUP(R$4,$C$4:$D$46,2,0),1)</f>
        <v>41974</v>
      </c>
      <c r="T6" s="23">
        <f>INDEX('Input macro'!$A$1:$R$29,MATCH(S6,'Input macro'!$A$1:$A$29,0),MATCH($R$4,'Input macro'!$A$1:$R$1,0))</f>
        <v>99.796000000000006</v>
      </c>
      <c r="U6" s="34"/>
      <c r="V6" s="22">
        <f>INDEX('Input macro'!$A$2:$A$29,MATCH($I6,'Input macro'!$A$2:$A$29,0)-VLOOKUP(U$4,$C$4:$D$46,2,0),1)</f>
        <v>41944</v>
      </c>
      <c r="W6" s="23">
        <f>INDEX('Input macro'!$A$1:$R$29,MATCH(V6,'Input macro'!$A$1:$A$29,0),MATCH($U$4,'Input macro'!$A$1:$R$1,0))</f>
        <v>100.13333333333334</v>
      </c>
      <c r="X6" s="34"/>
      <c r="Y6" s="22">
        <f>INDEX('Input macro'!$A$2:$A$29,MATCH($I6,'Input macro'!$A$2:$A$29,0)-VLOOKUP(X$4,$C$4:$D$46,2,0),1)</f>
        <v>41913</v>
      </c>
      <c r="Z6" s="23">
        <f>INDEX('Input macro'!$A$1:$R$29,MATCH(Y6,'Input macro'!$A$1:$A$29,0),MATCH($X$4,'Input macro'!$A$1:$R$1,0))</f>
        <v>100.008</v>
      </c>
    </row>
    <row r="7" spans="1:26" ht="13.5">
      <c r="C7" s="7" t="s">
        <v>13</v>
      </c>
      <c r="D7" s="9">
        <v>3</v>
      </c>
      <c r="E7" s="9">
        <v>0.49543118307296519</v>
      </c>
      <c r="I7" s="19">
        <v>42064</v>
      </c>
      <c r="J7" s="20">
        <v>2.2676628653821002E-2</v>
      </c>
      <c r="K7" s="24">
        <f t="shared" si="0"/>
        <v>2.9140587879084023E-4</v>
      </c>
      <c r="L7" s="34"/>
      <c r="M7" s="22">
        <f>INDEX('Input macro'!$A$2:$A$29,MATCH($I7,'Input macro'!$A$2:$A$29,0)-VLOOKUP(L$4,$C$4:$D$46,2,0),1)</f>
        <v>42064</v>
      </c>
      <c r="N7" s="23">
        <f>INDEX('Input macro'!$A$1:$R$29,MATCH(M7,'Input macro'!$A$1:$A$29,0),MATCH($L$4,'Input macro'!$A$1:$R$1,0))</f>
        <v>100.446</v>
      </c>
      <c r="O7" s="34"/>
      <c r="P7" s="22">
        <f>INDEX('Input macro'!$A$2:$A$29,MATCH($I7,'Input macro'!$A$2:$A$29,0)-VLOOKUP(O$4,$C$4:$D$46,2,0),1)</f>
        <v>42036</v>
      </c>
      <c r="Q7" s="23">
        <f>INDEX('Input macro'!$A$1:$R$29,MATCH(P7,'Input macro'!$A$1:$A$29,0),MATCH($O$4,'Input macro'!$A$1:$R$1,0))</f>
        <v>99.988</v>
      </c>
      <c r="R7" s="34"/>
      <c r="S7" s="22">
        <f>INDEX('Input macro'!$A$2:$A$29,MATCH($I7,'Input macro'!$A$2:$A$29,0)-VLOOKUP(R$4,$C$4:$D$46,2,0),1)</f>
        <v>42005</v>
      </c>
      <c r="T7" s="23">
        <f>INDEX('Input macro'!$A$1:$R$29,MATCH(S7,'Input macro'!$A$1:$A$29,0),MATCH($R$4,'Input macro'!$A$1:$R$1,0))</f>
        <v>99.676000000000002</v>
      </c>
      <c r="U7" s="34"/>
      <c r="V7" s="22">
        <f>INDEX('Input macro'!$A$2:$A$29,MATCH($I7,'Input macro'!$A$2:$A$29,0)-VLOOKUP(U$4,$C$4:$D$46,2,0),1)</f>
        <v>41974</v>
      </c>
      <c r="W7" s="23">
        <f>INDEX('Input macro'!$A$1:$R$29,MATCH(V7,'Input macro'!$A$1:$A$29,0),MATCH($U$4,'Input macro'!$A$1:$R$1,0))</f>
        <v>100.11764705882354</v>
      </c>
      <c r="X7" s="34"/>
      <c r="Y7" s="22">
        <f>INDEX('Input macro'!$A$2:$A$29,MATCH($I7,'Input macro'!$A$2:$A$29,0)-VLOOKUP(X$4,$C$4:$D$46,2,0),1)</f>
        <v>41944</v>
      </c>
      <c r="Z7" s="23">
        <f>INDEX('Input macro'!$A$1:$R$29,MATCH(Y7,'Input macro'!$A$1:$A$29,0),MATCH($X$4,'Input macro'!$A$1:$R$1,0))</f>
        <v>100.00700000000001</v>
      </c>
    </row>
    <row r="8" spans="1:26" ht="13.5">
      <c r="C8" s="7" t="s">
        <v>15</v>
      </c>
      <c r="D8" s="9">
        <v>4</v>
      </c>
      <c r="E8" s="9">
        <v>0.20575132902649984</v>
      </c>
      <c r="I8" s="19">
        <v>42095</v>
      </c>
      <c r="J8" s="20">
        <v>1.8214936247722999E-2</v>
      </c>
      <c r="K8" s="24">
        <f t="shared" si="0"/>
        <v>5.9057079195049766E-2</v>
      </c>
      <c r="L8" s="34"/>
      <c r="M8" s="22">
        <f>INDEX('Input macro'!$A$2:$A$29,MATCH($I8,'Input macro'!$A$2:$A$29,0)-VLOOKUP(L$4,$C$4:$D$46,2,0),1)</f>
        <v>42095</v>
      </c>
      <c r="N8" s="23">
        <f>INDEX('Input macro'!$A$1:$R$29,MATCH(M8,'Input macro'!$A$1:$A$29,0),MATCH($L$4,'Input macro'!$A$1:$R$1,0))</f>
        <v>100.471</v>
      </c>
      <c r="O8" s="34"/>
      <c r="P8" s="22">
        <f>INDEX('Input macro'!$A$2:$A$29,MATCH($I8,'Input macro'!$A$2:$A$29,0)-VLOOKUP(O$4,$C$4:$D$46,2,0),1)</f>
        <v>42064</v>
      </c>
      <c r="Q8" s="23">
        <f>INDEX('Input macro'!$A$1:$R$29,MATCH(P8,'Input macro'!$A$1:$A$29,0),MATCH($O$4,'Input macro'!$A$1:$R$1,0))</f>
        <v>100.098</v>
      </c>
      <c r="R8" s="34"/>
      <c r="S8" s="22">
        <f>INDEX('Input macro'!$A$2:$A$29,MATCH($I8,'Input macro'!$A$2:$A$29,0)-VLOOKUP(R$4,$C$4:$D$46,2,0),1)</f>
        <v>42036</v>
      </c>
      <c r="T8" s="23">
        <f>INDEX('Input macro'!$A$1:$R$29,MATCH(S8,'Input macro'!$A$1:$A$29,0),MATCH($R$4,'Input macro'!$A$1:$R$1,0))</f>
        <v>99.709000000000003</v>
      </c>
      <c r="U8" s="34"/>
      <c r="V8" s="22">
        <f>INDEX('Input macro'!$A$2:$A$29,MATCH($I8,'Input macro'!$A$2:$A$29,0)-VLOOKUP(U$4,$C$4:$D$46,2,0),1)</f>
        <v>42005</v>
      </c>
      <c r="W8" s="23">
        <f>INDEX('Input macro'!$A$1:$R$29,MATCH(V8,'Input macro'!$A$1:$A$29,0),MATCH($U$4,'Input macro'!$A$1:$R$1,0))</f>
        <v>100.05263157894737</v>
      </c>
      <c r="X8" s="34"/>
      <c r="Y8" s="22">
        <f>INDEX('Input macro'!$A$2:$A$29,MATCH($I8,'Input macro'!$A$2:$A$29,0)-VLOOKUP(X$4,$C$4:$D$46,2,0),1)</f>
        <v>41974</v>
      </c>
      <c r="Z8" s="23">
        <f>INDEX('Input macro'!$A$1:$R$29,MATCH(Y8,'Input macro'!$A$1:$A$29,0),MATCH($X$4,'Input macro'!$A$1:$R$1,0))</f>
        <v>100.13500000000001</v>
      </c>
    </row>
    <row r="9" spans="1:26" ht="13.5">
      <c r="I9" s="19">
        <v>42125</v>
      </c>
      <c r="J9" s="20">
        <v>1.3828329388313999E-2</v>
      </c>
      <c r="K9" s="24">
        <f t="shared" si="0"/>
        <v>-6.8080010701621063E-2</v>
      </c>
      <c r="L9" s="34"/>
      <c r="M9" s="22">
        <f>INDEX('Input macro'!$A$2:$A$29,MATCH($I9,'Input macro'!$A$2:$A$29,0)-VLOOKUP(L$4,$C$4:$D$46,2,0),1)</f>
        <v>42125</v>
      </c>
      <c r="N9" s="23">
        <f>INDEX('Input macro'!$A$1:$R$29,MATCH(M9,'Input macro'!$A$1:$A$29,0),MATCH($L$4,'Input macro'!$A$1:$R$1,0))</f>
        <v>100.465</v>
      </c>
      <c r="O9" s="34"/>
      <c r="P9" s="22">
        <f>INDEX('Input macro'!$A$2:$A$29,MATCH($I9,'Input macro'!$A$2:$A$29,0)-VLOOKUP(O$4,$C$4:$D$46,2,0),1)</f>
        <v>42095</v>
      </c>
      <c r="Q9" s="23">
        <f>INDEX('Input macro'!$A$1:$R$29,MATCH(P9,'Input macro'!$A$1:$A$29,0),MATCH($O$4,'Input macro'!$A$1:$R$1,0))</f>
        <v>99.978999999999999</v>
      </c>
      <c r="R9" s="34"/>
      <c r="S9" s="22">
        <f>INDEX('Input macro'!$A$2:$A$29,MATCH($I9,'Input macro'!$A$2:$A$29,0)-VLOOKUP(R$4,$C$4:$D$46,2,0),1)</f>
        <v>42064</v>
      </c>
      <c r="T9" s="23">
        <f>INDEX('Input macro'!$A$1:$R$29,MATCH(S9,'Input macro'!$A$1:$A$29,0),MATCH($R$4,'Input macro'!$A$1:$R$1,0))</f>
        <v>99.703000000000003</v>
      </c>
      <c r="U9" s="34"/>
      <c r="V9" s="22">
        <f>INDEX('Input macro'!$A$2:$A$29,MATCH($I9,'Input macro'!$A$2:$A$29,0)-VLOOKUP(U$4,$C$4:$D$46,2,0),1)</f>
        <v>42036</v>
      </c>
      <c r="W9" s="23">
        <f>INDEX('Input macro'!$A$1:$R$29,MATCH(V9,'Input macro'!$A$1:$A$29,0),MATCH($U$4,'Input macro'!$A$1:$R$1,0))</f>
        <v>100</v>
      </c>
      <c r="X9" s="34"/>
      <c r="Y9" s="22">
        <f>INDEX('Input macro'!$A$2:$A$29,MATCH($I9,'Input macro'!$A$2:$A$29,0)-VLOOKUP(X$4,$C$4:$D$46,2,0),1)</f>
        <v>42005</v>
      </c>
      <c r="Z9" s="23">
        <f>INDEX('Input macro'!$A$1:$R$29,MATCH(Y9,'Input macro'!$A$1:$A$29,0),MATCH($X$4,'Input macro'!$A$1:$R$1,0))</f>
        <v>99.861000000000004</v>
      </c>
    </row>
    <row r="10" spans="1:26" ht="13.5">
      <c r="I10" s="19">
        <v>42156</v>
      </c>
      <c r="J10" s="20">
        <v>1.3518080432579E-2</v>
      </c>
      <c r="K10" s="24">
        <f t="shared" si="0"/>
        <v>-5.3534654126362824E-2</v>
      </c>
      <c r="L10" s="34"/>
      <c r="M10" s="22">
        <f>INDEX('Input macro'!$A$2:$A$29,MATCH($I10,'Input macro'!$A$2:$A$29,0)-VLOOKUP(L$4,$C$4:$D$46,2,0),1)</f>
        <v>42156</v>
      </c>
      <c r="N10" s="23">
        <f>INDEX('Input macro'!$A$1:$R$29,MATCH(M10,'Input macro'!$A$1:$A$29,0),MATCH($L$4,'Input macro'!$A$1:$R$1,0))</f>
        <v>100.45099999999999</v>
      </c>
      <c r="O10" s="34"/>
      <c r="P10" s="22">
        <f>INDEX('Input macro'!$A$2:$A$29,MATCH($I10,'Input macro'!$A$2:$A$29,0)-VLOOKUP(O$4,$C$4:$D$46,2,0),1)</f>
        <v>42125</v>
      </c>
      <c r="Q10" s="23">
        <f>INDEX('Input macro'!$A$1:$R$29,MATCH(P10,'Input macro'!$A$1:$A$29,0),MATCH($O$4,'Input macro'!$A$1:$R$1,0))</f>
        <v>99.997</v>
      </c>
      <c r="R10" s="34"/>
      <c r="S10" s="22">
        <f>INDEX('Input macro'!$A$2:$A$29,MATCH($I10,'Input macro'!$A$2:$A$29,0)-VLOOKUP(R$4,$C$4:$D$46,2,0),1)</f>
        <v>42095</v>
      </c>
      <c r="T10" s="23">
        <f>INDEX('Input macro'!$A$1:$R$29,MATCH(S10,'Input macro'!$A$1:$A$29,0),MATCH($R$4,'Input macro'!$A$1:$R$1,0))</f>
        <v>99.697000000000003</v>
      </c>
      <c r="U10" s="34"/>
      <c r="V10" s="22">
        <f>INDEX('Input macro'!$A$2:$A$29,MATCH($I10,'Input macro'!$A$2:$A$29,0)-VLOOKUP(U$4,$C$4:$D$46,2,0),1)</f>
        <v>42064</v>
      </c>
      <c r="W10" s="23">
        <f>INDEX('Input macro'!$A$1:$R$29,MATCH(V10,'Input macro'!$A$1:$A$29,0),MATCH($U$4,'Input macro'!$A$1:$R$1,0))</f>
        <v>99.95</v>
      </c>
      <c r="X10" s="34"/>
      <c r="Y10" s="22">
        <f>INDEX('Input macro'!$A$2:$A$29,MATCH($I10,'Input macro'!$A$2:$A$29,0)-VLOOKUP(X$4,$C$4:$D$46,2,0),1)</f>
        <v>42036</v>
      </c>
      <c r="Z10" s="23">
        <f>INDEX('Input macro'!$A$1:$R$29,MATCH(Y10,'Input macro'!$A$1:$A$29,0),MATCH($X$4,'Input macro'!$A$1:$R$1,0))</f>
        <v>100.05200000000001</v>
      </c>
    </row>
    <row r="11" spans="1:26" ht="13.5">
      <c r="I11" s="19">
        <v>42186</v>
      </c>
      <c r="J11" s="20">
        <v>1.5674984005117999E-2</v>
      </c>
      <c r="K11" s="24">
        <f t="shared" si="0"/>
        <v>-3.2886056535826214E-2</v>
      </c>
      <c r="L11" s="34"/>
      <c r="M11" s="22">
        <f>INDEX('Input macro'!$A$2:$A$29,MATCH($I11,'Input macro'!$A$2:$A$29,0)-VLOOKUP(L$4,$C$4:$D$46,2,0),1)</f>
        <v>42186</v>
      </c>
      <c r="N11" s="23">
        <f>INDEX('Input macro'!$A$1:$R$29,MATCH(M11,'Input macro'!$A$1:$A$29,0),MATCH($L$4,'Input macro'!$A$1:$R$1,0))</f>
        <v>100.438</v>
      </c>
      <c r="O11" s="34"/>
      <c r="P11" s="22">
        <f>INDEX('Input macro'!$A$2:$A$29,MATCH($I11,'Input macro'!$A$2:$A$29,0)-VLOOKUP(O$4,$C$4:$D$46,2,0),1)</f>
        <v>42156</v>
      </c>
      <c r="Q11" s="23">
        <f>INDEX('Input macro'!$A$1:$R$29,MATCH(P11,'Input macro'!$A$1:$A$29,0),MATCH($O$4,'Input macro'!$A$1:$R$1,0))</f>
        <v>100.017</v>
      </c>
      <c r="R11" s="34"/>
      <c r="S11" s="22">
        <f>INDEX('Input macro'!$A$2:$A$29,MATCH($I11,'Input macro'!$A$2:$A$29,0)-VLOOKUP(R$4,$C$4:$D$46,2,0),1)</f>
        <v>42125</v>
      </c>
      <c r="T11" s="23">
        <f>INDEX('Input macro'!$A$1:$R$29,MATCH(S11,'Input macro'!$A$1:$A$29,0),MATCH($R$4,'Input macro'!$A$1:$R$1,0))</f>
        <v>99.715000000000003</v>
      </c>
      <c r="U11" s="34"/>
      <c r="V11" s="22">
        <f>INDEX('Input macro'!$A$2:$A$29,MATCH($I11,'Input macro'!$A$2:$A$29,0)-VLOOKUP(U$4,$C$4:$D$46,2,0),1)</f>
        <v>42095</v>
      </c>
      <c r="W11" s="23">
        <f>INDEX('Input macro'!$A$1:$R$29,MATCH(V11,'Input macro'!$A$1:$A$29,0),MATCH($U$4,'Input macro'!$A$1:$R$1,0))</f>
        <v>99.94736842105263</v>
      </c>
      <c r="X11" s="34"/>
      <c r="Y11" s="22">
        <f>INDEX('Input macro'!$A$2:$A$29,MATCH($I11,'Input macro'!$A$2:$A$29,0)-VLOOKUP(X$4,$C$4:$D$46,2,0),1)</f>
        <v>42064</v>
      </c>
      <c r="Z11" s="23">
        <f>INDEX('Input macro'!$A$1:$R$29,MATCH(Y11,'Input macro'!$A$1:$A$29,0),MATCH($X$4,'Input macro'!$A$1:$R$1,0))</f>
        <v>100.063</v>
      </c>
    </row>
    <row r="12" spans="1:26" ht="13.5">
      <c r="I12" s="19">
        <v>42217</v>
      </c>
      <c r="J12" s="20">
        <v>1.3418079096046E-2</v>
      </c>
      <c r="K12" s="24">
        <f t="shared" si="0"/>
        <v>1.0309582801045991E-2</v>
      </c>
      <c r="L12" s="34"/>
      <c r="M12" s="22">
        <f>INDEX('Input macro'!$A$2:$A$29,MATCH($I12,'Input macro'!$A$2:$A$29,0)-VLOOKUP(L$4,$C$4:$D$46,2,0),1)</f>
        <v>42217</v>
      </c>
      <c r="N12" s="23">
        <f>INDEX('Input macro'!$A$1:$R$29,MATCH(M12,'Input macro'!$A$1:$A$29,0),MATCH($L$4,'Input macro'!$A$1:$R$1,0))</f>
        <v>100.42400000000001</v>
      </c>
      <c r="O12" s="34"/>
      <c r="P12" s="22">
        <f>INDEX('Input macro'!$A$2:$A$29,MATCH($I12,'Input macro'!$A$2:$A$29,0)-VLOOKUP(O$4,$C$4:$D$46,2,0),1)</f>
        <v>42186</v>
      </c>
      <c r="Q12" s="23">
        <f>INDEX('Input macro'!$A$1:$R$29,MATCH(P12,'Input macro'!$A$1:$A$29,0),MATCH($O$4,'Input macro'!$A$1:$R$1,0))</f>
        <v>100.035</v>
      </c>
      <c r="R12" s="34"/>
      <c r="S12" s="22">
        <f>INDEX('Input macro'!$A$2:$A$29,MATCH($I12,'Input macro'!$A$2:$A$29,0)-VLOOKUP(R$4,$C$4:$D$46,2,0),1)</f>
        <v>42156</v>
      </c>
      <c r="T12" s="23">
        <f>INDEX('Input macro'!$A$1:$R$29,MATCH(S12,'Input macro'!$A$1:$A$29,0),MATCH($R$4,'Input macro'!$A$1:$R$1,0))</f>
        <v>99.738</v>
      </c>
      <c r="U12" s="34"/>
      <c r="V12" s="22">
        <f>INDEX('Input macro'!$A$2:$A$29,MATCH($I12,'Input macro'!$A$2:$A$29,0)-VLOOKUP(U$4,$C$4:$D$46,2,0),1)</f>
        <v>42125</v>
      </c>
      <c r="W12" s="23">
        <f>INDEX('Input macro'!$A$1:$R$29,MATCH(V12,'Input macro'!$A$1:$A$29,0),MATCH($U$4,'Input macro'!$A$1:$R$1,0))</f>
        <v>100</v>
      </c>
      <c r="X12" s="34"/>
      <c r="Y12" s="22">
        <f>INDEX('Input macro'!$A$2:$A$29,MATCH($I12,'Input macro'!$A$2:$A$29,0)-VLOOKUP(X$4,$C$4:$D$46,2,0),1)</f>
        <v>42095</v>
      </c>
      <c r="Z12" s="23">
        <f>INDEX('Input macro'!$A$1:$R$29,MATCH(Y12,'Input macro'!$A$1:$A$29,0),MATCH($X$4,'Input macro'!$A$1:$R$1,0))</f>
        <v>100.035</v>
      </c>
    </row>
    <row r="13" spans="1:26" ht="13.5">
      <c r="I13" s="19">
        <v>42248</v>
      </c>
      <c r="J13" s="20">
        <v>1.1310814998451E-2</v>
      </c>
      <c r="K13" s="24">
        <f t="shared" si="0"/>
        <v>-3.7198013670877828E-2</v>
      </c>
      <c r="L13" s="34"/>
      <c r="M13" s="22">
        <f>INDEX('Input macro'!$A$2:$A$29,MATCH($I13,'Input macro'!$A$2:$A$29,0)-VLOOKUP(L$4,$C$4:$D$46,2,0),1)</f>
        <v>42248</v>
      </c>
      <c r="N13" s="23">
        <f>INDEX('Input macro'!$A$1:$R$29,MATCH(M13,'Input macro'!$A$1:$A$29,0),MATCH($L$4,'Input macro'!$A$1:$R$1,0))</f>
        <v>100.428</v>
      </c>
      <c r="O13" s="34"/>
      <c r="P13" s="22">
        <f>INDEX('Input macro'!$A$2:$A$29,MATCH($I13,'Input macro'!$A$2:$A$29,0)-VLOOKUP(O$4,$C$4:$D$46,2,0),1)</f>
        <v>42217</v>
      </c>
      <c r="Q13" s="23">
        <f>INDEX('Input macro'!$A$1:$R$29,MATCH(P13,'Input macro'!$A$1:$A$29,0),MATCH($O$4,'Input macro'!$A$1:$R$1,0))</f>
        <v>99.96</v>
      </c>
      <c r="R13" s="34"/>
      <c r="S13" s="22">
        <f>INDEX('Input macro'!$A$2:$A$29,MATCH($I13,'Input macro'!$A$2:$A$29,0)-VLOOKUP(R$4,$C$4:$D$46,2,0),1)</f>
        <v>42186</v>
      </c>
      <c r="T13" s="23">
        <f>INDEX('Input macro'!$A$1:$R$29,MATCH(S13,'Input macro'!$A$1:$A$29,0),MATCH($R$4,'Input macro'!$A$1:$R$1,0))</f>
        <v>99.75</v>
      </c>
      <c r="U13" s="34"/>
      <c r="V13" s="22">
        <f>INDEX('Input macro'!$A$2:$A$29,MATCH($I13,'Input macro'!$A$2:$A$29,0)-VLOOKUP(U$4,$C$4:$D$46,2,0),1)</f>
        <v>42156</v>
      </c>
      <c r="W13" s="23">
        <f>INDEX('Input macro'!$A$1:$R$29,MATCH(V13,'Input macro'!$A$1:$A$29,0),MATCH($U$4,'Input macro'!$A$1:$R$1,0))</f>
        <v>99.944444444444443</v>
      </c>
      <c r="X13" s="34"/>
      <c r="Y13" s="22">
        <f>INDEX('Input macro'!$A$2:$A$29,MATCH($I13,'Input macro'!$A$2:$A$29,0)-VLOOKUP(X$4,$C$4:$D$46,2,0),1)</f>
        <v>42125</v>
      </c>
      <c r="Z13" s="23">
        <f>INDEX('Input macro'!$A$1:$R$29,MATCH(Y13,'Input macro'!$A$1:$A$29,0),MATCH($X$4,'Input macro'!$A$1:$R$1,0))</f>
        <v>100.011</v>
      </c>
    </row>
    <row r="14" spans="1:26" ht="13.5">
      <c r="I14" s="19">
        <v>42278</v>
      </c>
      <c r="J14" s="20">
        <v>7.8444619599890002E-3</v>
      </c>
      <c r="K14" s="24">
        <f t="shared" si="0"/>
        <v>1.9561930266089433E-2</v>
      </c>
      <c r="L14" s="34"/>
      <c r="M14" s="22">
        <f>INDEX('Input macro'!$A$2:$A$29,MATCH($I14,'Input macro'!$A$2:$A$29,0)-VLOOKUP(L$4,$C$4:$D$46,2,0),1)</f>
        <v>42278</v>
      </c>
      <c r="N14" s="23">
        <f>INDEX('Input macro'!$A$1:$R$29,MATCH(M14,'Input macro'!$A$1:$A$29,0),MATCH($L$4,'Input macro'!$A$1:$R$1,0))</f>
        <v>100.401</v>
      </c>
      <c r="O14" s="34"/>
      <c r="P14" s="22">
        <f>INDEX('Input macro'!$A$2:$A$29,MATCH($I14,'Input macro'!$A$2:$A$29,0)-VLOOKUP(O$4,$C$4:$D$46,2,0),1)</f>
        <v>42248</v>
      </c>
      <c r="Q14" s="23">
        <f>INDEX('Input macro'!$A$1:$R$29,MATCH(P14,'Input macro'!$A$1:$A$29,0),MATCH($O$4,'Input macro'!$A$1:$R$1,0))</f>
        <v>100.05800000000001</v>
      </c>
      <c r="R14" s="34"/>
      <c r="S14" s="22">
        <f>INDEX('Input macro'!$A$2:$A$29,MATCH($I14,'Input macro'!$A$2:$A$29,0)-VLOOKUP(R$4,$C$4:$D$46,2,0),1)</f>
        <v>42217</v>
      </c>
      <c r="T14" s="23">
        <f>INDEX('Input macro'!$A$1:$R$29,MATCH(S14,'Input macro'!$A$1:$A$29,0),MATCH($R$4,'Input macro'!$A$1:$R$1,0))</f>
        <v>99.772000000000006</v>
      </c>
      <c r="U14" s="34"/>
      <c r="V14" s="22">
        <f>INDEX('Input macro'!$A$2:$A$29,MATCH($I14,'Input macro'!$A$2:$A$29,0)-VLOOKUP(U$4,$C$4:$D$46,2,0),1)</f>
        <v>42186</v>
      </c>
      <c r="W14" s="23">
        <f>INDEX('Input macro'!$A$1:$R$29,MATCH(V14,'Input macro'!$A$1:$A$29,0),MATCH($U$4,'Input macro'!$A$1:$R$1,0))</f>
        <v>99.941176470588232</v>
      </c>
      <c r="X14" s="34"/>
      <c r="Y14" s="22">
        <f>INDEX('Input macro'!$A$2:$A$29,MATCH($I14,'Input macro'!$A$2:$A$29,0)-VLOOKUP(X$4,$C$4:$D$46,2,0),1)</f>
        <v>42156</v>
      </c>
      <c r="Z14" s="23">
        <f>INDEX('Input macro'!$A$1:$R$29,MATCH(Y14,'Input macro'!$A$1:$A$29,0),MATCH($X$4,'Input macro'!$A$1:$R$1,0))</f>
        <v>100.06399999999999</v>
      </c>
    </row>
    <row r="15" spans="1:26" ht="13.5">
      <c r="I15" s="19">
        <v>42309</v>
      </c>
      <c r="J15" s="20">
        <v>9.7665232800369997E-3</v>
      </c>
      <c r="K15" s="24">
        <f t="shared" si="0"/>
        <v>5.6902218664443893E-2</v>
      </c>
      <c r="L15" s="34"/>
      <c r="M15" s="22">
        <f>INDEX('Input macro'!$A$2:$A$29,MATCH($I15,'Input macro'!$A$2:$A$29,0)-VLOOKUP(L$4,$C$4:$D$46,2,0),1)</f>
        <v>42309</v>
      </c>
      <c r="N15" s="23">
        <f>INDEX('Input macro'!$A$1:$R$29,MATCH(M15,'Input macro'!$A$1:$A$29,0),MATCH($L$4,'Input macro'!$A$1:$R$1,0))</f>
        <v>100.379</v>
      </c>
      <c r="O15" s="34"/>
      <c r="P15" s="22">
        <f>INDEX('Input macro'!$A$2:$A$29,MATCH($I15,'Input macro'!$A$2:$A$29,0)-VLOOKUP(O$4,$C$4:$D$46,2,0),1)</f>
        <v>42278</v>
      </c>
      <c r="Q15" s="23">
        <f>INDEX('Input macro'!$A$1:$R$29,MATCH(P15,'Input macro'!$A$1:$A$29,0),MATCH($O$4,'Input macro'!$A$1:$R$1,0))</f>
        <v>100.07</v>
      </c>
      <c r="R15" s="34"/>
      <c r="S15" s="22">
        <f>INDEX('Input macro'!$A$2:$A$29,MATCH($I15,'Input macro'!$A$2:$A$29,0)-VLOOKUP(R$4,$C$4:$D$46,2,0),1)</f>
        <v>42248</v>
      </c>
      <c r="T15" s="23">
        <f>INDEX('Input macro'!$A$1:$R$29,MATCH(S15,'Input macro'!$A$1:$A$29,0),MATCH($R$4,'Input macro'!$A$1:$R$1,0))</f>
        <v>99.790999999999997</v>
      </c>
      <c r="U15" s="34"/>
      <c r="V15" s="22">
        <f>INDEX('Input macro'!$A$2:$A$29,MATCH($I15,'Input macro'!$A$2:$A$29,0)-VLOOKUP(U$4,$C$4:$D$46,2,0),1)</f>
        <v>42217</v>
      </c>
      <c r="W15" s="23">
        <f>INDEX('Input macro'!$A$1:$R$29,MATCH(V15,'Input macro'!$A$1:$A$29,0),MATCH($U$4,'Input macro'!$A$1:$R$1,0))</f>
        <v>100</v>
      </c>
      <c r="X15" s="34"/>
      <c r="Y15" s="22">
        <f>INDEX('Input macro'!$A$2:$A$29,MATCH($I15,'Input macro'!$A$2:$A$29,0)-VLOOKUP(X$4,$C$4:$D$46,2,0),1)</f>
        <v>42186</v>
      </c>
      <c r="Z15" s="23">
        <f>INDEX('Input macro'!$A$1:$R$29,MATCH(Y15,'Input macro'!$A$1:$A$29,0),MATCH($X$4,'Input macro'!$A$1:$R$1,0))</f>
        <v>100.021</v>
      </c>
    </row>
    <row r="16" spans="1:26" ht="13.5">
      <c r="I16" s="19">
        <v>42339</v>
      </c>
      <c r="J16" s="20">
        <v>5.4186894426199997E-3</v>
      </c>
      <c r="K16" s="24">
        <f t="shared" si="0"/>
        <v>-2.5357092351008248E-3</v>
      </c>
      <c r="L16" s="34"/>
      <c r="M16" s="22">
        <f>INDEX('Input macro'!$A$2:$A$29,MATCH($I16,'Input macro'!$A$2:$A$29,0)-VLOOKUP(L$4,$C$4:$D$46,2,0),1)</f>
        <v>42339</v>
      </c>
      <c r="N16" s="23">
        <f>INDEX('Input macro'!$A$1:$R$29,MATCH(M16,'Input macro'!$A$1:$A$29,0),MATCH($L$4,'Input macro'!$A$1:$R$1,0))</f>
        <v>100.34699999999999</v>
      </c>
      <c r="O16" s="34"/>
      <c r="P16" s="22">
        <f>INDEX('Input macro'!$A$2:$A$29,MATCH($I16,'Input macro'!$A$2:$A$29,0)-VLOOKUP(O$4,$C$4:$D$46,2,0),1)</f>
        <v>42309</v>
      </c>
      <c r="Q16" s="23">
        <f>INDEX('Input macro'!$A$1:$R$29,MATCH(P16,'Input macro'!$A$1:$A$29,0),MATCH($O$4,'Input macro'!$A$1:$R$1,0))</f>
        <v>99.983999999999995</v>
      </c>
      <c r="R16" s="34"/>
      <c r="S16" s="22">
        <f>INDEX('Input macro'!$A$2:$A$29,MATCH($I16,'Input macro'!$A$2:$A$29,0)-VLOOKUP(R$4,$C$4:$D$46,2,0),1)</f>
        <v>42278</v>
      </c>
      <c r="T16" s="23">
        <f>INDEX('Input macro'!$A$1:$R$29,MATCH(S16,'Input macro'!$A$1:$A$29,0),MATCH($R$4,'Input macro'!$A$1:$R$1,0))</f>
        <v>99.811000000000007</v>
      </c>
      <c r="U16" s="34"/>
      <c r="V16" s="22">
        <f>INDEX('Input macro'!$A$2:$A$29,MATCH($I16,'Input macro'!$A$2:$A$29,0)-VLOOKUP(U$4,$C$4:$D$46,2,0),1)</f>
        <v>42248</v>
      </c>
      <c r="W16" s="23">
        <f>INDEX('Input macro'!$A$1:$R$29,MATCH(V16,'Input macro'!$A$1:$A$29,0),MATCH($U$4,'Input macro'!$A$1:$R$1,0))</f>
        <v>99.9375</v>
      </c>
      <c r="X16" s="34"/>
      <c r="Y16" s="22">
        <f>INDEX('Input macro'!$A$2:$A$29,MATCH($I16,'Input macro'!$A$2:$A$29,0)-VLOOKUP(X$4,$C$4:$D$46,2,0),1)</f>
        <v>42217</v>
      </c>
      <c r="Z16" s="23">
        <f>INDEX('Input macro'!$A$1:$R$29,MATCH(Y16,'Input macro'!$A$1:$A$29,0),MATCH($X$4,'Input macro'!$A$1:$R$1,0))</f>
        <v>99.957999999999998</v>
      </c>
    </row>
    <row r="17" spans="9:26" ht="13.5">
      <c r="I17" s="19">
        <v>42370</v>
      </c>
      <c r="J17" s="20">
        <v>2.4103645676410001E-3</v>
      </c>
      <c r="K17" s="24">
        <f t="shared" si="0"/>
        <v>6.279919644169496E-2</v>
      </c>
      <c r="L17" s="34"/>
      <c r="M17" s="22">
        <f>INDEX('Input macro'!$A$2:$A$29,MATCH($I17,'Input macro'!$A$2:$A$29,0)-VLOOKUP(L$4,$C$4:$D$46,2,0),1)</f>
        <v>42370</v>
      </c>
      <c r="N17" s="23">
        <f>INDEX('Input macro'!$A$1:$R$29,MATCH(M17,'Input macro'!$A$1:$A$29,0),MATCH($L$4,'Input macro'!$A$1:$R$1,0))</f>
        <v>100.313</v>
      </c>
      <c r="O17" s="34"/>
      <c r="P17" s="22">
        <f>INDEX('Input macro'!$A$2:$A$29,MATCH($I17,'Input macro'!$A$2:$A$29,0)-VLOOKUP(O$4,$C$4:$D$46,2,0),1)</f>
        <v>42339</v>
      </c>
      <c r="Q17" s="23">
        <f>INDEX('Input macro'!$A$1:$R$29,MATCH(P17,'Input macro'!$A$1:$A$29,0),MATCH($O$4,'Input macro'!$A$1:$R$1,0))</f>
        <v>100.012</v>
      </c>
      <c r="R17" s="34"/>
      <c r="S17" s="22">
        <f>INDEX('Input macro'!$A$2:$A$29,MATCH($I17,'Input macro'!$A$2:$A$29,0)-VLOOKUP(R$4,$C$4:$D$46,2,0),1)</f>
        <v>42309</v>
      </c>
      <c r="T17" s="23">
        <f>INDEX('Input macro'!$A$1:$R$29,MATCH(S17,'Input macro'!$A$1:$A$29,0),MATCH($R$4,'Input macro'!$A$1:$R$1,0))</f>
        <v>99.826999999999998</v>
      </c>
      <c r="U17" s="34"/>
      <c r="V17" s="22">
        <f>INDEX('Input macro'!$A$2:$A$29,MATCH($I17,'Input macro'!$A$2:$A$29,0)-VLOOKUP(U$4,$C$4:$D$46,2,0),1)</f>
        <v>42278</v>
      </c>
      <c r="W17" s="23">
        <f>INDEX('Input macro'!$A$1:$R$29,MATCH(V17,'Input macro'!$A$1:$A$29,0),MATCH($U$4,'Input macro'!$A$1:$R$1,0))</f>
        <v>100</v>
      </c>
      <c r="X17" s="34"/>
      <c r="Y17" s="22">
        <f>INDEX('Input macro'!$A$2:$A$29,MATCH($I17,'Input macro'!$A$2:$A$29,0)-VLOOKUP(X$4,$C$4:$D$46,2,0),1)</f>
        <v>42248</v>
      </c>
      <c r="Z17" s="23">
        <f>INDEX('Input macro'!$A$1:$R$29,MATCH(Y17,'Input macro'!$A$1:$A$29,0),MATCH($X$4,'Input macro'!$A$1:$R$1,0))</f>
        <v>100.033</v>
      </c>
    </row>
    <row r="18" spans="9:26" ht="13.5">
      <c r="I18" s="19">
        <v>42401</v>
      </c>
      <c r="J18" s="20">
        <v>6.1936849312929998E-3</v>
      </c>
      <c r="K18" s="24">
        <f t="shared" si="0"/>
        <v>6.6304757164726169E-2</v>
      </c>
      <c r="L18" s="34"/>
      <c r="M18" s="22">
        <f>INDEX('Input macro'!$A$2:$A$29,MATCH($I18,'Input macro'!$A$2:$A$29,0)-VLOOKUP(L$4,$C$4:$D$46,2,0),1)</f>
        <v>42401</v>
      </c>
      <c r="N18" s="23">
        <f>INDEX('Input macro'!$A$1:$R$29,MATCH(M18,'Input macro'!$A$1:$A$29,0),MATCH($L$4,'Input macro'!$A$1:$R$1,0))</f>
        <v>100.251</v>
      </c>
      <c r="O18" s="34"/>
      <c r="P18" s="22">
        <f>INDEX('Input macro'!$A$2:$A$29,MATCH($I18,'Input macro'!$A$2:$A$29,0)-VLOOKUP(O$4,$C$4:$D$46,2,0),1)</f>
        <v>42370</v>
      </c>
      <c r="Q18" s="23">
        <f>INDEX('Input macro'!$A$1:$R$29,MATCH(P18,'Input macro'!$A$1:$A$29,0),MATCH($O$4,'Input macro'!$A$1:$R$1,0))</f>
        <v>99.813999999999993</v>
      </c>
      <c r="R18" s="34"/>
      <c r="S18" s="22">
        <f>INDEX('Input macro'!$A$2:$A$29,MATCH($I18,'Input macro'!$A$2:$A$29,0)-VLOOKUP(R$4,$C$4:$D$46,2,0),1)</f>
        <v>42339</v>
      </c>
      <c r="T18" s="23">
        <f>INDEX('Input macro'!$A$1:$R$29,MATCH(S18,'Input macro'!$A$1:$A$29,0),MATCH($R$4,'Input macro'!$A$1:$R$1,0))</f>
        <v>99.876999999999995</v>
      </c>
      <c r="U18" s="34"/>
      <c r="V18" s="22">
        <f>INDEX('Input macro'!$A$2:$A$29,MATCH($I18,'Input macro'!$A$2:$A$29,0)-VLOOKUP(U$4,$C$4:$D$46,2,0),1)</f>
        <v>42309</v>
      </c>
      <c r="W18" s="23">
        <f>INDEX('Input macro'!$A$1:$R$29,MATCH(V18,'Input macro'!$A$1:$A$29,0),MATCH($U$4,'Input macro'!$A$1:$R$1,0))</f>
        <v>100.06666666666666</v>
      </c>
      <c r="X18" s="34"/>
      <c r="Y18" s="22">
        <f>INDEX('Input macro'!$A$2:$A$29,MATCH($I18,'Input macro'!$A$2:$A$29,0)-VLOOKUP(X$4,$C$4:$D$46,2,0),1)</f>
        <v>42278</v>
      </c>
      <c r="Z18" s="23">
        <f>INDEX('Input macro'!$A$1:$R$29,MATCH(Y18,'Input macro'!$A$1:$A$29,0),MATCH($X$4,'Input macro'!$A$1:$R$1,0))</f>
        <v>100.04300000000001</v>
      </c>
    </row>
    <row r="19" spans="9:26" ht="13.5">
      <c r="I19" s="19">
        <v>42430</v>
      </c>
      <c r="J19" s="20">
        <v>6.5246625603899997E-3</v>
      </c>
      <c r="K19" s="24">
        <f t="shared" si="0"/>
        <v>0.2030134883091641</v>
      </c>
      <c r="L19" s="34"/>
      <c r="M19" s="22">
        <f>INDEX('Input macro'!$A$2:$A$29,MATCH($I19,'Input macro'!$A$2:$A$29,0)-VLOOKUP(L$4,$C$4:$D$46,2,0),1)</f>
        <v>42430</v>
      </c>
      <c r="N19" s="23">
        <f>INDEX('Input macro'!$A$1:$R$29,MATCH(M19,'Input macro'!$A$1:$A$29,0),MATCH($L$4,'Input macro'!$A$1:$R$1,0))</f>
        <v>100.15</v>
      </c>
      <c r="O19" s="34"/>
      <c r="P19" s="22">
        <f>INDEX('Input macro'!$A$2:$A$29,MATCH($I19,'Input macro'!$A$2:$A$29,0)-VLOOKUP(O$4,$C$4:$D$46,2,0),1)</f>
        <v>42401</v>
      </c>
      <c r="Q19" s="23">
        <f>INDEX('Input macro'!$A$1:$R$29,MATCH(P19,'Input macro'!$A$1:$A$29,0),MATCH($O$4,'Input macro'!$A$1:$R$1,0))</f>
        <v>100.08199999999999</v>
      </c>
      <c r="R19" s="34"/>
      <c r="S19" s="22">
        <f>INDEX('Input macro'!$A$2:$A$29,MATCH($I19,'Input macro'!$A$2:$A$29,0)-VLOOKUP(R$4,$C$4:$D$46,2,0),1)</f>
        <v>42370</v>
      </c>
      <c r="T19" s="23">
        <f>INDEX('Input macro'!$A$1:$R$29,MATCH(S19,'Input macro'!$A$1:$A$29,0),MATCH($R$4,'Input macro'!$A$1:$R$1,0))</f>
        <v>99.885999999999996</v>
      </c>
      <c r="U19" s="34"/>
      <c r="V19" s="22">
        <f>INDEX('Input macro'!$A$2:$A$29,MATCH($I19,'Input macro'!$A$2:$A$29,0)-VLOOKUP(U$4,$C$4:$D$46,2,0),1)</f>
        <v>42339</v>
      </c>
      <c r="W19" s="23">
        <f>INDEX('Input macro'!$A$1:$R$29,MATCH(V19,'Input macro'!$A$1:$A$29,0),MATCH($U$4,'Input macro'!$A$1:$R$1,0))</f>
        <v>100.1875</v>
      </c>
      <c r="X19" s="34"/>
      <c r="Y19" s="22">
        <f>INDEX('Input macro'!$A$2:$A$29,MATCH($I19,'Input macro'!$A$2:$A$29,0)-VLOOKUP(X$4,$C$4:$D$46,2,0),1)</f>
        <v>42309</v>
      </c>
      <c r="Z19" s="23">
        <f>INDEX('Input macro'!$A$1:$R$29,MATCH(Y19,'Input macro'!$A$1:$A$29,0),MATCH($X$4,'Input macro'!$A$1:$R$1,0))</f>
        <v>99.992999999999995</v>
      </c>
    </row>
    <row r="20" spans="9:26" ht="13.5">
      <c r="I20" s="19">
        <v>42461</v>
      </c>
      <c r="J20" s="20">
        <v>4.360361643055E-3</v>
      </c>
      <c r="K20" s="24">
        <f t="shared" si="0"/>
        <v>0.21074365998536493</v>
      </c>
      <c r="L20" s="34"/>
      <c r="M20" s="22">
        <f>INDEX('Input macro'!$A$2:$A$29,MATCH($I20,'Input macro'!$A$2:$A$29,0)-VLOOKUP(L$4,$C$4:$D$46,2,0),1)</f>
        <v>42461</v>
      </c>
      <c r="N20" s="23">
        <f>INDEX('Input macro'!$A$1:$R$29,MATCH(M20,'Input macro'!$A$1:$A$29,0),MATCH($L$4,'Input macro'!$A$1:$R$1,0))</f>
        <v>100.10599999999999</v>
      </c>
      <c r="O20" s="34"/>
      <c r="P20" s="22">
        <f>INDEX('Input macro'!$A$2:$A$29,MATCH($I20,'Input macro'!$A$2:$A$29,0)-VLOOKUP(O$4,$C$4:$D$46,2,0),1)</f>
        <v>42430</v>
      </c>
      <c r="Q20" s="23">
        <f>INDEX('Input macro'!$A$1:$R$29,MATCH(P20,'Input macro'!$A$1:$A$29,0),MATCH($O$4,'Input macro'!$A$1:$R$1,0))</f>
        <v>100.068</v>
      </c>
      <c r="R20" s="34"/>
      <c r="S20" s="22">
        <f>INDEX('Input macro'!$A$2:$A$29,MATCH($I20,'Input macro'!$A$2:$A$29,0)-VLOOKUP(R$4,$C$4:$D$46,2,0),1)</f>
        <v>42401</v>
      </c>
      <c r="T20" s="23">
        <f>INDEX('Input macro'!$A$1:$R$29,MATCH(S20,'Input macro'!$A$1:$A$29,0),MATCH($R$4,'Input macro'!$A$1:$R$1,0))</f>
        <v>99.98</v>
      </c>
      <c r="U20" s="34"/>
      <c r="V20" s="22">
        <f>INDEX('Input macro'!$A$2:$A$29,MATCH($I20,'Input macro'!$A$2:$A$29,0)-VLOOKUP(U$4,$C$4:$D$46,2,0),1)</f>
        <v>42370</v>
      </c>
      <c r="W20" s="23">
        <f>INDEX('Input macro'!$A$1:$R$29,MATCH(V20,'Input macro'!$A$1:$A$29,0),MATCH($U$4,'Input macro'!$A$1:$R$1,0))</f>
        <v>100</v>
      </c>
      <c r="X20" s="34"/>
      <c r="Y20" s="22">
        <f>INDEX('Input macro'!$A$2:$A$29,MATCH($I20,'Input macro'!$A$2:$A$29,0)-VLOOKUP(X$4,$C$4:$D$46,2,0),1)</f>
        <v>42339</v>
      </c>
      <c r="Z20" s="23">
        <f>INDEX('Input macro'!$A$1:$R$29,MATCH(Y20,'Input macro'!$A$1:$A$29,0),MATCH($X$4,'Input macro'!$A$1:$R$1,0))</f>
        <v>100.163</v>
      </c>
    </row>
  </sheetData>
  <mergeCells count="23">
    <mergeCell ref="A1:H1"/>
    <mergeCell ref="A2:A3"/>
    <mergeCell ref="B2:B3"/>
    <mergeCell ref="C2:C3"/>
    <mergeCell ref="D2:D3"/>
    <mergeCell ref="E2:E3"/>
    <mergeCell ref="F2:F3"/>
    <mergeCell ref="G2:G3"/>
    <mergeCell ref="H2:H3"/>
    <mergeCell ref="U2:W2"/>
    <mergeCell ref="X2:Z2"/>
    <mergeCell ref="I1:Z1"/>
    <mergeCell ref="L4:L20"/>
    <mergeCell ref="O4:O20"/>
    <mergeCell ref="R4:R20"/>
    <mergeCell ref="U4:U20"/>
    <mergeCell ref="X4:X20"/>
    <mergeCell ref="I2:I3"/>
    <mergeCell ref="J2:J3"/>
    <mergeCell ref="K2:K3"/>
    <mergeCell ref="L2:N2"/>
    <mergeCell ref="O2:Q2"/>
    <mergeCell ref="R2:T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Input_port</vt:lpstr>
      <vt:lpstr>Input macro</vt:lpstr>
      <vt:lpstr>Marco_ definition</vt:lpstr>
      <vt:lpstr>Results</vt:lpstr>
    </vt:vector>
  </TitlesOfParts>
  <Company>Deloitte &amp; Touche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</dc:creator>
  <cp:lastModifiedBy>Kokus, Vitalii</cp:lastModifiedBy>
  <dcterms:created xsi:type="dcterms:W3CDTF">2016-08-04T09:01:20Z</dcterms:created>
  <dcterms:modified xsi:type="dcterms:W3CDTF">2024-01-29T16:07:41Z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2024-01-29T15:29:11Z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b41e6762-93c8-436e-be25-dbd7fa492a79</vt:lpwstr>
  </property>
  <property fmtid="{D5CDD505-2E9C-101B-9397-08002B2CF9AE}" pid="8" name="MSIP_Label_ea60d57e-af5b-4752-ac57-3e4f28ca11dc_ContentBits">
    <vt:lpwstr>0</vt:lpwstr>
  </property>
</Properties>
</file>