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TqUCfFuTmU1jf+n5Jfa5ou0JLZdQS2LWdRN83wgl4mc="/>
    </ext>
  </extLst>
</workbook>
</file>

<file path=xl/sharedStrings.xml><?xml version="1.0" encoding="utf-8"?>
<sst xmlns="http://schemas.openxmlformats.org/spreadsheetml/2006/main" count="106" uniqueCount="78">
  <si>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</si>
  <si>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</si>
  <si>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</si>
  <si>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</si>
  <si>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</si>
  <si>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</si>
  <si>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</si>
  <si>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</si>
  <si>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</si>
  <si>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</si>
  <si>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</si>
  <si>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</si>
  <si>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</si>
  <si>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</si>
  <si>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</si>
  <si>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</si>
  <si>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pueden registrar datos clave de clientes (nombre, contacto, fechas)</t>
  </si>
  <si>
    <t>Registrar datos personales de clientes y fechas importantes</t>
  </si>
  <si>
    <t>Para personalizar interacciones y recordar eventos relevantes</t>
  </si>
  <si>
    <t>Administradora</t>
  </si>
  <si>
    <t>- Crear formulario de ingreso con campos obligatorios (nombre, teléfono, fechas de compra, Correo)</t>
  </si>
  <si>
    <t>Santiago Nogales</t>
  </si>
  <si>
    <t>Alta</t>
  </si>
  <si>
    <t>En proceso</t>
  </si>
  <si>
    <t>- Validar que no se guarde si faltan datos obligatorios</t>
  </si>
  <si>
    <t>Mensajes predeterminados</t>
  </si>
  <si>
    <t>REQ002</t>
  </si>
  <si>
    <t>No hay gestión automatizada de mensajes asociados a fechas</t>
  </si>
  <si>
    <t>Asignar mensajes a fechas específicas y descargar registros</t>
  </si>
  <si>
    <t>- Diseñar menú para asignar mensajes a fechas y generar reportes</t>
  </si>
  <si>
    <t>Alejandro De La Cruz</t>
  </si>
  <si>
    <t>- Verificar que mensajes con +160 caracteres muestren error</t>
  </si>
  <si>
    <t>Base de datos</t>
  </si>
  <si>
    <t>REQ003</t>
  </si>
  <si>
    <t>Búsqueda ineficiente de clientes</t>
  </si>
  <si>
    <t>Buscar clientes por teléfono y editar/borrar mensajes</t>
  </si>
  <si>
    <t>Para agilizar actualizaciones y correcciones</t>
  </si>
  <si>
    <t>- Implementar búsqueda por teléfono (solo números) y opciones de edición/borrado</t>
  </si>
  <si>
    <t>Ian Escobar</t>
  </si>
  <si>
    <t xml:space="preserve">Media </t>
  </si>
  <si>
    <t>No iniciado</t>
  </si>
  <si>
    <t>- Validar que no se permitan letras en el campo de teléfono</t>
  </si>
  <si>
    <t>Edicion y duplicado de contactos</t>
  </si>
  <si>
    <t>REQ004</t>
  </si>
  <si>
    <t>No se pueden filtrar clientes por fechas</t>
  </si>
  <si>
    <t>Buscar clientes por fechas específicas (ej: cumpleaños, fecha especial)</t>
  </si>
  <si>
    <t>Para preparar campañas o mensajes anticipados</t>
  </si>
  <si>
    <t>- Crear filtro de búsqueda por fecha con formato numérico (dd/mm/aaaa)</t>
  </si>
  <si>
    <t>- Asegurar que solo acepte formatos de fecha válidos</t>
  </si>
  <si>
    <t>Vizualizacion de información ingresada</t>
  </si>
  <si>
    <t>REQ005</t>
  </si>
  <si>
    <t>No hay envío automático de mensajes</t>
  </si>
  <si>
    <t>Programar envíos automáticos en fechas registradas</t>
  </si>
  <si>
    <t>Para garantizar comunicación oportuna sin intervención manual</t>
  </si>
  <si>
    <t>- Desarrollar sistema de envío automático al coincidir la fecha actual con fechas registradas</t>
  </si>
  <si>
    <t>- Verificar que el mensaje se envíe solo si la fecha coincide</t>
  </si>
  <si>
    <t>Seguridad del sistema</t>
  </si>
  <si>
    <t>REQ006</t>
  </si>
  <si>
    <t>Interfaz poco intuitiva</t>
  </si>
  <si>
    <t>Mejorar la experiencia visual y usabilidad del sistema</t>
  </si>
  <si>
    <t>- Rediseñar interfaz con mensajes claros de error y diseño amigable</t>
  </si>
  <si>
    <t>- Mostrar mensajes de error cuando los datos se ingresen mal</t>
  </si>
  <si>
    <t>Selección y envio de mensajes</t>
  </si>
  <si>
    <t>REQ007</t>
  </si>
  <si>
    <t>REQ008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</si>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</sst>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833C0C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0" fillId="0" fontId="2" numFmtId="0" xfId="0" applyFont="1"/>
    <xf borderId="2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2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11" fillId="5" fontId="13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6.63"/>
    <col customWidth="1" min="3" max="5" width="20.63"/>
    <col customWidth="1" min="6" max="6" width="15.0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6.0</v>
      </c>
      <c r="J6" s="8">
        <v>45818.0</v>
      </c>
      <c r="K6" s="8" t="s">
        <v>22</v>
      </c>
      <c r="L6" s="8" t="s">
        <v>23</v>
      </c>
      <c r="M6" s="8" t="s">
        <v>24</v>
      </c>
      <c r="N6" s="8"/>
      <c r="O6" s="8" t="s">
        <v>25</v>
      </c>
    </row>
    <row r="7">
      <c r="B7" s="8" t="s">
        <v>26</v>
      </c>
      <c r="C7" s="8" t="s">
        <v>27</v>
      </c>
      <c r="D7" s="8" t="s">
        <v>28</v>
      </c>
      <c r="E7" s="8" t="s">
        <v>18</v>
      </c>
      <c r="F7" s="8" t="s">
        <v>19</v>
      </c>
      <c r="G7" s="8" t="s">
        <v>29</v>
      </c>
      <c r="H7" s="8" t="s">
        <v>30</v>
      </c>
      <c r="I7" s="8">
        <v>24.0</v>
      </c>
      <c r="J7" s="8">
        <v>45818.0</v>
      </c>
      <c r="K7" s="8" t="s">
        <v>22</v>
      </c>
      <c r="L7" s="8" t="s">
        <v>23</v>
      </c>
      <c r="M7" s="8" t="s">
        <v>31</v>
      </c>
      <c r="N7" s="8"/>
      <c r="O7" s="8" t="s">
        <v>32</v>
      </c>
    </row>
    <row r="8">
      <c r="B8" s="8" t="s">
        <v>33</v>
      </c>
      <c r="C8" s="8" t="s">
        <v>34</v>
      </c>
      <c r="D8" s="8" t="s">
        <v>35</v>
      </c>
      <c r="E8" s="8" t="s">
        <v>36</v>
      </c>
      <c r="F8" s="8" t="s">
        <v>19</v>
      </c>
      <c r="G8" s="8" t="s">
        <v>37</v>
      </c>
      <c r="H8" s="8" t="s">
        <v>38</v>
      </c>
      <c r="I8" s="8">
        <v>15.0</v>
      </c>
      <c r="J8" s="8">
        <v>45823.0</v>
      </c>
      <c r="K8" s="8" t="s">
        <v>39</v>
      </c>
      <c r="L8" s="8" t="s">
        <v>40</v>
      </c>
      <c r="M8" s="8" t="s">
        <v>41</v>
      </c>
      <c r="N8" s="8"/>
      <c r="O8" s="8" t="s">
        <v>42</v>
      </c>
      <c r="P8" s="9"/>
    </row>
    <row r="9">
      <c r="B9" s="8" t="s">
        <v>43</v>
      </c>
      <c r="C9" s="8" t="s">
        <v>44</v>
      </c>
      <c r="D9" s="8" t="s">
        <v>45</v>
      </c>
      <c r="E9" s="8" t="s">
        <v>46</v>
      </c>
      <c r="F9" s="8" t="s">
        <v>19</v>
      </c>
      <c r="G9" s="8" t="s">
        <v>47</v>
      </c>
      <c r="H9" s="8" t="s">
        <v>30</v>
      </c>
      <c r="I9" s="8">
        <v>18.0</v>
      </c>
      <c r="J9" s="8">
        <v>45820.0</v>
      </c>
      <c r="K9" s="8" t="s">
        <v>39</v>
      </c>
      <c r="L9" s="8" t="s">
        <v>40</v>
      </c>
      <c r="M9" s="8" t="s">
        <v>48</v>
      </c>
      <c r="N9" s="8"/>
      <c r="O9" s="8" t="s">
        <v>49</v>
      </c>
    </row>
    <row r="10">
      <c r="B10" s="8" t="s">
        <v>50</v>
      </c>
      <c r="C10" s="8" t="s">
        <v>51</v>
      </c>
      <c r="D10" s="8" t="s">
        <v>52</v>
      </c>
      <c r="E10" s="8" t="s">
        <v>53</v>
      </c>
      <c r="F10" s="8" t="s">
        <v>19</v>
      </c>
      <c r="G10" s="8" t="s">
        <v>54</v>
      </c>
      <c r="H10" s="8" t="s">
        <v>21</v>
      </c>
      <c r="I10" s="8">
        <v>18.0</v>
      </c>
      <c r="J10" s="8">
        <v>45833.0</v>
      </c>
      <c r="K10" s="8" t="s">
        <v>39</v>
      </c>
      <c r="L10" s="8" t="s">
        <v>40</v>
      </c>
      <c r="M10" s="8" t="s">
        <v>55</v>
      </c>
      <c r="N10" s="8"/>
      <c r="O10" s="8" t="s">
        <v>56</v>
      </c>
    </row>
    <row r="11">
      <c r="B11" s="8" t="s">
        <v>57</v>
      </c>
      <c r="C11" s="8" t="s">
        <v>58</v>
      </c>
      <c r="D11" s="8" t="s">
        <v>59</v>
      </c>
      <c r="E11" s="8" t="s">
        <v>53</v>
      </c>
      <c r="F11" s="8" t="s">
        <v>19</v>
      </c>
      <c r="G11" s="8" t="s">
        <v>60</v>
      </c>
      <c r="H11" s="8" t="s">
        <v>38</v>
      </c>
      <c r="I11" s="8">
        <v>24.0</v>
      </c>
      <c r="J11" s="8">
        <v>45833.0</v>
      </c>
      <c r="K11" s="8" t="s">
        <v>22</v>
      </c>
      <c r="L11" s="8" t="s">
        <v>40</v>
      </c>
      <c r="M11" s="8" t="s">
        <v>61</v>
      </c>
      <c r="N11" s="8"/>
      <c r="O11" s="8" t="s">
        <v>62</v>
      </c>
    </row>
    <row r="12" ht="39.75" customHeight="1">
      <c r="B12" s="10" t="s">
        <v>63</v>
      </c>
      <c r="C12" s="8"/>
      <c r="D12" s="8"/>
      <c r="E12" s="8"/>
      <c r="F12" s="8"/>
      <c r="G12" s="8"/>
      <c r="H12" s="11"/>
      <c r="I12" s="12"/>
      <c r="J12" s="13"/>
      <c r="K12" s="12"/>
      <c r="L12" s="12"/>
      <c r="M12" s="8"/>
      <c r="N12" s="8"/>
      <c r="O12" s="8"/>
    </row>
    <row r="13" ht="39.75" customHeight="1">
      <c r="B13" s="10" t="s">
        <v>64</v>
      </c>
      <c r="C13" s="8"/>
      <c r="D13" s="8"/>
      <c r="E13" s="8"/>
      <c r="F13" s="8"/>
      <c r="G13" s="14"/>
      <c r="H13" s="8"/>
      <c r="I13" s="12"/>
      <c r="J13" s="13"/>
      <c r="K13" s="12"/>
      <c r="L13" s="12"/>
      <c r="M13" s="8"/>
      <c r="N13" s="8"/>
      <c r="O13" s="8"/>
    </row>
    <row r="14" ht="19.5" customHeight="1">
      <c r="I14" s="3"/>
      <c r="J14" s="3"/>
      <c r="K14" s="15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16"/>
      <c r="L18" s="3"/>
    </row>
    <row r="19" ht="19.5" customHeight="1">
      <c r="I19" s="1"/>
      <c r="J19" s="1"/>
      <c r="K19" s="16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 t="s">
        <v>22</v>
      </c>
      <c r="L23" s="1" t="s">
        <v>40</v>
      </c>
      <c r="M23" s="5"/>
    </row>
    <row r="24" ht="19.5" customHeight="1">
      <c r="I24" s="1"/>
      <c r="J24" s="1"/>
      <c r="K24" s="2" t="s">
        <v>39</v>
      </c>
      <c r="L24" s="1" t="s">
        <v>23</v>
      </c>
      <c r="M24" s="5"/>
    </row>
    <row r="25" ht="19.5" customHeight="1">
      <c r="I25" s="1"/>
      <c r="J25" s="1"/>
      <c r="K25" s="2" t="s">
        <v>65</v>
      </c>
      <c r="L25" s="1" t="s">
        <v>66</v>
      </c>
      <c r="M25" s="5"/>
    </row>
    <row r="26" ht="19.5" customHeight="1">
      <c r="I26" s="1"/>
      <c r="J26" s="1"/>
      <c r="K26" s="2"/>
      <c r="L26" s="1" t="s">
        <v>67</v>
      </c>
      <c r="M26" s="5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3"/>
      <c r="J993" s="3"/>
      <c r="K993" s="15"/>
      <c r="L993" s="3"/>
    </row>
    <row r="994" ht="15.75" customHeight="1">
      <c r="I994" s="3"/>
      <c r="J994" s="3"/>
      <c r="K994" s="15"/>
      <c r="L994" s="3"/>
    </row>
  </sheetData>
  <mergeCells count="1">
    <mergeCell ref="B3:O3"/>
  </mergeCells>
  <dataValidations>
    <dataValidation type="list" allowBlank="1" showErrorMessage="1" sqref="K6:K13">
      <formula1>$K$23:$K$25</formula1>
    </dataValidation>
    <dataValidation type="list" allowBlank="1" showErrorMessage="1" sqref="L6:L13">
      <formula1>$L$23:$L$26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17"/>
      <c r="D4" s="17"/>
      <c r="E4" s="17"/>
      <c r="F4" s="5"/>
    </row>
    <row r="5" hidden="1">
      <c r="C5" s="17"/>
      <c r="D5" s="17"/>
      <c r="E5" s="17"/>
      <c r="F5" s="5"/>
    </row>
    <row r="6" ht="39.75" customHeight="1">
      <c r="B6" s="18" t="s">
        <v>68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ht="9.75" customHeigh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30.0" customHeight="1">
      <c r="B9" s="27"/>
      <c r="C9" s="28" t="s">
        <v>1</v>
      </c>
      <c r="D9" s="29"/>
      <c r="E9" s="30" t="s">
        <v>69</v>
      </c>
      <c r="F9" s="20"/>
      <c r="G9" s="29"/>
      <c r="H9" s="30" t="s">
        <v>11</v>
      </c>
      <c r="I9" s="20"/>
      <c r="J9" s="31"/>
      <c r="K9" s="31"/>
      <c r="L9" s="31"/>
      <c r="M9" s="31"/>
      <c r="N9" s="31"/>
      <c r="O9" s="31"/>
      <c r="P9" s="32"/>
    </row>
    <row r="10" ht="30.0" customHeight="1">
      <c r="B10" s="27"/>
      <c r="C10" s="33" t="s">
        <v>26</v>
      </c>
      <c r="D10" s="34"/>
      <c r="E10" s="35" t="str">
        <f>VLOOKUP(C10,'Formato descripción HU'!B6:O13,5,0)</f>
        <v>Administradora</v>
      </c>
      <c r="F10" s="20"/>
      <c r="G10" s="36"/>
      <c r="H10" s="35" t="str">
        <f>VLOOKUP(C10,'Formato descripción HU'!B6:O13,11,0)</f>
        <v>En proceso</v>
      </c>
      <c r="I10" s="20"/>
      <c r="J10" s="36"/>
      <c r="K10" s="31"/>
      <c r="L10" s="31"/>
      <c r="M10" s="31"/>
      <c r="N10" s="31"/>
      <c r="O10" s="31"/>
      <c r="P10" s="32"/>
    </row>
    <row r="11" ht="9.75" customHeight="1">
      <c r="B11" s="27"/>
      <c r="C11" s="37"/>
      <c r="D11" s="34"/>
      <c r="E11" s="38"/>
      <c r="F11" s="38"/>
      <c r="G11" s="36"/>
      <c r="H11" s="38"/>
      <c r="I11" s="38"/>
      <c r="J11" s="36"/>
      <c r="K11" s="38"/>
      <c r="L11" s="38"/>
      <c r="M11" s="31"/>
      <c r="N11" s="38"/>
      <c r="O11" s="38"/>
      <c r="P11" s="32"/>
    </row>
    <row r="12" ht="30.0" customHeight="1">
      <c r="B12" s="27"/>
      <c r="C12" s="28" t="s">
        <v>70</v>
      </c>
      <c r="D12" s="34"/>
      <c r="E12" s="30" t="s">
        <v>10</v>
      </c>
      <c r="F12" s="20"/>
      <c r="G12" s="36"/>
      <c r="H12" s="30" t="s">
        <v>71</v>
      </c>
      <c r="I12" s="20"/>
      <c r="J12" s="36"/>
      <c r="K12" s="38"/>
      <c r="L12" s="38"/>
      <c r="M12" s="31"/>
      <c r="N12" s="38"/>
      <c r="O12" s="38"/>
      <c r="P12" s="32"/>
    </row>
    <row r="13" ht="30.0" customHeight="1">
      <c r="B13" s="27"/>
      <c r="C13" s="33">
        <f>VLOOKUP('Historia de Usuario'!C10,'Formato descripción HU'!B6:O13,8,0)</f>
        <v>24</v>
      </c>
      <c r="D13" s="34"/>
      <c r="E13" s="35" t="str">
        <f>VLOOKUP(C10,'Formato descripción HU'!B6:O13,10,0)</f>
        <v>Alta</v>
      </c>
      <c r="F13" s="20"/>
      <c r="G13" s="36"/>
      <c r="H13" s="35" t="str">
        <f>VLOOKUP(C10,'Formato descripción HU'!B6:O13,7,0)</f>
        <v>Alejandro De La Cruz</v>
      </c>
      <c r="I13" s="20"/>
      <c r="J13" s="36"/>
      <c r="K13" s="38"/>
      <c r="L13" s="38"/>
      <c r="M13" s="31"/>
      <c r="N13" s="38"/>
      <c r="O13" s="38"/>
      <c r="P13" s="32"/>
    </row>
    <row r="14" ht="9.75" customHeight="1">
      <c r="B14" s="27"/>
      <c r="C14" s="31"/>
      <c r="D14" s="34"/>
      <c r="E14" s="31"/>
      <c r="F14" s="31"/>
      <c r="G14" s="36"/>
      <c r="H14" s="36"/>
      <c r="I14" s="31"/>
      <c r="J14" s="31"/>
      <c r="K14" s="31"/>
      <c r="L14" s="31"/>
      <c r="M14" s="31"/>
      <c r="N14" s="31"/>
      <c r="O14" s="31"/>
      <c r="P14" s="32"/>
    </row>
    <row r="15" ht="19.5" customHeight="1">
      <c r="B15" s="27"/>
      <c r="C15" s="39" t="s">
        <v>72</v>
      </c>
      <c r="D15" s="40" t="str">
        <f>VLOOKUP(C10,'Formato descripción HU'!B6:O13,3,0)</f>
        <v>Asignar mensajes a fechas específicas y descargar registros</v>
      </c>
      <c r="E15" s="41"/>
      <c r="F15" s="31"/>
      <c r="G15" s="39" t="s">
        <v>73</v>
      </c>
      <c r="H15" s="40" t="str">
        <f>VLOOKUP(C10,'Formato descripción HU'!B6:O13,4,0)</f>
        <v>Para personalizar interacciones y recordar eventos relevantes</v>
      </c>
      <c r="I15" s="42"/>
      <c r="J15" s="41"/>
      <c r="K15" s="31"/>
      <c r="L15" s="39" t="s">
        <v>74</v>
      </c>
      <c r="M15" s="43" t="str">
        <f>VLOOKUP(C10,'Formato descripción HU'!B6:O13,6,0)</f>
        <v>- Diseñar menú para asignar mensajes a fechas y generar reportes</v>
      </c>
      <c r="N15" s="42"/>
      <c r="O15" s="41"/>
      <c r="P15" s="32"/>
    </row>
    <row r="16" ht="19.5" customHeight="1">
      <c r="B16" s="27"/>
      <c r="C16" s="44"/>
      <c r="D16" s="45"/>
      <c r="E16" s="46"/>
      <c r="F16" s="31"/>
      <c r="G16" s="44"/>
      <c r="H16" s="45"/>
      <c r="J16" s="46"/>
      <c r="K16" s="31"/>
      <c r="L16" s="44"/>
      <c r="M16" s="45"/>
      <c r="O16" s="46"/>
      <c r="P16" s="32"/>
    </row>
    <row r="17" ht="19.5" customHeight="1">
      <c r="B17" s="27"/>
      <c r="C17" s="47"/>
      <c r="D17" s="48"/>
      <c r="E17" s="49"/>
      <c r="F17" s="31"/>
      <c r="G17" s="47"/>
      <c r="H17" s="48"/>
      <c r="I17" s="50"/>
      <c r="J17" s="49"/>
      <c r="K17" s="31"/>
      <c r="L17" s="47"/>
      <c r="M17" s="48"/>
      <c r="N17" s="50"/>
      <c r="O17" s="49"/>
      <c r="P17" s="32"/>
    </row>
    <row r="18" ht="9.75" customHeight="1">
      <c r="B18" s="27"/>
      <c r="C18" s="31"/>
      <c r="D18" s="31"/>
      <c r="E18" s="31"/>
      <c r="F18" s="31"/>
      <c r="G18" s="36"/>
      <c r="H18" s="36"/>
      <c r="I18" s="36"/>
      <c r="J18" s="31"/>
      <c r="K18" s="31"/>
      <c r="L18" s="31"/>
      <c r="M18" s="31"/>
      <c r="N18" s="31"/>
      <c r="O18" s="31"/>
      <c r="P18" s="32"/>
    </row>
    <row r="19" ht="19.5" customHeight="1">
      <c r="B19" s="27"/>
      <c r="C19" s="51" t="s">
        <v>75</v>
      </c>
      <c r="D19" s="41"/>
      <c r="E19" s="52" t="s">
        <v>76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2"/>
    </row>
    <row r="20" ht="19.5" customHeight="1">
      <c r="B20" s="27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2"/>
    </row>
    <row r="21" ht="9.75" customHeight="1">
      <c r="B21" s="2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ht="19.5" customHeight="1">
      <c r="B22" s="27"/>
      <c r="C22" s="58" t="s">
        <v>77</v>
      </c>
      <c r="D22" s="41"/>
      <c r="E22" s="43" t="str">
        <f>VLOOKUP(C10,'Formato descripción HU'!B6:O13,12,0)</f>
        <v>- Verificar que mensajes con +160 caracteres muestren error</v>
      </c>
      <c r="F22" s="42"/>
      <c r="G22" s="42"/>
      <c r="H22" s="41"/>
      <c r="I22" s="31"/>
      <c r="J22" s="58" t="s">
        <v>13</v>
      </c>
      <c r="K22" s="41"/>
      <c r="L22" s="43" t="str">
        <f>VLOOKUP(C10,'Formato descripción HU'!B6:O13,13,0)</f>
        <v/>
      </c>
      <c r="M22" s="42"/>
      <c r="N22" s="42"/>
      <c r="O22" s="41"/>
      <c r="P22" s="32"/>
    </row>
    <row r="23" ht="19.5" customHeight="1">
      <c r="B23" s="27"/>
      <c r="C23" s="45"/>
      <c r="D23" s="46"/>
      <c r="E23" s="45"/>
      <c r="H23" s="46"/>
      <c r="I23" s="31"/>
      <c r="J23" s="45"/>
      <c r="K23" s="46"/>
      <c r="L23" s="45"/>
      <c r="O23" s="46"/>
      <c r="P23" s="32"/>
    </row>
    <row r="24" ht="19.5" customHeight="1">
      <c r="B24" s="27"/>
      <c r="C24" s="48"/>
      <c r="D24" s="49"/>
      <c r="E24" s="48"/>
      <c r="F24" s="50"/>
      <c r="G24" s="50"/>
      <c r="H24" s="49"/>
      <c r="I24" s="31"/>
      <c r="J24" s="48"/>
      <c r="K24" s="49"/>
      <c r="L24" s="48"/>
      <c r="M24" s="50"/>
      <c r="N24" s="50"/>
      <c r="O24" s="49"/>
      <c r="P24" s="32"/>
    </row>
    <row r="25" ht="9.75" customHeigh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ht="19.5" customHeight="1"/>
    <row r="27" ht="27.0" customHeight="1">
      <c r="B27" s="18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</row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2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