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vhCKkeMYzm2Jba8XCxLGu1CsdLp5Kzl0QBrnRZuAM8Q="/>
    </ext>
  </extLst>
</workbook>
</file>

<file path=xl/sharedStrings.xml><?xml version="1.0" encoding="utf-8"?>
<sst xmlns="http://schemas.openxmlformats.org/spreadsheetml/2006/main" count="95" uniqueCount="74">
  <si>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</si>
  <si>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</si>
  <si>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</si>
  <si>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</si>
  <si>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</si>
  <si>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</si>
  <si>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</si>
  <si>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</si>
  <si>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</si>
  <si>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</si>
  <si>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</si>
  <si>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</si>
  <si>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</si>
  <si>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</si>
  <si>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</si>
  <si>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</si>
  <si>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Guardar registros de forma rapida y legible</t>
  </si>
  <si>
    <t>Registrar datos de trabajadores a maquina de forma rapida y evitando confucion de caracteres</t>
  </si>
  <si>
    <t>Centralizar y estructurar la información</t>
  </si>
  <si>
    <t>Administradores</t>
  </si>
  <si>
    <t>- Crear formulario con validación de campos
- Implementar almacenamiento en archivo .txt
- Validar duplicados</t>
  </si>
  <si>
    <t>Ocler Delgado</t>
  </si>
  <si>
    <t>Iteración 1 (Mes 1)</t>
  </si>
  <si>
    <t>Alta</t>
  </si>
  <si>
    <t>No iniciado</t>
  </si>
  <si>
    <t>- Verificar que los datos persistan en el archivo
- Intentar registrar datos duplicados</t>
  </si>
  <si>
    <t>Registrar nuevo trabajador</t>
  </si>
  <si>
    <t>REQ002</t>
  </si>
  <si>
    <t>Buscar registros</t>
  </si>
  <si>
    <t>Facilitar la busqueda de datos de trabajadores por varios campos</t>
  </si>
  <si>
    <t>Reducir tiempo de consultas</t>
  </si>
  <si>
    <t>- Implementar filtros (nombre, ID, departamento)
- Crear función de exportación a CSV
- Optimizar con índices en memoria</t>
  </si>
  <si>
    <t>En proceso</t>
  </si>
  <si>
    <t>- Buscar registros existentes y no existentes
- Probar combinación de filtros</t>
  </si>
  <si>
    <t>Gestión de búsqueda de datos</t>
  </si>
  <si>
    <t>REQ003</t>
  </si>
  <si>
    <t>Edicion o actualizacion de registros</t>
  </si>
  <si>
    <t>Poder editar de forma eficiente al actualizar o cambiar datos de los trabajadors</t>
  </si>
  <si>
    <t>Garantizar integridad de datos</t>
  </si>
  <si>
    <t>- Bloquear registros durante edición
- Generar logs de cambios
- Validar rangos (ej. salarios)</t>
  </si>
  <si>
    <t>Kevin Ramos</t>
  </si>
  <si>
    <t>Iteración 2 (Mes 3)</t>
  </si>
  <si>
    <t xml:space="preserve">Media </t>
  </si>
  <si>
    <t>Atrasado</t>
  </si>
  <si>
    <t>- Editar y verificar cambios
- Revisar archivo de logs</t>
  </si>
  <si>
    <t xml:space="preserve">Gestión de edición de datos </t>
  </si>
  <si>
    <t>REQ004</t>
  </si>
  <si>
    <t>Mostrar los registros</t>
  </si>
  <si>
    <t>Ver de forma rapida los registros existentes</t>
  </si>
  <si>
    <t>Mostrar listado de empleados con opciones de ordenamiento</t>
  </si>
  <si>
    <t>- Implementar paginación (50 regs/página)
- Permitir orden por columnas
- Destacar errores</t>
  </si>
  <si>
    <t>Diego Hidalgo</t>
  </si>
  <si>
    <t>Iteración 1 (Mes 2)</t>
  </si>
  <si>
    <t>Terminado</t>
  </si>
  <si>
    <t>- Comparar datos mostrados vs. archivo fuente
- Probar orden ascendente/descendente</t>
  </si>
  <si>
    <t>Visualización de datos</t>
  </si>
  <si>
    <t>REQ005</t>
  </si>
  <si>
    <t>Eliminar registros</t>
  </si>
  <si>
    <t>Eliminar registros que ya no seran necesarios</t>
  </si>
  <si>
    <t>Añadir función de eliminación lógica o física en archivos .txt</t>
  </si>
  <si>
    <t>Crear confirmación de eliminación y actualización del archivo</t>
  </si>
  <si>
    <t>Grupo de trabajo</t>
  </si>
  <si>
    <t>Probar que el registro eliminado no aparezca en futuras búsquedas</t>
  </si>
  <si>
    <t xml:space="preserve">Eliminación segura de datos
</t>
  </si>
  <si>
    <t>Baja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</si>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</sst>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/M/YYYY"/>
  </numFmts>
  <fonts count="17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9.0"/>
      <color theme="1"/>
      <name val="Calibri"/>
    </font>
    <font>
      <u/>
      <sz val="11.0"/>
      <color theme="10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vertical="center"/>
    </xf>
    <xf borderId="2" fillId="0" fontId="6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shrinkToFit="0" vertical="top" wrapText="1"/>
    </xf>
    <xf borderId="3" fillId="0" fontId="6" numFmtId="0" xfId="0" applyAlignment="1" applyBorder="1" applyFont="1">
      <alignment readingOrder="0" shrinkToFit="0" vertical="top" wrapText="1"/>
    </xf>
    <xf borderId="2" fillId="0" fontId="6" numFmtId="164" xfId="0" applyAlignment="1" applyBorder="1" applyFont="1" applyNumberFormat="1">
      <alignment horizontal="center" shrinkToFit="0" vertical="center" wrapText="1"/>
    </xf>
    <xf borderId="2" fillId="0" fontId="6" numFmtId="165" xfId="0" applyAlignment="1" applyBorder="1" applyFont="1" applyNumberFormat="1">
      <alignment shrinkToFit="0" vertical="center" wrapText="1"/>
    </xf>
    <xf borderId="4" fillId="0" fontId="6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left" shrinkToFit="0" vertical="center" wrapText="1"/>
    </xf>
    <xf borderId="5" fillId="3" fontId="11" numFmtId="0" xfId="0" applyAlignment="1" applyBorder="1" applyFill="1" applyFont="1">
      <alignment horizontal="center" shrinkToFit="0" vertical="center" wrapText="1"/>
    </xf>
    <xf borderId="6" fillId="0" fontId="12" numFmtId="0" xfId="0" applyBorder="1" applyFont="1"/>
    <xf borderId="7" fillId="0" fontId="12" numFmtId="0" xfId="0" applyBorder="1" applyFont="1"/>
    <xf borderId="0" fillId="0" fontId="10" numFmtId="0" xfId="0" applyAlignment="1" applyFont="1">
      <alignment horizontal="center" shrinkToFit="0" vertical="center" wrapText="1"/>
    </xf>
    <xf borderId="8" fillId="3" fontId="2" numFmtId="0" xfId="0" applyBorder="1" applyFont="1"/>
    <xf borderId="9" fillId="3" fontId="10" numFmtId="0" xfId="0" applyAlignment="1" applyBorder="1" applyFont="1">
      <alignment horizontal="left" shrinkToFit="0" vertical="center" wrapText="1"/>
    </xf>
    <xf borderId="9" fillId="3" fontId="1" numFmtId="0" xfId="0" applyBorder="1" applyFont="1"/>
    <xf borderId="9" fillId="3" fontId="2" numFmtId="0" xfId="0" applyBorder="1" applyFont="1"/>
    <xf borderId="10" fillId="3" fontId="2" numFmtId="0" xfId="0" applyBorder="1" applyFont="1"/>
    <xf borderId="11" fillId="3" fontId="2" numFmtId="0" xfId="0" applyBorder="1" applyFont="1"/>
    <xf borderId="12" fillId="4" fontId="13" numFmtId="0" xfId="0" applyAlignment="1" applyBorder="1" applyFill="1" applyFont="1">
      <alignment horizontal="center" vertical="center"/>
    </xf>
    <xf borderId="13" fillId="3" fontId="14" numFmtId="0" xfId="0" applyAlignment="1" applyBorder="1" applyFont="1">
      <alignment vertical="center"/>
    </xf>
    <xf borderId="5" fillId="4" fontId="13" numFmtId="0" xfId="0" applyAlignment="1" applyBorder="1" applyFont="1">
      <alignment horizontal="center" vertical="center"/>
    </xf>
    <xf borderId="13" fillId="3" fontId="2" numFmtId="0" xfId="0" applyBorder="1" applyFont="1"/>
    <xf borderId="14" fillId="3" fontId="2" numFmtId="0" xfId="0" applyBorder="1" applyFont="1"/>
    <xf borderId="12" fillId="5" fontId="15" numFmtId="0" xfId="0" applyAlignment="1" applyBorder="1" applyFill="1" applyFont="1">
      <alignment horizontal="center" readingOrder="0" vertical="center"/>
    </xf>
    <xf borderId="13" fillId="3" fontId="1" numFmtId="0" xfId="0" applyAlignment="1" applyBorder="1" applyFont="1">
      <alignment shrinkToFit="0" vertical="center" wrapText="1"/>
    </xf>
    <xf borderId="5" fillId="5" fontId="1" numFmtId="0" xfId="0" applyAlignment="1" applyBorder="1" applyFont="1">
      <alignment horizontal="center" vertical="center"/>
    </xf>
    <xf borderId="13" fillId="3" fontId="1" numFmtId="0" xfId="0" applyAlignment="1" applyBorder="1" applyFont="1">
      <alignment vertical="center"/>
    </xf>
    <xf borderId="13" fillId="3" fontId="15" numFmtId="0" xfId="0" applyAlignment="1" applyBorder="1" applyFont="1">
      <alignment horizontal="center" vertical="center"/>
    </xf>
    <xf borderId="13" fillId="3" fontId="1" numFmtId="0" xfId="0" applyAlignment="1" applyBorder="1" applyFont="1">
      <alignment horizontal="center" vertical="center"/>
    </xf>
    <xf borderId="12" fillId="5" fontId="15" numFmtId="0" xfId="0" applyAlignment="1" applyBorder="1" applyFont="1">
      <alignment horizontal="center" vertical="center"/>
    </xf>
    <xf borderId="15" fillId="6" fontId="13" numFmtId="0" xfId="0" applyAlignment="1" applyBorder="1" applyFill="1" applyFont="1">
      <alignment horizontal="center" vertical="center"/>
    </xf>
    <xf borderId="16" fillId="5" fontId="1" numFmtId="0" xfId="0" applyAlignment="1" applyBorder="1" applyFont="1">
      <alignment horizontal="center" shrinkToFit="0" vertical="center" wrapText="1"/>
    </xf>
    <xf borderId="17" fillId="0" fontId="12" numFmtId="0" xfId="0" applyBorder="1" applyFont="1"/>
    <xf borderId="18" fillId="0" fontId="12" numFmtId="0" xfId="0" applyBorder="1" applyFont="1"/>
    <xf borderId="16" fillId="5" fontId="1" numFmtId="0" xfId="0" applyAlignment="1" applyBorder="1" applyFont="1">
      <alignment horizontal="center" vertical="center"/>
    </xf>
    <xf borderId="19" fillId="0" fontId="12" numFmtId="0" xfId="0" applyBorder="1" applyFont="1"/>
    <xf borderId="20" fillId="0" fontId="12" numFmtId="0" xfId="0" applyBorder="1" applyFont="1"/>
    <xf borderId="21" fillId="0" fontId="12" numFmtId="0" xfId="0" applyBorder="1" applyFont="1"/>
    <xf borderId="22" fillId="0" fontId="12" numFmtId="0" xfId="0" applyBorder="1" applyFont="1"/>
    <xf borderId="23" fillId="0" fontId="12" numFmtId="0" xfId="0" applyBorder="1" applyFont="1"/>
    <xf borderId="24" fillId="0" fontId="12" numFmtId="0" xfId="0" applyBorder="1" applyFont="1"/>
    <xf borderId="25" fillId="0" fontId="12" numFmtId="0" xfId="0" applyBorder="1" applyFont="1"/>
    <xf borderId="16" fillId="7" fontId="16" numFmtId="0" xfId="0" applyAlignment="1" applyBorder="1" applyFill="1" applyFont="1">
      <alignment horizontal="center" vertical="center"/>
    </xf>
    <xf borderId="26" fillId="2" fontId="15" numFmtId="0" xfId="0" applyAlignment="1" applyBorder="1" applyFont="1">
      <alignment horizontal="center" vertical="center"/>
    </xf>
    <xf borderId="27" fillId="0" fontId="12" numFmtId="0" xfId="0" applyBorder="1" applyFont="1"/>
    <xf borderId="28" fillId="0" fontId="12" numFmtId="0" xfId="0" applyBorder="1" applyFont="1"/>
    <xf borderId="29" fillId="0" fontId="12" numFmtId="0" xfId="0" applyBorder="1" applyFont="1"/>
    <xf borderId="30" fillId="0" fontId="12" numFmtId="0" xfId="0" applyBorder="1" applyFont="1"/>
    <xf borderId="31" fillId="0" fontId="12" numFmtId="0" xfId="0" applyBorder="1" applyFont="1"/>
    <xf borderId="16" fillId="4" fontId="13" numFmtId="0" xfId="0" applyAlignment="1" applyBorder="1" applyFont="1">
      <alignment horizontal="center" vertical="center"/>
    </xf>
    <xf borderId="16" fillId="5" fontId="1" numFmtId="165" xfId="0" applyAlignment="1" applyBorder="1" applyFont="1" applyNumberFormat="1">
      <alignment horizontal="center" vertical="center"/>
    </xf>
    <xf borderId="32" fillId="3" fontId="2" numFmtId="0" xfId="0" applyBorder="1" applyFont="1"/>
    <xf borderId="33" fillId="3" fontId="2" numFmtId="0" xfId="0" applyBorder="1" applyFont="1"/>
    <xf borderId="34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2.5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84.75" customHeight="1">
      <c r="B6" s="8" t="s">
        <v>15</v>
      </c>
      <c r="C6" s="9" t="s">
        <v>16</v>
      </c>
      <c r="D6" s="9" t="s">
        <v>17</v>
      </c>
      <c r="E6" s="9" t="s">
        <v>18</v>
      </c>
      <c r="F6" s="10" t="s">
        <v>19</v>
      </c>
      <c r="G6" s="10" t="s">
        <v>20</v>
      </c>
      <c r="H6" s="10" t="s">
        <v>21</v>
      </c>
      <c r="I6" s="11">
        <v>8.0</v>
      </c>
      <c r="J6" s="10" t="s">
        <v>22</v>
      </c>
      <c r="K6" s="10" t="s">
        <v>23</v>
      </c>
      <c r="L6" s="10" t="s">
        <v>24</v>
      </c>
      <c r="M6" s="10" t="s">
        <v>25</v>
      </c>
      <c r="N6" s="10"/>
      <c r="O6" s="10" t="s">
        <v>26</v>
      </c>
    </row>
    <row r="7" ht="100.5" customHeight="1">
      <c r="B7" s="8" t="s">
        <v>27</v>
      </c>
      <c r="C7" s="9" t="s">
        <v>28</v>
      </c>
      <c r="D7" s="9" t="s">
        <v>29</v>
      </c>
      <c r="E7" s="9" t="s">
        <v>30</v>
      </c>
      <c r="F7" s="10" t="s">
        <v>19</v>
      </c>
      <c r="G7" s="10" t="s">
        <v>31</v>
      </c>
      <c r="H7" s="10" t="s">
        <v>21</v>
      </c>
      <c r="I7" s="11">
        <v>5.0</v>
      </c>
      <c r="J7" s="10" t="s">
        <v>22</v>
      </c>
      <c r="K7" s="10" t="s">
        <v>23</v>
      </c>
      <c r="L7" s="10" t="s">
        <v>32</v>
      </c>
      <c r="M7" s="10" t="s">
        <v>33</v>
      </c>
      <c r="N7" s="10"/>
      <c r="O7" s="10" t="s">
        <v>34</v>
      </c>
    </row>
    <row r="8" ht="74.25" customHeight="1">
      <c r="B8" s="8" t="s">
        <v>35</v>
      </c>
      <c r="C8" s="12" t="s">
        <v>36</v>
      </c>
      <c r="D8" s="13" t="s">
        <v>37</v>
      </c>
      <c r="E8" s="9" t="s">
        <v>38</v>
      </c>
      <c r="F8" s="10" t="s">
        <v>19</v>
      </c>
      <c r="G8" s="14" t="s">
        <v>39</v>
      </c>
      <c r="H8" s="10" t="s">
        <v>40</v>
      </c>
      <c r="I8" s="11">
        <v>5.0</v>
      </c>
      <c r="J8" s="10" t="s">
        <v>41</v>
      </c>
      <c r="K8" s="10" t="s">
        <v>42</v>
      </c>
      <c r="L8" s="10" t="s">
        <v>43</v>
      </c>
      <c r="M8" s="10" t="s">
        <v>44</v>
      </c>
      <c r="N8" s="10"/>
      <c r="O8" s="10" t="s">
        <v>45</v>
      </c>
    </row>
    <row r="9" ht="66.75" customHeight="1">
      <c r="B9" s="8" t="s">
        <v>46</v>
      </c>
      <c r="C9" s="9" t="s">
        <v>47</v>
      </c>
      <c r="D9" s="9" t="s">
        <v>48</v>
      </c>
      <c r="E9" s="10" t="s">
        <v>49</v>
      </c>
      <c r="F9" s="10" t="s">
        <v>19</v>
      </c>
      <c r="G9" s="10" t="s">
        <v>50</v>
      </c>
      <c r="H9" s="10" t="s">
        <v>51</v>
      </c>
      <c r="I9" s="11">
        <v>10.0</v>
      </c>
      <c r="J9" s="10" t="s">
        <v>52</v>
      </c>
      <c r="K9" s="10" t="s">
        <v>42</v>
      </c>
      <c r="L9" s="10" t="s">
        <v>53</v>
      </c>
      <c r="M9" s="10" t="s">
        <v>54</v>
      </c>
      <c r="N9" s="10"/>
      <c r="O9" s="10" t="s">
        <v>55</v>
      </c>
    </row>
    <row r="10" ht="60.0" customHeight="1">
      <c r="B10" s="8" t="s">
        <v>56</v>
      </c>
      <c r="C10" s="9" t="s">
        <v>57</v>
      </c>
      <c r="D10" s="9" t="s">
        <v>58</v>
      </c>
      <c r="E10" s="10" t="s">
        <v>59</v>
      </c>
      <c r="F10" s="10" t="s">
        <v>19</v>
      </c>
      <c r="G10" s="10" t="s">
        <v>60</v>
      </c>
      <c r="H10" s="10" t="s">
        <v>61</v>
      </c>
      <c r="I10" s="11">
        <v>10.0</v>
      </c>
      <c r="J10" s="15"/>
      <c r="K10" s="11" t="s">
        <v>42</v>
      </c>
      <c r="L10" s="11" t="s">
        <v>32</v>
      </c>
      <c r="M10" s="10" t="s">
        <v>62</v>
      </c>
      <c r="N10" s="16"/>
      <c r="O10" s="17" t="s">
        <v>63</v>
      </c>
    </row>
    <row r="11" ht="19.5" customHeight="1">
      <c r="I11" s="3"/>
      <c r="J11" s="3"/>
      <c r="K11" s="18"/>
      <c r="L11" s="3"/>
    </row>
    <row r="12" ht="19.5" customHeight="1">
      <c r="D12" s="19"/>
      <c r="I12" s="1"/>
      <c r="J12" s="1"/>
      <c r="K12" s="2"/>
      <c r="L12" s="3"/>
    </row>
    <row r="13" ht="19.5" customHeight="1">
      <c r="I13" s="1"/>
      <c r="J13" s="1"/>
      <c r="K13" s="2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20"/>
      <c r="L15" s="3"/>
    </row>
    <row r="16" ht="19.5" customHeight="1">
      <c r="I16" s="1"/>
      <c r="J16" s="1"/>
      <c r="K16" s="20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23</v>
      </c>
      <c r="L20" s="1" t="s">
        <v>24</v>
      </c>
      <c r="M20" s="5"/>
    </row>
    <row r="21" ht="19.5" customHeight="1">
      <c r="I21" s="1"/>
      <c r="J21" s="1"/>
      <c r="K21" s="2" t="s">
        <v>42</v>
      </c>
      <c r="L21" s="1" t="s">
        <v>32</v>
      </c>
      <c r="M21" s="5"/>
    </row>
    <row r="22" ht="19.5" customHeight="1">
      <c r="I22" s="1"/>
      <c r="J22" s="1"/>
      <c r="K22" s="2" t="s">
        <v>64</v>
      </c>
      <c r="L22" s="1" t="s">
        <v>53</v>
      </c>
      <c r="M22" s="5"/>
    </row>
    <row r="23" ht="19.5" customHeight="1">
      <c r="I23" s="1"/>
      <c r="J23" s="1"/>
      <c r="K23" s="2"/>
      <c r="L23" s="1" t="s">
        <v>43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3"/>
      <c r="J990" s="3"/>
      <c r="K990" s="18"/>
      <c r="L990" s="3"/>
    </row>
    <row r="991" ht="15.75" customHeight="1">
      <c r="I991" s="3"/>
      <c r="J991" s="3"/>
      <c r="K991" s="18"/>
      <c r="L991" s="3"/>
    </row>
  </sheetData>
  <mergeCells count="1">
    <mergeCell ref="B3:O3"/>
  </mergeCells>
  <dataValidations>
    <dataValidation type="list" allowBlank="1" showErrorMessage="1" sqref="L6:L10">
      <formula1>$L$20:$L$23</formula1>
    </dataValidation>
    <dataValidation type="list" allowBlank="1" showErrorMessage="1" sqref="K6:K10">
      <formula1>$K$20:$K$22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4" width="10.63"/>
    <col customWidth="1" min="15" max="15" width="14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1"/>
      <c r="D4" s="21"/>
      <c r="E4" s="21"/>
      <c r="F4" s="5"/>
    </row>
    <row r="5" hidden="1">
      <c r="C5" s="21"/>
      <c r="D5" s="21"/>
      <c r="E5" s="21"/>
      <c r="F5" s="5"/>
    </row>
    <row r="6" ht="39.75" customHeight="1">
      <c r="B6" s="22" t="s">
        <v>65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4"/>
    </row>
    <row r="7" ht="9.75" customHeight="1"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ht="30.0" customHeight="1">
      <c r="B9" s="31"/>
      <c r="C9" s="32" t="s">
        <v>1</v>
      </c>
      <c r="D9" s="33"/>
      <c r="E9" s="34" t="s">
        <v>66</v>
      </c>
      <c r="F9" s="24"/>
      <c r="G9" s="33"/>
      <c r="H9" s="34" t="s">
        <v>11</v>
      </c>
      <c r="I9" s="24"/>
      <c r="J9" s="35"/>
      <c r="K9" s="35"/>
      <c r="L9" s="35"/>
      <c r="M9" s="35"/>
      <c r="N9" s="35"/>
      <c r="O9" s="35"/>
      <c r="P9" s="36"/>
    </row>
    <row r="10" ht="30.0" customHeight="1">
      <c r="B10" s="31"/>
      <c r="C10" s="37" t="s">
        <v>56</v>
      </c>
      <c r="D10" s="38"/>
      <c r="E10" s="39" t="str">
        <f>VLOOKUP(C10,'Formato descripción HU'!B6:O10,5,0)</f>
        <v>Administradores</v>
      </c>
      <c r="F10" s="24"/>
      <c r="G10" s="40"/>
      <c r="H10" s="39" t="str">
        <f>VLOOKUP(C10,'Formato descripción HU'!B6:O10,11,0)</f>
        <v>En proceso</v>
      </c>
      <c r="I10" s="24"/>
      <c r="J10" s="40"/>
      <c r="K10" s="35"/>
      <c r="L10" s="35"/>
      <c r="M10" s="35"/>
      <c r="N10" s="35"/>
      <c r="O10" s="35"/>
      <c r="P10" s="36"/>
    </row>
    <row r="11" ht="9.75" customHeight="1">
      <c r="B11" s="31"/>
      <c r="C11" s="41"/>
      <c r="D11" s="38"/>
      <c r="E11" s="42"/>
      <c r="F11" s="42"/>
      <c r="G11" s="40"/>
      <c r="H11" s="42"/>
      <c r="I11" s="42"/>
      <c r="J11" s="40"/>
      <c r="K11" s="42"/>
      <c r="L11" s="42"/>
      <c r="M11" s="35"/>
      <c r="N11" s="42"/>
      <c r="O11" s="42"/>
      <c r="P11" s="36"/>
    </row>
    <row r="12" ht="30.0" customHeight="1">
      <c r="B12" s="31"/>
      <c r="C12" s="32" t="s">
        <v>67</v>
      </c>
      <c r="D12" s="38"/>
      <c r="E12" s="34" t="s">
        <v>10</v>
      </c>
      <c r="F12" s="24"/>
      <c r="G12" s="40"/>
      <c r="H12" s="34" t="s">
        <v>68</v>
      </c>
      <c r="I12" s="24"/>
      <c r="J12" s="40"/>
      <c r="K12" s="42"/>
      <c r="L12" s="42"/>
      <c r="M12" s="35"/>
      <c r="N12" s="42"/>
      <c r="O12" s="42"/>
      <c r="P12" s="36"/>
    </row>
    <row r="13" ht="30.0" customHeight="1">
      <c r="B13" s="31"/>
      <c r="C13" s="43">
        <f>VLOOKUP('Historia de Usuario'!C10,'Formato descripción HU'!B6:O10,8,0)</f>
        <v>10</v>
      </c>
      <c r="D13" s="38"/>
      <c r="E13" s="39" t="str">
        <f>VLOOKUP(C10,'Formato descripción HU'!B6:O10,10,0)</f>
        <v>Media </v>
      </c>
      <c r="F13" s="24"/>
      <c r="G13" s="40"/>
      <c r="H13" s="39" t="str">
        <f>VLOOKUP(C10,'Formato descripción HU'!B6:O10,7,0)</f>
        <v>Grupo de trabajo</v>
      </c>
      <c r="I13" s="24"/>
      <c r="J13" s="40"/>
      <c r="K13" s="42"/>
      <c r="L13" s="42"/>
      <c r="M13" s="35"/>
      <c r="N13" s="42"/>
      <c r="O13" s="42"/>
      <c r="P13" s="36"/>
    </row>
    <row r="14" ht="9.75" customHeight="1">
      <c r="B14" s="31"/>
      <c r="C14" s="35"/>
      <c r="D14" s="38"/>
      <c r="E14" s="35"/>
      <c r="F14" s="35"/>
      <c r="G14" s="40"/>
      <c r="H14" s="40"/>
      <c r="I14" s="35"/>
      <c r="J14" s="35"/>
      <c r="K14" s="35"/>
      <c r="L14" s="35"/>
      <c r="M14" s="35"/>
      <c r="N14" s="35"/>
      <c r="O14" s="35"/>
      <c r="P14" s="36"/>
    </row>
    <row r="15" ht="19.5" customHeight="1">
      <c r="B15" s="31"/>
      <c r="C15" s="44" t="s">
        <v>69</v>
      </c>
      <c r="D15" s="45" t="str">
        <f>VLOOKUP(C10,'Formato descripción HU'!B6:O10,3,0)</f>
        <v>Eliminar registros que ya no seran necesarios</v>
      </c>
      <c r="E15" s="46"/>
      <c r="F15" s="35"/>
      <c r="G15" s="44" t="s">
        <v>70</v>
      </c>
      <c r="H15" s="45" t="str">
        <f>VLOOKUP(C10,'Formato descripción HU'!B6:O10,4,0)</f>
        <v>Añadir función de eliminación lógica o física en archivos .txt</v>
      </c>
      <c r="I15" s="47"/>
      <c r="J15" s="46"/>
      <c r="K15" s="35"/>
      <c r="L15" s="44" t="s">
        <v>71</v>
      </c>
      <c r="M15" s="48" t="str">
        <f>VLOOKUP(C10,'Formato descripción HU'!B6:O10,6,0)</f>
        <v>Crear confirmación de eliminación y actualización del archivo</v>
      </c>
      <c r="N15" s="47"/>
      <c r="O15" s="46"/>
      <c r="P15" s="36"/>
    </row>
    <row r="16" ht="19.5" customHeight="1">
      <c r="B16" s="31"/>
      <c r="C16" s="49"/>
      <c r="D16" s="50"/>
      <c r="E16" s="51"/>
      <c r="F16" s="35"/>
      <c r="G16" s="49"/>
      <c r="H16" s="50"/>
      <c r="J16" s="51"/>
      <c r="K16" s="35"/>
      <c r="L16" s="49"/>
      <c r="M16" s="50"/>
      <c r="O16" s="51"/>
      <c r="P16" s="36"/>
    </row>
    <row r="17" ht="19.5" customHeight="1">
      <c r="B17" s="31"/>
      <c r="C17" s="52"/>
      <c r="D17" s="53"/>
      <c r="E17" s="54"/>
      <c r="F17" s="35"/>
      <c r="G17" s="52"/>
      <c r="H17" s="53"/>
      <c r="I17" s="55"/>
      <c r="J17" s="54"/>
      <c r="K17" s="35"/>
      <c r="L17" s="52"/>
      <c r="M17" s="53"/>
      <c r="N17" s="55"/>
      <c r="O17" s="54"/>
      <c r="P17" s="36"/>
    </row>
    <row r="18" ht="9.75" customHeight="1">
      <c r="B18" s="31"/>
      <c r="C18" s="35"/>
      <c r="D18" s="35"/>
      <c r="E18" s="35"/>
      <c r="F18" s="35"/>
      <c r="G18" s="40"/>
      <c r="H18" s="40"/>
      <c r="I18" s="40"/>
      <c r="J18" s="35"/>
      <c r="K18" s="35"/>
      <c r="L18" s="35"/>
      <c r="M18" s="35"/>
      <c r="N18" s="35"/>
      <c r="O18" s="35"/>
      <c r="P18" s="36"/>
    </row>
    <row r="19" ht="19.5" customHeight="1">
      <c r="B19" s="31"/>
      <c r="C19" s="56" t="s">
        <v>72</v>
      </c>
      <c r="D19" s="46"/>
      <c r="E19" s="57" t="str">
        <f>VLOOKUP(C10,'Formato descripción HU'!B6:O10,14,0)</f>
        <v>Eliminación segura de datos
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36"/>
    </row>
    <row r="20" ht="19.5" customHeight="1">
      <c r="B20" s="31"/>
      <c r="C20" s="53"/>
      <c r="D20" s="54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36"/>
    </row>
    <row r="21" ht="9.75" customHeight="1">
      <c r="B21" s="31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ht="19.5" customHeight="1">
      <c r="B22" s="31"/>
      <c r="C22" s="63" t="s">
        <v>73</v>
      </c>
      <c r="D22" s="46"/>
      <c r="E22" s="48" t="str">
        <f>VLOOKUP(C10,'Formato descripción HU'!B6:O10,12,0)</f>
        <v>Probar que el registro eliminado no aparezca en futuras búsquedas</v>
      </c>
      <c r="F22" s="47"/>
      <c r="G22" s="47"/>
      <c r="H22" s="46"/>
      <c r="I22" s="35"/>
      <c r="J22" s="63" t="s">
        <v>13</v>
      </c>
      <c r="K22" s="46"/>
      <c r="L22" s="64" t="str">
        <f>VLOOKUP(C10,'Formato descripción HU'!B6:O10,13,0)</f>
        <v/>
      </c>
      <c r="M22" s="47"/>
      <c r="N22" s="47"/>
      <c r="O22" s="46"/>
      <c r="P22" s="36"/>
    </row>
    <row r="23" ht="19.5" customHeight="1">
      <c r="B23" s="31"/>
      <c r="C23" s="50"/>
      <c r="D23" s="51"/>
      <c r="E23" s="50"/>
      <c r="H23" s="51"/>
      <c r="I23" s="35"/>
      <c r="J23" s="50"/>
      <c r="K23" s="51"/>
      <c r="L23" s="50"/>
      <c r="O23" s="51"/>
      <c r="P23" s="36"/>
    </row>
    <row r="24" ht="19.5" customHeight="1">
      <c r="B24" s="31"/>
      <c r="C24" s="53"/>
      <c r="D24" s="54"/>
      <c r="E24" s="53"/>
      <c r="F24" s="55"/>
      <c r="G24" s="55"/>
      <c r="H24" s="54"/>
      <c r="I24" s="35"/>
      <c r="J24" s="53"/>
      <c r="K24" s="54"/>
      <c r="L24" s="53"/>
      <c r="M24" s="55"/>
      <c r="N24" s="55"/>
      <c r="O24" s="54"/>
      <c r="P24" s="36"/>
    </row>
    <row r="25" ht="9.75" customHeight="1">
      <c r="B25" s="6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7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