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92" windowWidth="19140" windowHeight="7356" tabRatio="831"/>
  </bookViews>
  <sheets>
    <sheet name="Dashboard" sheetId="6" r:id="rId1"/>
    <sheet name="Sales by Territory" sheetId="7" state="hidden" r:id="rId2"/>
    <sheet name="Sales by Dealer" sheetId="8" state="hidden" r:id="rId3"/>
    <sheet name="Sales by Dealer (2)" sheetId="18" state="hidden" r:id="rId4"/>
    <sheet name="Sales To Goal" sheetId="16" r:id="rId5"/>
    <sheet name="Gap &amp; % of Plan" sheetId="17" state="hidden" r:id="rId6"/>
    <sheet name="Actual Sales by Manager" sheetId="1" state="hidden" r:id="rId7"/>
    <sheet name="Sales Targets" sheetId="4" state="hidden" r:id="rId8"/>
  </sheets>
  <definedNames>
    <definedName name="_xlnm._FilterDatabase" localSheetId="6" hidden="1">'Actual Sales by Manager'!$A$3:$Q$27</definedName>
    <definedName name="Slicer_Dealer">#N/A</definedName>
    <definedName name="Slicer_Sales_Director">#N/A</definedName>
    <definedName name="Slicer_Sales_Manager_Name">#N/A</definedName>
    <definedName name="Slicer_Territory">#N/A</definedName>
  </definedNames>
  <calcPr calcId="144525"/>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2" i="4" l="1"/>
  <c r="J28" i="4"/>
  <c r="I28" i="4"/>
  <c r="H28" i="4"/>
  <c r="G28" i="4"/>
  <c r="F28" i="4"/>
  <c r="E28" i="4"/>
  <c r="J27" i="4"/>
  <c r="I27" i="4"/>
  <c r="H27" i="4"/>
  <c r="G27" i="4"/>
  <c r="E27" i="4"/>
  <c r="D27" i="4"/>
  <c r="C27" i="4"/>
  <c r="B27" i="4"/>
  <c r="J26" i="4"/>
  <c r="I26" i="4"/>
  <c r="H26" i="4"/>
  <c r="G26" i="4"/>
  <c r="E26" i="4"/>
  <c r="D26" i="4"/>
  <c r="C26" i="4"/>
  <c r="B26" i="4"/>
  <c r="J25" i="4"/>
  <c r="I25" i="4"/>
  <c r="H25" i="4"/>
  <c r="G25" i="4"/>
  <c r="E25" i="4"/>
  <c r="D25" i="4"/>
  <c r="C25" i="4"/>
  <c r="B25" i="4"/>
  <c r="J24" i="4"/>
  <c r="I24" i="4"/>
  <c r="H24" i="4"/>
  <c r="G24" i="4"/>
  <c r="E24" i="4"/>
  <c r="D24" i="4"/>
  <c r="C24" i="4"/>
  <c r="B24" i="4"/>
  <c r="J23" i="4"/>
  <c r="I23" i="4"/>
  <c r="H23" i="4"/>
  <c r="G23" i="4"/>
  <c r="E23" i="4"/>
  <c r="D23" i="4"/>
  <c r="C23" i="4"/>
  <c r="B23" i="4"/>
  <c r="J22" i="4"/>
  <c r="I22" i="4"/>
  <c r="H22" i="4"/>
  <c r="G22" i="4"/>
  <c r="E22" i="4"/>
  <c r="D22" i="4"/>
  <c r="C22" i="4"/>
  <c r="B22" i="4"/>
  <c r="J21" i="4"/>
  <c r="I21" i="4"/>
  <c r="H21" i="4"/>
  <c r="G21" i="4"/>
  <c r="E21" i="4"/>
  <c r="D21" i="4"/>
  <c r="C21" i="4"/>
  <c r="B21" i="4"/>
  <c r="J20" i="4"/>
  <c r="I20" i="4"/>
  <c r="H20" i="4"/>
  <c r="G20" i="4"/>
  <c r="E20" i="4"/>
  <c r="D20" i="4"/>
  <c r="C20" i="4"/>
  <c r="B20" i="4"/>
  <c r="J19" i="4"/>
  <c r="I19" i="4"/>
  <c r="H19" i="4"/>
  <c r="G19" i="4"/>
  <c r="E19" i="4"/>
  <c r="D19" i="4"/>
  <c r="C19" i="4"/>
  <c r="B19" i="4"/>
  <c r="J18" i="4"/>
  <c r="I18" i="4"/>
  <c r="H18" i="4"/>
  <c r="G18" i="4"/>
  <c r="E18" i="4"/>
  <c r="D18" i="4"/>
  <c r="C18" i="4"/>
  <c r="B18" i="4"/>
  <c r="J17" i="4"/>
  <c r="I17" i="4"/>
  <c r="H17" i="4"/>
  <c r="G17" i="4"/>
  <c r="E17" i="4"/>
  <c r="D17" i="4"/>
  <c r="C17" i="4"/>
  <c r="B17" i="4"/>
  <c r="J16" i="4"/>
  <c r="I16" i="4"/>
  <c r="H16" i="4"/>
  <c r="G16" i="4"/>
  <c r="E16" i="4"/>
  <c r="D16" i="4"/>
  <c r="C16" i="4"/>
  <c r="B16" i="4"/>
  <c r="J15" i="4"/>
  <c r="I15" i="4"/>
  <c r="H15" i="4"/>
  <c r="G15" i="4"/>
  <c r="E15" i="4"/>
  <c r="D15" i="4"/>
  <c r="C15" i="4"/>
  <c r="B15" i="4"/>
  <c r="J14" i="4"/>
  <c r="I14" i="4"/>
  <c r="H14" i="4"/>
  <c r="G14" i="4"/>
  <c r="E14" i="4"/>
  <c r="D14" i="4"/>
  <c r="C14" i="4"/>
  <c r="B14" i="4"/>
  <c r="J13" i="4"/>
  <c r="I13" i="4"/>
  <c r="H13" i="4"/>
  <c r="G13" i="4"/>
  <c r="E13" i="4"/>
  <c r="D13" i="4"/>
  <c r="C13" i="4"/>
  <c r="B13" i="4"/>
  <c r="J12" i="4"/>
  <c r="I12" i="4"/>
  <c r="H12" i="4"/>
  <c r="G12" i="4"/>
  <c r="E12" i="4"/>
  <c r="D12" i="4"/>
  <c r="C12" i="4"/>
  <c r="B12" i="4"/>
  <c r="J11" i="4"/>
  <c r="I11" i="4"/>
  <c r="H11" i="4"/>
  <c r="G11" i="4"/>
  <c r="E11" i="4"/>
  <c r="D11" i="4"/>
  <c r="C11" i="4"/>
  <c r="B11" i="4"/>
  <c r="J10" i="4"/>
  <c r="I10" i="4"/>
  <c r="H10" i="4"/>
  <c r="G10" i="4"/>
  <c r="E10" i="4"/>
  <c r="D10" i="4"/>
  <c r="C10" i="4"/>
  <c r="B10" i="4"/>
  <c r="J9" i="4"/>
  <c r="I9" i="4"/>
  <c r="H9" i="4"/>
  <c r="G9" i="4"/>
  <c r="E9" i="4"/>
  <c r="D9" i="4"/>
  <c r="C9" i="4"/>
  <c r="B9" i="4"/>
  <c r="J8" i="4"/>
  <c r="I8" i="4"/>
  <c r="H8" i="4"/>
  <c r="G8" i="4"/>
  <c r="E8" i="4"/>
  <c r="D8" i="4"/>
  <c r="C8" i="4"/>
  <c r="B8" i="4"/>
  <c r="J7" i="4"/>
  <c r="I7" i="4"/>
  <c r="H7" i="4"/>
  <c r="G7" i="4"/>
  <c r="E7" i="4"/>
  <c r="D7" i="4"/>
  <c r="C7" i="4"/>
  <c r="B7" i="4"/>
  <c r="J6" i="4"/>
  <c r="I6" i="4"/>
  <c r="H6" i="4"/>
  <c r="G6" i="4"/>
  <c r="E6" i="4"/>
  <c r="D6" i="4"/>
  <c r="C6" i="4"/>
  <c r="B6" i="4"/>
  <c r="J5" i="4"/>
  <c r="I5" i="4"/>
  <c r="H5" i="4"/>
  <c r="G5" i="4"/>
  <c r="E5" i="4"/>
  <c r="D5" i="4"/>
  <c r="C5" i="4"/>
  <c r="B5" i="4"/>
  <c r="J4" i="4"/>
  <c r="I4" i="4"/>
  <c r="H4" i="4"/>
  <c r="G4" i="4"/>
  <c r="E4" i="4"/>
  <c r="D4" i="4"/>
  <c r="C4" i="4"/>
  <c r="B4" i="4"/>
  <c r="R28" i="1"/>
  <c r="Q28" i="1"/>
  <c r="P28" i="1"/>
  <c r="O28" i="1"/>
  <c r="N28" i="1"/>
  <c r="M28" i="1"/>
  <c r="L28" i="1"/>
  <c r="K28" i="1"/>
  <c r="J28" i="1"/>
  <c r="I28" i="1"/>
  <c r="H28" i="1"/>
  <c r="G28" i="1"/>
  <c r="F28" i="1"/>
  <c r="E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alcChain>
</file>

<file path=xl/sharedStrings.xml><?xml version="1.0" encoding="utf-8"?>
<sst xmlns="http://schemas.openxmlformats.org/spreadsheetml/2006/main" count="251" uniqueCount="111">
  <si>
    <t>Territory</t>
  </si>
  <si>
    <t>Sales Manager Name</t>
  </si>
  <si>
    <t>Sales Director</t>
  </si>
  <si>
    <t>Jan</t>
  </si>
  <si>
    <t>Feb</t>
  </si>
  <si>
    <t>Mar</t>
  </si>
  <si>
    <t>Apr</t>
  </si>
  <si>
    <t>May</t>
  </si>
  <si>
    <t>Jun</t>
  </si>
  <si>
    <t>Jul</t>
  </si>
  <si>
    <t>Aug</t>
  </si>
  <si>
    <t>Sept</t>
  </si>
  <si>
    <t>Oct</t>
  </si>
  <si>
    <t>Nov</t>
  </si>
  <si>
    <t>Dec</t>
  </si>
  <si>
    <t>Total</t>
  </si>
  <si>
    <t>Yearly Target</t>
  </si>
  <si>
    <t>Semi-Annual Target</t>
  </si>
  <si>
    <t>Qtrly Target</t>
  </si>
  <si>
    <t>Monthly Target</t>
  </si>
  <si>
    <t>Weekly Target</t>
  </si>
  <si>
    <t>Dealer</t>
  </si>
  <si>
    <t>John McCowan</t>
  </si>
  <si>
    <t>Anne Robertson</t>
  </si>
  <si>
    <t>Kevin Smith</t>
  </si>
  <si>
    <t>Susan Collins</t>
  </si>
  <si>
    <t>Jane Boyle</t>
  </si>
  <si>
    <t>Rita Bryan</t>
  </si>
  <si>
    <t>Kathy Brunello</t>
  </si>
  <si>
    <t>Jonny Cheng</t>
  </si>
  <si>
    <t>Mariam Davis</t>
  </si>
  <si>
    <t>Lucy King</t>
  </si>
  <si>
    <t>Lisa Gutteridge</t>
  </si>
  <si>
    <t>Peter Rossi</t>
  </si>
  <si>
    <t>Andrew Vinsberg</t>
  </si>
  <si>
    <t>David Rain</t>
  </si>
  <si>
    <t>Audrey Holland</t>
  </si>
  <si>
    <t>Richard Levin</t>
  </si>
  <si>
    <t>Tina Richardson</t>
  </si>
  <si>
    <t>Denis Leung</t>
  </si>
  <si>
    <t>Drew McCarthy</t>
  </si>
  <si>
    <t>Duane Summer</t>
  </si>
  <si>
    <t>Vera Wang</t>
  </si>
  <si>
    <t>Alice Miles</t>
  </si>
  <si>
    <t>Luke Matthew</t>
  </si>
  <si>
    <t>Tim Combs</t>
  </si>
  <si>
    <t>Mila Trung</t>
  </si>
  <si>
    <t>Steve Jones</t>
  </si>
  <si>
    <t>Dave Samuels</t>
  </si>
  <si>
    <t>Kate Ryan</t>
  </si>
  <si>
    <t>BC</t>
  </si>
  <si>
    <t>AB</t>
  </si>
  <si>
    <t>MB</t>
  </si>
  <si>
    <t>SK</t>
  </si>
  <si>
    <t>ON, Ottawa</t>
  </si>
  <si>
    <t>ON, GTA</t>
  </si>
  <si>
    <t>ON, South</t>
  </si>
  <si>
    <t>QC</t>
  </si>
  <si>
    <t>NS</t>
  </si>
  <si>
    <t>NB</t>
  </si>
  <si>
    <t>Nova Instruments</t>
  </si>
  <si>
    <t>BC Industrial</t>
  </si>
  <si>
    <t>New Solutions Inc</t>
  </si>
  <si>
    <t>Vericon Industrial</t>
  </si>
  <si>
    <t>SOI Investments</t>
  </si>
  <si>
    <t>Crystal Incorprated</t>
  </si>
  <si>
    <t>Horizons</t>
  </si>
  <si>
    <t>St. Laurent Solutions</t>
  </si>
  <si>
    <t>Maritimes Business</t>
  </si>
  <si>
    <t>Actual Sales by Manager - FY21</t>
  </si>
  <si>
    <t>Sales Targets - FY22</t>
  </si>
  <si>
    <t>Grand Total</t>
  </si>
  <si>
    <t>January</t>
  </si>
  <si>
    <t>February</t>
  </si>
  <si>
    <t>March</t>
  </si>
  <si>
    <t>April</t>
  </si>
  <si>
    <t>June</t>
  </si>
  <si>
    <t>July</t>
  </si>
  <si>
    <t>August</t>
  </si>
  <si>
    <t>September</t>
  </si>
  <si>
    <t>October</t>
  </si>
  <si>
    <t>December</t>
  </si>
  <si>
    <t>November</t>
  </si>
  <si>
    <t>Column Labels</t>
  </si>
  <si>
    <t xml:space="preserve">May </t>
  </si>
  <si>
    <t>Values</t>
  </si>
  <si>
    <t>Top Industrial</t>
  </si>
  <si>
    <t>Prime Business</t>
  </si>
  <si>
    <t>Konaco</t>
  </si>
  <si>
    <t>Sapco</t>
  </si>
  <si>
    <t>Sapco Plus</t>
  </si>
  <si>
    <t>Xtra Voyage</t>
  </si>
  <si>
    <t>Optimum Top</t>
  </si>
  <si>
    <t>Polar Bear</t>
  </si>
  <si>
    <t>Britania Corp</t>
  </si>
  <si>
    <t>Belamore</t>
  </si>
  <si>
    <t>Lucent King</t>
  </si>
  <si>
    <t>Niagara Industrial</t>
  </si>
  <si>
    <t>QC Top</t>
  </si>
  <si>
    <t>SaskPower</t>
  </si>
  <si>
    <t>FY21 Sales</t>
  </si>
  <si>
    <t>Sales by Territory</t>
  </si>
  <si>
    <t>Sales by Dealer</t>
  </si>
  <si>
    <t>(All)</t>
  </si>
  <si>
    <t>YTD Sales</t>
  </si>
  <si>
    <t>YTD Goal</t>
  </si>
  <si>
    <t>YTD Sold</t>
  </si>
  <si>
    <t xml:space="preserve">Gap/Surplus </t>
  </si>
  <si>
    <t>Row Labels</t>
  </si>
  <si>
    <t>% of Total</t>
  </si>
  <si>
    <t>Gap/Surplus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</si>
</sst>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
    <numFmt numFmtId="165" formatCode="&quot;$&quot;#,##0.00"/>
    <numFmt numFmtId="166" formatCode="_(* #,##0_);_(* \(#,##0\);_(* &quot;-&quot;??_);_(@_)"/>
    <numFmt numFmtId="167" formatCode="0.0%"/>
  </numFmts>
  <fonts count="3" x14ac:knownFonts="1">
    <font>
      <sz val="11"/>
      <color theme="1"/>
      <name val="Times New Roman"/>
      <family val="2"/>
      <scheme val="minor"/>
    </font>
    <font>
      <b/>
      <sz val="11"/>
      <color theme="1"/>
      <name val="Times New Roman"/>
      <family val="2"/>
      <scheme val="minor"/>
    </font>
    <font>
      <sz val="11"/>
      <color theme="1"/>
      <name val="Times New Roman"/>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0" fontId="1" fillId="0" borderId="0" xfId="0"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1" applyNumberFormat="1" applyFont="1"/>
    <xf numFmtId="166" fontId="0" fillId="0" borderId="0" xfId="0" applyNumberFormat="1"/>
    <xf numFmtId="166" fontId="0" fillId="0" borderId="0" xfId="0" applyNumberFormat="1" applyAlignment="1">
      <alignment horizontal="left"/>
    </xf>
    <xf numFmtId="166" fontId="0" fillId="0" borderId="0" xfId="0" pivotButton="1" applyNumberFormat="1"/>
    <xf numFmtId="9" fontId="0" fillId="0" borderId="0" xfId="0" applyNumberFormat="1"/>
  </cellXfs>
  <cellStyles count="2">
    <cellStyle name="Comma" xfId="1" builtinId="3"/>
    <cellStyle name="Normal" xfId="0" builtinId="0"/>
  </cellStyles>
  <dxfs count="125">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7" formatCode="0.0%"/>
    </dxf>
    <dxf>
      <numFmt numFmtId="13" formatCode="0%"/>
    </dxf>
    <dxf>
      <numFmt numFmtId="166" formatCode="_(* #,##0_);_(* \(#,##0\);_(* &quot;-&quot;??_);_(@_)"/>
    </dxf>
    <dxf>
      <numFmt numFmtId="166" formatCode="_(* #,##0_);_(* \(#,##0\);_(* &quot;-&quot;??_);_(@_)"/>
    </dxf>
    <dxf>
      <numFmt numFmtId="167" formatCode="0.0%"/>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00"/>
    </dxf>
    <dxf>
      <numFmt numFmtId="165" formatCode="&quot;$&quot;#,##0.0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Times New Roman"/>
        <scheme val="minor"/>
      </font>
      <numFmt numFmtId="166"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3" formatCode="0%"/>
    </dxf>
    <dxf>
      <numFmt numFmtId="167" formatCode="0.0%"/>
    </dxf>
    <dxf>
      <numFmt numFmtId="166" formatCode="_(* #,##0_);_(* \(#,##0\);_(* &quot;-&quot;??_);_(@_)"/>
    </dxf>
    <dxf>
      <numFmt numFmtId="166" formatCode="_(* #,##0_);_(* \(#,##0\);_(* &quot;-&quot;??_);_(@_)"/>
    </dxf>
    <dxf>
      <font>
        <color rgb="FFFF0000"/>
      </font>
    </dxf>
    <dxf>
      <numFmt numFmtId="166" formatCode="_(* #,##0_);_(* \(#,##0\);_(* &quot;-&quot;??_);_(@_)"/>
    </dxf>
    <dxf>
      <font>
        <color rgb="FF9C0006"/>
      </font>
      <fill>
        <patternFill>
          <bgColor rgb="FFFFC7CE"/>
        </patternFill>
      </fill>
    </dxf>
    <dxf>
      <font>
        <color rgb="FF9C0006"/>
      </font>
      <fill>
        <patternFill>
          <bgColor rgb="FFFFC7CE"/>
        </patternFill>
      </fill>
    </dxf>
    <dxf>
      <numFmt numFmtId="13" formatCode="0%"/>
    </dxf>
    <dxf>
      <numFmt numFmtId="167" formatCode="0.0%"/>
    </dxf>
    <dxf>
      <numFmt numFmtId="14" formatCode="0.00%"/>
    </dxf>
    <dxf>
      <numFmt numFmtId="166" formatCode="_(* #,##0_);_(* \(#,##0\);_(* &quot;-&quot;??_);_(@_)"/>
    </dxf>
    <dxf>
      <numFmt numFmtId="166" formatCode="_(* #,##0_);_(* \(#,##0\);_(* &quot;-&quot;??_);_(@_)"/>
    </dxf>
    <dxf>
      <numFmt numFmtId="166" formatCode="_(* #,##0_);_(* \(#,##0\);_(* &quot;-&quot;??_);_(@_)"/>
    </dxf>
    <dxf>
      <font>
        <b/>
        <i val="0"/>
        <color theme="0"/>
      </font>
      <border>
        <bottom style="thin">
          <color theme="6"/>
        </bottom>
        <vertical/>
        <horizontal/>
      </border>
    </dxf>
    <dxf>
      <font>
        <b/>
        <i val="0"/>
        <color theme="1"/>
      </font>
      <fill>
        <patternFill>
          <bgColor rgb="FF002726"/>
        </patternFill>
      </fill>
      <border diagonalUp="0" diagonalDown="0">
        <left/>
        <right/>
        <top/>
        <bottom/>
        <vertical/>
        <horizontal/>
      </border>
    </dxf>
  </dxfs>
  <tableStyles count="1" defaultTableStyle="TableStyleMedium2" defaultPivotStyle="PivotStyleLight16">
    <tableStyle name="Custom NEW" pivot="0" table="0" count="10">
      <tableStyleElement type="wholeTable" dxfId="124"/>
      <tableStyleElement type="headerRow" dxfId="123"/>
    </tableStyle>
  </tableStyles>
  <colors>
    <mruColors>
      <color rgb="FFD3F1D3"/>
      <color rgb="FF002726"/>
      <color rgb="FFB1E5B1"/>
      <color rgb="FF1B1B1B"/>
      <color rgb="FF91DB91"/>
      <color rgb="FF003736"/>
      <color rgb="FF00152A"/>
      <color rgb="FF003366"/>
      <color rgb="FF006699"/>
      <color rgb="FFFF9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To Goal!SalesToGoal</c:name>
    <c:fmtId val="12"/>
  </c:pivotSource>
  <c:chart>
    <c:autoTitleDeleted val="1"/>
    <c:pivotFmts>
      <c:pivotFmt>
        <c:idx val="0"/>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chemeClr val="tx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chemeClr val="tx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5"/>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6"/>
        <c:spPr>
          <a:solidFill>
            <a:srgbClr val="FF9900"/>
          </a:solidFill>
        </c:spPr>
        <c:marker>
          <c:symbol val="none"/>
        </c:marker>
        <c:dLbl>
          <c:idx val="0"/>
          <c:layout/>
          <c:spPr/>
          <c:txPr>
            <a:bodyPr/>
            <a:lstStyle/>
            <a:p>
              <a:pPr>
                <a:defRPr sz="1100" b="0">
                  <a:solidFill>
                    <a:srgbClr val="D3F1D3"/>
                  </a:solidFill>
                </a:defRPr>
              </a:pPr>
              <a:endParaRPr lang="en-US"/>
            </a:p>
          </c:txPr>
          <c:showLegendKey val="0"/>
          <c:showVal val="1"/>
          <c:showCatName val="0"/>
          <c:showSerName val="0"/>
          <c:showPercent val="0"/>
          <c:showBubbleSize val="0"/>
        </c:dLbl>
      </c:pivotFmt>
      <c:pivotFmt>
        <c:idx val="7"/>
        <c:spPr>
          <a:solidFill>
            <a:schemeClr val="accent3">
              <a:lumMod val="75000"/>
            </a:schemeClr>
          </a:solidFill>
        </c:spPr>
        <c:marker>
          <c:symbol val="none"/>
        </c:marker>
        <c:dLbl>
          <c:idx val="0"/>
          <c:layout/>
          <c:spPr/>
          <c:txPr>
            <a:bodyPr/>
            <a:lstStyle/>
            <a:p>
              <a:pPr>
                <a:defRPr sz="1100" b="0">
                  <a:solidFill>
                    <a:srgbClr val="D3F1D3"/>
                  </a:solidFill>
                </a:defRPr>
              </a:pPr>
              <a:endParaRPr lang="en-US"/>
            </a:p>
          </c:txPr>
          <c:showLegendKey val="0"/>
          <c:showVal val="1"/>
          <c:showCatName val="0"/>
          <c:showSerName val="0"/>
          <c:showPercent val="0"/>
          <c:showBubbleSize val="0"/>
        </c:dLbl>
      </c:pivotFmt>
      <c:pivotFmt>
        <c:idx val="8"/>
        <c:spPr>
          <a:solidFill>
            <a:srgbClr val="FF0000"/>
          </a:solidFill>
        </c:spPr>
        <c:marker>
          <c:symbol val="none"/>
        </c:marker>
        <c:dLbl>
          <c:idx val="0"/>
          <c:layout/>
          <c:spPr/>
          <c:txPr>
            <a:bodyPr/>
            <a:lstStyle/>
            <a:p>
              <a:pPr>
                <a:defRPr sz="1100" b="0">
                  <a:solidFill>
                    <a:srgbClr val="D3F1D3"/>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4.5576962916925624E-2"/>
          <c:y val="0.19585687382297551"/>
          <c:w val="0.90884607416614871"/>
          <c:h val="0.54829248038910394"/>
        </c:manualLayout>
      </c:layout>
      <c:barChart>
        <c:barDir val="col"/>
        <c:grouping val="clustered"/>
        <c:varyColors val="0"/>
        <c:ser>
          <c:idx val="0"/>
          <c:order val="0"/>
          <c:tx>
            <c:strRef>
              <c:f>'Sales To Goal'!$A$3</c:f>
              <c:strCache>
                <c:ptCount val="1"/>
                <c:pt idx="0">
                  <c:v>YTD Sales</c:v>
                </c:pt>
              </c:strCache>
            </c:strRef>
          </c:tx>
          <c:spPr>
            <a:solidFill>
              <a:srgbClr val="FF9900"/>
            </a:solidFill>
          </c:spPr>
          <c:invertIfNegative val="0"/>
          <c:dLbls>
            <c:spPr/>
            <c:txPr>
              <a:bodyPr/>
              <a:lstStyle/>
              <a:p>
                <a:pPr>
                  <a:defRPr sz="1100" b="0">
                    <a:solidFill>
                      <a:srgbClr val="D3F1D3"/>
                    </a:solidFill>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Goal'!$A$4</c:f>
              <c:numCache>
                <c:formatCode>_(* #,##0_);_(* \(#,##0\);_(* "-"??_);_(@_)</c:formatCode>
                <c:ptCount val="1"/>
                <c:pt idx="0">
                  <c:v>1657485</c:v>
                </c:pt>
              </c:numCache>
            </c:numRef>
          </c:val>
        </c:ser>
        <c:ser>
          <c:idx val="1"/>
          <c:order val="1"/>
          <c:tx>
            <c:strRef>
              <c:f>'Sales To Goal'!$B$3</c:f>
              <c:strCache>
                <c:ptCount val="1"/>
                <c:pt idx="0">
                  <c:v>YTD Goal</c:v>
                </c:pt>
              </c:strCache>
            </c:strRef>
          </c:tx>
          <c:spPr>
            <a:solidFill>
              <a:schemeClr val="accent3">
                <a:lumMod val="75000"/>
              </a:schemeClr>
            </a:solidFill>
          </c:spPr>
          <c:invertIfNegative val="0"/>
          <c:dLbls>
            <c:spPr/>
            <c:txPr>
              <a:bodyPr/>
              <a:lstStyle/>
              <a:p>
                <a:pPr>
                  <a:defRPr sz="1100" b="0">
                    <a:solidFill>
                      <a:srgbClr val="D3F1D3"/>
                    </a:solidFill>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Goal'!$B$4</c:f>
              <c:numCache>
                <c:formatCode>_(* #,##0_);_(* \(#,##0\);_(* "-"??_);_(@_)</c:formatCode>
                <c:ptCount val="1"/>
                <c:pt idx="0">
                  <c:v>1706555.84</c:v>
                </c:pt>
              </c:numCache>
            </c:numRef>
          </c:val>
        </c:ser>
        <c:ser>
          <c:idx val="2"/>
          <c:order val="2"/>
          <c:tx>
            <c:strRef>
              <c:f>'Sales To Goal'!$C$3</c:f>
              <c:strCache>
                <c:ptCount val="1"/>
                <c:pt idx="0">
                  <c:v>Gap/Surplus</c:v>
                </c:pt>
              </c:strCache>
            </c:strRef>
          </c:tx>
          <c:spPr>
            <a:solidFill>
              <a:srgbClr val="FF0000"/>
            </a:solidFill>
          </c:spPr>
          <c:invertIfNegative val="0"/>
          <c:dLbls>
            <c:spPr/>
            <c:txPr>
              <a:bodyPr/>
              <a:lstStyle/>
              <a:p>
                <a:pPr>
                  <a:defRPr sz="1100" b="0">
                    <a:solidFill>
                      <a:srgbClr val="D3F1D3"/>
                    </a:solidFill>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Goal'!$C$4</c:f>
              <c:numCache>
                <c:formatCode>_(* #,##0_);_(* \(#,##0\);_(* "-"??_);_(@_)</c:formatCode>
                <c:ptCount val="1"/>
                <c:pt idx="0">
                  <c:v>-49070.840000000084</c:v>
                </c:pt>
              </c:numCache>
            </c:numRef>
          </c:val>
        </c:ser>
        <c:dLbls>
          <c:showLegendKey val="0"/>
          <c:showVal val="1"/>
          <c:showCatName val="0"/>
          <c:showSerName val="0"/>
          <c:showPercent val="0"/>
          <c:showBubbleSize val="0"/>
        </c:dLbls>
        <c:gapWidth val="150"/>
        <c:overlap val="-25"/>
        <c:axId val="41733504"/>
        <c:axId val="41739392"/>
      </c:barChart>
      <c:catAx>
        <c:axId val="41733504"/>
        <c:scaling>
          <c:orientation val="minMax"/>
        </c:scaling>
        <c:delete val="1"/>
        <c:axPos val="b"/>
        <c:majorTickMark val="none"/>
        <c:minorTickMark val="none"/>
        <c:tickLblPos val="nextTo"/>
        <c:crossAx val="41739392"/>
        <c:crosses val="autoZero"/>
        <c:auto val="1"/>
        <c:lblAlgn val="ctr"/>
        <c:lblOffset val="100"/>
        <c:noMultiLvlLbl val="0"/>
      </c:catAx>
      <c:valAx>
        <c:axId val="41739392"/>
        <c:scaling>
          <c:orientation val="minMax"/>
        </c:scaling>
        <c:delete val="1"/>
        <c:axPos val="l"/>
        <c:numFmt formatCode="_(* #,##0_);_(* \(#,##0\);_(* &quot;-&quot;??_);_(@_)" sourceLinked="1"/>
        <c:majorTickMark val="out"/>
        <c:minorTickMark val="none"/>
        <c:tickLblPos val="nextTo"/>
        <c:crossAx val="41733504"/>
        <c:crosses val="autoZero"/>
        <c:crossBetween val="between"/>
      </c:valAx>
      <c:spPr>
        <a:noFill/>
        <a:ln w="25400">
          <a:noFill/>
        </a:ln>
      </c:spPr>
    </c:plotArea>
    <c:legend>
      <c:legendPos val="b"/>
      <c:layout/>
      <c:overlay val="0"/>
      <c:txPr>
        <a:bodyPr/>
        <a:lstStyle/>
        <a:p>
          <a:pPr>
            <a:defRPr sz="1100">
              <a:solidFill>
                <a:srgbClr val="D3F1D3"/>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[Interactive Dashboard.xlsx]Sales by Territory!LinePivot</c:name>
    <c:fmtId val="17"/>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s>
    <c:plotArea>
      <c:layout/>
      <c:barChart>
        <c:barDir val="bar"/>
        <c:grouping val="stacked"/>
        <c:varyColors val="0"/>
        <c:ser>
          <c:idx val="0"/>
          <c:order val="0"/>
          <c:tx>
            <c:strRef>
              <c:f>'Sales by Territory'!$B$3:$B$4</c:f>
              <c:strCache>
                <c:ptCount val="1"/>
                <c:pt idx="0">
                  <c:v>BC</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Territory'!$B$5:$B$16</c:f>
              <c:numCache>
                <c:formatCode>_(* #,##0_);_(* \(#,##0\);_(* "-"??_);_(@_)</c:formatCode>
                <c:ptCount val="12"/>
                <c:pt idx="0">
                  <c:v>18575</c:v>
                </c:pt>
                <c:pt idx="1">
                  <c:v>22169</c:v>
                </c:pt>
                <c:pt idx="2">
                  <c:v>19446</c:v>
                </c:pt>
                <c:pt idx="3">
                  <c:v>26171</c:v>
                </c:pt>
                <c:pt idx="4">
                  <c:v>18009</c:v>
                </c:pt>
                <c:pt idx="5">
                  <c:v>17623</c:v>
                </c:pt>
                <c:pt idx="6">
                  <c:v>12641</c:v>
                </c:pt>
                <c:pt idx="7">
                  <c:v>15858</c:v>
                </c:pt>
                <c:pt idx="8">
                  <c:v>20273</c:v>
                </c:pt>
                <c:pt idx="9">
                  <c:v>19503</c:v>
                </c:pt>
                <c:pt idx="10">
                  <c:v>24849</c:v>
                </c:pt>
                <c:pt idx="11">
                  <c:v>22889</c:v>
                </c:pt>
              </c:numCache>
            </c:numRef>
          </c:val>
        </c:ser>
        <c:ser>
          <c:idx val="1"/>
          <c:order val="1"/>
          <c:tx>
            <c:strRef>
              <c:f>'Sales by Territory'!$C$3:$C$4</c:f>
              <c:strCache>
                <c:ptCount val="1"/>
                <c:pt idx="0">
                  <c:v>AB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Territory'!$C$5:$C$16</c:f>
              <c:numCache>
                <c:formatCode>_(* #,##0_);_(* \(#,##0\);_(* "-"??_);_(@_)</c:formatCode>
                <c:ptCount val="12"/>
                <c:pt idx="0">
                  <c:v>23297</c:v>
                </c:pt>
                <c:pt idx="1">
                  <c:v>21784</c:v>
                </c:pt>
                <c:pt idx="2">
                  <c:v>18150</c:v>
                </c:pt>
                <c:pt idx="3">
                  <c:v>16925</c:v>
                </c:pt>
                <c:pt idx="4">
                  <c:v>15994</c:v>
                </c:pt>
                <c:pt idx="5">
                  <c:v>14647</c:v>
                </c:pt>
                <c:pt idx="6">
                  <c:v>18485</c:v>
                </c:pt>
                <c:pt idx="7">
                  <c:v>15981</c:v>
                </c:pt>
                <c:pt idx="8">
                  <c:v>14971</c:v>
                </c:pt>
                <c:pt idx="9">
                  <c:v>18620</c:v>
                </c:pt>
                <c:pt idx="10">
                  <c:v>12743</c:v>
                </c:pt>
                <c:pt idx="11">
                  <c:v>20719</c:v>
                </c:pt>
              </c:numCache>
            </c:numRef>
          </c:val>
        </c:ser>
        <c:ser>
          <c:idx val="2"/>
          <c:order val="2"/>
          <c:tx>
            <c:strRef>
              <c:f>'Sales by Territory'!$D$3:$D$4</c:f>
              <c:strCache>
                <c:ptCount val="1"/>
                <c:pt idx="0">
                  <c:v>SK</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Territory'!$D$5:$D$16</c:f>
              <c:numCache>
                <c:formatCode>_(* #,##0_);_(* \(#,##0\);_(* "-"??_);_(@_)</c:formatCode>
                <c:ptCount val="12"/>
                <c:pt idx="0">
                  <c:v>9115</c:v>
                </c:pt>
                <c:pt idx="1">
                  <c:v>13091</c:v>
                </c:pt>
                <c:pt idx="2">
                  <c:v>14889</c:v>
                </c:pt>
                <c:pt idx="3">
                  <c:v>11934</c:v>
                </c:pt>
                <c:pt idx="4">
                  <c:v>11877</c:v>
                </c:pt>
                <c:pt idx="5">
                  <c:v>12522</c:v>
                </c:pt>
                <c:pt idx="6">
                  <c:v>8772</c:v>
                </c:pt>
                <c:pt idx="7">
                  <c:v>8660</c:v>
                </c:pt>
                <c:pt idx="8">
                  <c:v>12730</c:v>
                </c:pt>
                <c:pt idx="9">
                  <c:v>9284</c:v>
                </c:pt>
                <c:pt idx="10">
                  <c:v>13844</c:v>
                </c:pt>
                <c:pt idx="11">
                  <c:v>11867</c:v>
                </c:pt>
              </c:numCache>
            </c:numRef>
          </c:val>
        </c:ser>
        <c:ser>
          <c:idx val="3"/>
          <c:order val="3"/>
          <c:tx>
            <c:strRef>
              <c:f>'Sales by Territory'!$E$3:$E$4</c:f>
              <c:strCache>
                <c:ptCount val="1"/>
                <c:pt idx="0">
                  <c:v>MB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Territory'!$E$5:$E$16</c:f>
              <c:numCache>
                <c:formatCode>_(* #,##0_);_(* \(#,##0\);_(* "-"??_);_(@_)</c:formatCode>
                <c:ptCount val="12"/>
                <c:pt idx="0">
                  <c:v>14183</c:v>
                </c:pt>
                <c:pt idx="1">
                  <c:v>14881</c:v>
                </c:pt>
                <c:pt idx="2">
                  <c:v>17201</c:v>
                </c:pt>
                <c:pt idx="3">
                  <c:v>14598</c:v>
                </c:pt>
                <c:pt idx="4">
                  <c:v>11943</c:v>
                </c:pt>
                <c:pt idx="5">
                  <c:v>12509</c:v>
                </c:pt>
                <c:pt idx="6">
                  <c:v>14237</c:v>
                </c:pt>
                <c:pt idx="7">
                  <c:v>19767</c:v>
                </c:pt>
                <c:pt idx="8">
                  <c:v>14363</c:v>
                </c:pt>
                <c:pt idx="9">
                  <c:v>17111</c:v>
                </c:pt>
                <c:pt idx="10">
                  <c:v>17987</c:v>
                </c:pt>
                <c:pt idx="11">
                  <c:v>18348</c:v>
                </c:pt>
              </c:numCache>
            </c:numRef>
          </c:val>
        </c:ser>
        <c:ser>
          <c:idx val="4"/>
          <c:order val="4"/>
          <c:tx>
            <c:strRef>
              <c:f>'Sales by Territory'!$F$3:$F$4</c:f>
              <c:strCache>
                <c:ptCount val="1"/>
                <c:pt idx="0">
                  <c:v>ON, GTA</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Territory'!$F$5:$F$16</c:f>
              <c:numCache>
                <c:formatCode>_(* #,##0_);_(* \(#,##0\);_(* "-"??_);_(@_)</c:formatCode>
                <c:ptCount val="12"/>
                <c:pt idx="0">
                  <c:v>11201</c:v>
                </c:pt>
                <c:pt idx="1">
                  <c:v>17521</c:v>
                </c:pt>
                <c:pt idx="2">
                  <c:v>15063</c:v>
                </c:pt>
                <c:pt idx="3">
                  <c:v>18677</c:v>
                </c:pt>
                <c:pt idx="4">
                  <c:v>17201</c:v>
                </c:pt>
                <c:pt idx="5">
                  <c:v>17825</c:v>
                </c:pt>
                <c:pt idx="6">
                  <c:v>17687</c:v>
                </c:pt>
                <c:pt idx="7">
                  <c:v>20200</c:v>
                </c:pt>
                <c:pt idx="8">
                  <c:v>21237</c:v>
                </c:pt>
                <c:pt idx="9">
                  <c:v>16211</c:v>
                </c:pt>
                <c:pt idx="10">
                  <c:v>17098</c:v>
                </c:pt>
                <c:pt idx="11">
                  <c:v>14194</c:v>
                </c:pt>
              </c:numCache>
            </c:numRef>
          </c:val>
        </c:ser>
        <c:ser>
          <c:idx val="5"/>
          <c:order val="5"/>
          <c:tx>
            <c:strRef>
              <c:f>'Sales by Territory'!$G$3:$G$4</c:f>
              <c:strCache>
                <c:ptCount val="1"/>
                <c:pt idx="0">
                  <c:v>ON, Ottawa</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Territory'!$G$5:$G$16</c:f>
              <c:numCache>
                <c:formatCode>_(* #,##0_);_(* \(#,##0\);_(* "-"??_);_(@_)</c:formatCode>
                <c:ptCount val="12"/>
                <c:pt idx="0">
                  <c:v>11822</c:v>
                </c:pt>
                <c:pt idx="1">
                  <c:v>9925</c:v>
                </c:pt>
                <c:pt idx="2">
                  <c:v>8138</c:v>
                </c:pt>
                <c:pt idx="3">
                  <c:v>13486</c:v>
                </c:pt>
                <c:pt idx="4">
                  <c:v>10196</c:v>
                </c:pt>
                <c:pt idx="5">
                  <c:v>11124</c:v>
                </c:pt>
                <c:pt idx="6">
                  <c:v>10733</c:v>
                </c:pt>
                <c:pt idx="7">
                  <c:v>10557</c:v>
                </c:pt>
                <c:pt idx="8">
                  <c:v>15284</c:v>
                </c:pt>
                <c:pt idx="9">
                  <c:v>11146</c:v>
                </c:pt>
                <c:pt idx="10">
                  <c:v>11482</c:v>
                </c:pt>
                <c:pt idx="11">
                  <c:v>10670</c:v>
                </c:pt>
              </c:numCache>
            </c:numRef>
          </c:val>
        </c:ser>
        <c:ser>
          <c:idx val="6"/>
          <c:order val="6"/>
          <c:tx>
            <c:strRef>
              <c:f>'Sales by Territory'!$H$3:$H$4</c:f>
              <c:strCache>
                <c:ptCount val="1"/>
                <c:pt idx="0">
                  <c:v>ON, South</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Territory'!$H$5:$H$16</c:f>
              <c:numCache>
                <c:formatCode>_(* #,##0_);_(* \(#,##0\);_(* "-"??_);_(@_)</c:formatCode>
                <c:ptCount val="12"/>
                <c:pt idx="0">
                  <c:v>9674</c:v>
                </c:pt>
                <c:pt idx="1">
                  <c:v>14528</c:v>
                </c:pt>
                <c:pt idx="2">
                  <c:v>11124</c:v>
                </c:pt>
                <c:pt idx="3">
                  <c:v>13130</c:v>
                </c:pt>
                <c:pt idx="4">
                  <c:v>10666</c:v>
                </c:pt>
                <c:pt idx="5">
                  <c:v>13220</c:v>
                </c:pt>
                <c:pt idx="6">
                  <c:v>10724</c:v>
                </c:pt>
                <c:pt idx="7">
                  <c:v>10963</c:v>
                </c:pt>
                <c:pt idx="8">
                  <c:v>11111</c:v>
                </c:pt>
                <c:pt idx="9">
                  <c:v>13146</c:v>
                </c:pt>
                <c:pt idx="10">
                  <c:v>11027</c:v>
                </c:pt>
                <c:pt idx="11">
                  <c:v>12115</c:v>
                </c:pt>
              </c:numCache>
            </c:numRef>
          </c:val>
        </c:ser>
        <c:ser>
          <c:idx val="7"/>
          <c:order val="7"/>
          <c:tx>
            <c:strRef>
              <c:f>'Sales by Territory'!$I$3:$I$4</c:f>
              <c:strCache>
                <c:ptCount val="1"/>
                <c:pt idx="0">
                  <c:v>QC</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Territory'!$I$5:$I$16</c:f>
              <c:numCache>
                <c:formatCode>_(* #,##0_);_(* \(#,##0\);_(* "-"??_);_(@_)</c:formatCode>
                <c:ptCount val="12"/>
                <c:pt idx="0">
                  <c:v>17825</c:v>
                </c:pt>
                <c:pt idx="1">
                  <c:v>15915</c:v>
                </c:pt>
                <c:pt idx="2">
                  <c:v>15858</c:v>
                </c:pt>
                <c:pt idx="3">
                  <c:v>16945</c:v>
                </c:pt>
                <c:pt idx="4">
                  <c:v>14310</c:v>
                </c:pt>
                <c:pt idx="5">
                  <c:v>19207</c:v>
                </c:pt>
                <c:pt idx="6">
                  <c:v>19680</c:v>
                </c:pt>
                <c:pt idx="7">
                  <c:v>13662</c:v>
                </c:pt>
                <c:pt idx="8">
                  <c:v>15981</c:v>
                </c:pt>
                <c:pt idx="9">
                  <c:v>15336</c:v>
                </c:pt>
                <c:pt idx="10">
                  <c:v>17987</c:v>
                </c:pt>
                <c:pt idx="11">
                  <c:v>18377</c:v>
                </c:pt>
              </c:numCache>
            </c:numRef>
          </c:val>
        </c:ser>
        <c:ser>
          <c:idx val="8"/>
          <c:order val="8"/>
          <c:tx>
            <c:strRef>
              <c:f>'Sales by Territory'!$J$3:$J$4</c:f>
              <c:strCache>
                <c:ptCount val="1"/>
                <c:pt idx="0">
                  <c:v>NS</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Territory'!$J$5:$J$16</c:f>
              <c:numCache>
                <c:formatCode>_(* #,##0_);_(* \(#,##0\);_(* "-"??_);_(@_)</c:formatCode>
                <c:ptCount val="12"/>
                <c:pt idx="0">
                  <c:v>10724</c:v>
                </c:pt>
                <c:pt idx="1">
                  <c:v>8660</c:v>
                </c:pt>
                <c:pt idx="2">
                  <c:v>12277</c:v>
                </c:pt>
                <c:pt idx="3">
                  <c:v>8772</c:v>
                </c:pt>
                <c:pt idx="4">
                  <c:v>6522</c:v>
                </c:pt>
                <c:pt idx="5">
                  <c:v>15284</c:v>
                </c:pt>
                <c:pt idx="6">
                  <c:v>8772</c:v>
                </c:pt>
                <c:pt idx="7">
                  <c:v>15684</c:v>
                </c:pt>
                <c:pt idx="8">
                  <c:v>13358</c:v>
                </c:pt>
                <c:pt idx="9">
                  <c:v>10666</c:v>
                </c:pt>
                <c:pt idx="10">
                  <c:v>9284</c:v>
                </c:pt>
                <c:pt idx="11">
                  <c:v>15855</c:v>
                </c:pt>
              </c:numCache>
            </c:numRef>
          </c:val>
        </c:ser>
        <c:ser>
          <c:idx val="9"/>
          <c:order val="9"/>
          <c:tx>
            <c:strRef>
              <c:f>'Sales by Territory'!$K$3:$K$4</c:f>
              <c:strCache>
                <c:ptCount val="1"/>
                <c:pt idx="0">
                  <c:v>NB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Territory'!$K$5:$K$16</c:f>
              <c:numCache>
                <c:formatCode>_(* #,##0_);_(* \(#,##0\);_(* "-"??_);_(@_)</c:formatCode>
                <c:ptCount val="12"/>
                <c:pt idx="0">
                  <c:v>3459</c:v>
                </c:pt>
                <c:pt idx="1">
                  <c:v>2541</c:v>
                </c:pt>
                <c:pt idx="2">
                  <c:v>8541</c:v>
                </c:pt>
                <c:pt idx="3">
                  <c:v>3459</c:v>
                </c:pt>
                <c:pt idx="4">
                  <c:v>5987</c:v>
                </c:pt>
                <c:pt idx="5">
                  <c:v>4791</c:v>
                </c:pt>
                <c:pt idx="6">
                  <c:v>3981</c:v>
                </c:pt>
                <c:pt idx="7">
                  <c:v>7143</c:v>
                </c:pt>
                <c:pt idx="8">
                  <c:v>5134</c:v>
                </c:pt>
                <c:pt idx="9">
                  <c:v>9165</c:v>
                </c:pt>
                <c:pt idx="10">
                  <c:v>3459</c:v>
                </c:pt>
                <c:pt idx="11">
                  <c:v>6743</c:v>
                </c:pt>
              </c:numCache>
            </c:numRef>
          </c:val>
        </c:ser>
        <c:dLbls>
          <c:showLegendKey val="0"/>
          <c:showVal val="0"/>
          <c:showCatName val="0"/>
          <c:showSerName val="0"/>
          <c:showPercent val="0"/>
          <c:showBubbleSize val="0"/>
        </c:dLbls>
        <c:gapWidth val="55"/>
        <c:overlap val="100"/>
        <c:axId val="41375232"/>
        <c:axId val="41376768"/>
      </c:barChart>
      <c:catAx>
        <c:axId val="41375232"/>
        <c:scaling>
          <c:orientation val="minMax"/>
        </c:scaling>
        <c:delete val="0"/>
        <c:axPos val="l"/>
        <c:majorTickMark val="none"/>
        <c:minorTickMark val="none"/>
        <c:tickLblPos val="nextTo"/>
        <c:txPr>
          <a:bodyPr/>
          <a:lstStyle/>
          <a:p>
            <a:pPr>
              <a:defRPr>
                <a:solidFill>
                  <a:srgbClr val="D3F1D3"/>
                </a:solidFill>
              </a:defRPr>
            </a:pPr>
            <a:endParaRPr lang="en-US"/>
          </a:p>
        </c:txPr>
        <c:crossAx val="41376768"/>
        <c:crosses val="autoZero"/>
        <c:auto val="1"/>
        <c:lblAlgn val="ctr"/>
        <c:lblOffset val="100"/>
        <c:noMultiLvlLbl val="0"/>
      </c:catAx>
      <c:valAx>
        <c:axId val="41376768"/>
        <c:scaling>
          <c:orientation val="minMax"/>
        </c:scaling>
        <c:delete val="0"/>
        <c:axPos val="b"/>
        <c:majorGridlines/>
        <c:numFmt formatCode="_(* #,##0_);_(* \(#,##0\);_(* &quot;-&quot;??_);_(@_)" sourceLinked="1"/>
        <c:majorTickMark val="none"/>
        <c:minorTickMark val="none"/>
        <c:tickLblPos val="nextTo"/>
        <c:txPr>
          <a:bodyPr/>
          <a:lstStyle/>
          <a:p>
            <a:pPr>
              <a:defRPr>
                <a:solidFill>
                  <a:srgbClr val="D3F1D3"/>
                </a:solidFill>
              </a:defRPr>
            </a:pPr>
            <a:endParaRPr lang="en-US"/>
          </a:p>
        </c:txPr>
        <c:crossAx val="41375232"/>
        <c:crosses val="autoZero"/>
        <c:crossBetween val="between"/>
      </c:valAx>
      <c:spPr>
        <a:noFill/>
        <a:ln w="25400">
          <a:noFill/>
        </a:ln>
      </c:spPr>
    </c:plotArea>
    <c:legend>
      <c:legendPos val="t"/>
      <c:layout/>
      <c:overlay val="0"/>
      <c:txPr>
        <a:bodyPr/>
        <a:lstStyle/>
        <a:p>
          <a:pPr>
            <a:defRPr>
              <a:solidFill>
                <a:srgbClr val="D3F1D3"/>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Dealer!SalesByDealer1</c:name>
    <c:fmtId val="6"/>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s>
    <c:plotArea>
      <c:layout/>
      <c:lineChart>
        <c:grouping val="standard"/>
        <c:varyColors val="0"/>
        <c:ser>
          <c:idx val="0"/>
          <c:order val="0"/>
          <c:tx>
            <c:strRef>
              <c:f>'Sales by Dealer'!$B$3:$B$4</c:f>
              <c:strCache>
                <c:ptCount val="1"/>
                <c:pt idx="0">
                  <c:v>BC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Dealer'!$B$5:$B$16</c:f>
              <c:numCache>
                <c:formatCode>_(* #,##0_);_(* \(#,##0\);_(* "-"??_);_(@_)</c:formatCode>
                <c:ptCount val="12"/>
                <c:pt idx="0">
                  <c:v>13896</c:v>
                </c:pt>
                <c:pt idx="1">
                  <c:v>15276</c:v>
                </c:pt>
                <c:pt idx="2">
                  <c:v>13459</c:v>
                </c:pt>
                <c:pt idx="3">
                  <c:v>17630</c:v>
                </c:pt>
                <c:pt idx="4">
                  <c:v>9468</c:v>
                </c:pt>
                <c:pt idx="5">
                  <c:v>11660</c:v>
                </c:pt>
                <c:pt idx="6">
                  <c:v>8660</c:v>
                </c:pt>
                <c:pt idx="7">
                  <c:v>11877</c:v>
                </c:pt>
                <c:pt idx="8">
                  <c:v>13130</c:v>
                </c:pt>
                <c:pt idx="9">
                  <c:v>12522</c:v>
                </c:pt>
                <c:pt idx="10">
                  <c:v>16308</c:v>
                </c:pt>
                <c:pt idx="11">
                  <c:v>16146</c:v>
                </c:pt>
              </c:numCache>
            </c:numRef>
          </c:val>
          <c:smooth val="0"/>
        </c:ser>
        <c:ser>
          <c:idx val="1"/>
          <c:order val="1"/>
          <c:tx>
            <c:strRef>
              <c:f>'Sales by Dealer'!$C$3:$C$4</c:f>
              <c:strCache>
                <c:ptCount val="1"/>
                <c:pt idx="0">
                  <c:v>Konaco</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Dealer'!$C$5:$C$16</c:f>
              <c:numCache>
                <c:formatCode>_(* #,##0_);_(* \(#,##0\);_(* "-"??_);_(@_)</c:formatCode>
                <c:ptCount val="12"/>
                <c:pt idx="0">
                  <c:v>4679</c:v>
                </c:pt>
                <c:pt idx="1">
                  <c:v>6893</c:v>
                </c:pt>
                <c:pt idx="2">
                  <c:v>5987</c:v>
                </c:pt>
                <c:pt idx="3">
                  <c:v>8541</c:v>
                </c:pt>
                <c:pt idx="4">
                  <c:v>8541</c:v>
                </c:pt>
                <c:pt idx="5">
                  <c:v>5963</c:v>
                </c:pt>
                <c:pt idx="6">
                  <c:v>3981</c:v>
                </c:pt>
                <c:pt idx="7">
                  <c:v>3981</c:v>
                </c:pt>
                <c:pt idx="8">
                  <c:v>7143</c:v>
                </c:pt>
                <c:pt idx="9">
                  <c:v>6981</c:v>
                </c:pt>
                <c:pt idx="10">
                  <c:v>8541</c:v>
                </c:pt>
                <c:pt idx="11">
                  <c:v>6743</c:v>
                </c:pt>
              </c:numCache>
            </c:numRef>
          </c:val>
          <c:smooth val="0"/>
        </c:ser>
        <c:ser>
          <c:idx val="2"/>
          <c:order val="2"/>
          <c:tx>
            <c:strRef>
              <c:f>'Sales by Dealer'!$D$3:$D$4</c:f>
              <c:strCache>
                <c:ptCount val="1"/>
                <c:pt idx="0">
                  <c:v>Nova Instruments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Dealer'!$D$5:$D$16</c:f>
              <c:numCache>
                <c:formatCode>_(* #,##0_);_(* \(#,##0\);_(* "-"??_);_(@_)</c:formatCode>
                <c:ptCount val="12"/>
                <c:pt idx="0">
                  <c:v>6215</c:v>
                </c:pt>
                <c:pt idx="1">
                  <c:v>5876</c:v>
                </c:pt>
                <c:pt idx="2">
                  <c:v>4679</c:v>
                </c:pt>
                <c:pt idx="3">
                  <c:v>6981</c:v>
                </c:pt>
                <c:pt idx="4">
                  <c:v>5963</c:v>
                </c:pt>
                <c:pt idx="5">
                  <c:v>4679</c:v>
                </c:pt>
                <c:pt idx="6">
                  <c:v>3981</c:v>
                </c:pt>
                <c:pt idx="7">
                  <c:v>3981</c:v>
                </c:pt>
                <c:pt idx="8">
                  <c:v>6215</c:v>
                </c:pt>
                <c:pt idx="9">
                  <c:v>5914</c:v>
                </c:pt>
                <c:pt idx="10">
                  <c:v>3459</c:v>
                </c:pt>
                <c:pt idx="11">
                  <c:v>5963</c:v>
                </c:pt>
              </c:numCache>
            </c:numRef>
          </c:val>
          <c:smooth val="0"/>
        </c:ser>
        <c:ser>
          <c:idx val="3"/>
          <c:order val="3"/>
          <c:tx>
            <c:strRef>
              <c:f>'Sales by Dealer'!$E$3:$E$4</c:f>
              <c:strCache>
                <c:ptCount val="1"/>
                <c:pt idx="0">
                  <c:v>Top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Dealer'!$E$5:$E$16</c:f>
              <c:numCache>
                <c:formatCode>_(* #,##0_);_(* \(#,##0\);_(* "-"??_);_(@_)</c:formatCode>
                <c:ptCount val="12"/>
                <c:pt idx="0">
                  <c:v>8541</c:v>
                </c:pt>
                <c:pt idx="1">
                  <c:v>6743</c:v>
                </c:pt>
                <c:pt idx="2">
                  <c:v>6328</c:v>
                </c:pt>
                <c:pt idx="3">
                  <c:v>5963</c:v>
                </c:pt>
                <c:pt idx="4">
                  <c:v>3459</c:v>
                </c:pt>
                <c:pt idx="5">
                  <c:v>3981</c:v>
                </c:pt>
                <c:pt idx="6">
                  <c:v>5963</c:v>
                </c:pt>
                <c:pt idx="7">
                  <c:v>3459</c:v>
                </c:pt>
                <c:pt idx="8">
                  <c:v>2541</c:v>
                </c:pt>
                <c:pt idx="9">
                  <c:v>6743</c:v>
                </c:pt>
                <c:pt idx="10">
                  <c:v>2541</c:v>
                </c:pt>
                <c:pt idx="11">
                  <c:v>6215</c:v>
                </c:pt>
              </c:numCache>
            </c:numRef>
          </c:val>
          <c:smooth val="0"/>
        </c:ser>
        <c:ser>
          <c:idx val="4"/>
          <c:order val="4"/>
          <c:tx>
            <c:strRef>
              <c:f>'Sales by Dealer'!$F$3:$F$4</c:f>
              <c:strCache>
                <c:ptCount val="1"/>
                <c:pt idx="0">
                  <c:v>Prime Business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Dealer'!$F$5:$F$16</c:f>
              <c:numCache>
                <c:formatCode>_(* #,##0_);_(* \(#,##0\);_(* "-"??_);_(@_)</c:formatCode>
                <c:ptCount val="12"/>
                <c:pt idx="0">
                  <c:v>8541</c:v>
                </c:pt>
                <c:pt idx="1">
                  <c:v>9165</c:v>
                </c:pt>
                <c:pt idx="2">
                  <c:v>7143</c:v>
                </c:pt>
                <c:pt idx="3">
                  <c:v>3981</c:v>
                </c:pt>
                <c:pt idx="4">
                  <c:v>6572</c:v>
                </c:pt>
                <c:pt idx="5">
                  <c:v>5987</c:v>
                </c:pt>
                <c:pt idx="6">
                  <c:v>8541</c:v>
                </c:pt>
                <c:pt idx="7">
                  <c:v>8541</c:v>
                </c:pt>
                <c:pt idx="8">
                  <c:v>6215</c:v>
                </c:pt>
                <c:pt idx="9">
                  <c:v>5963</c:v>
                </c:pt>
                <c:pt idx="10">
                  <c:v>6743</c:v>
                </c:pt>
                <c:pt idx="11">
                  <c:v>8541</c:v>
                </c:pt>
              </c:numCache>
            </c:numRef>
          </c:val>
          <c:smooth val="0"/>
        </c:ser>
        <c:ser>
          <c:idx val="5"/>
          <c:order val="5"/>
          <c:tx>
            <c:strRef>
              <c:f>'Sales by Dealer'!$G$3:$G$4</c:f>
              <c:strCache>
                <c:ptCount val="1"/>
                <c:pt idx="0">
                  <c:v>New Solutions Inc</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Dealer'!$G$5:$G$16</c:f>
              <c:numCache>
                <c:formatCode>_(* #,##0_);_(* \(#,##0\);_(* "-"??_);_(@_)</c:formatCode>
                <c:ptCount val="12"/>
                <c:pt idx="0">
                  <c:v>6743</c:v>
                </c:pt>
                <c:pt idx="1">
                  <c:v>6743</c:v>
                </c:pt>
                <c:pt idx="2">
                  <c:v>4679</c:v>
                </c:pt>
                <c:pt idx="3">
                  <c:v>6348</c:v>
                </c:pt>
                <c:pt idx="4">
                  <c:v>3981</c:v>
                </c:pt>
                <c:pt idx="5">
                  <c:v>2541</c:v>
                </c:pt>
                <c:pt idx="6">
                  <c:v>5987</c:v>
                </c:pt>
                <c:pt idx="7">
                  <c:v>7143</c:v>
                </c:pt>
                <c:pt idx="8">
                  <c:v>4679</c:v>
                </c:pt>
                <c:pt idx="9">
                  <c:v>5987</c:v>
                </c:pt>
                <c:pt idx="10">
                  <c:v>3459</c:v>
                </c:pt>
                <c:pt idx="11">
                  <c:v>6348</c:v>
                </c:pt>
              </c:numCache>
            </c:numRef>
          </c:val>
          <c:smooth val="0"/>
        </c:ser>
        <c:ser>
          <c:idx val="6"/>
          <c:order val="6"/>
          <c:tx>
            <c:strRef>
              <c:f>'Sales by Dealer'!$H$3:$H$4</c:f>
              <c:strCache>
                <c:ptCount val="1"/>
                <c:pt idx="0">
                  <c:v>Sapco</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Dealer'!$H$5:$H$16</c:f>
              <c:numCache>
                <c:formatCode>_(* #,##0_);_(* \(#,##0\);_(* "-"??_);_(@_)</c:formatCode>
                <c:ptCount val="12"/>
                <c:pt idx="0">
                  <c:v>3981</c:v>
                </c:pt>
                <c:pt idx="1">
                  <c:v>3459</c:v>
                </c:pt>
                <c:pt idx="2">
                  <c:v>8541</c:v>
                </c:pt>
                <c:pt idx="3">
                  <c:v>3459</c:v>
                </c:pt>
                <c:pt idx="4">
                  <c:v>3981</c:v>
                </c:pt>
                <c:pt idx="5">
                  <c:v>5987</c:v>
                </c:pt>
                <c:pt idx="6">
                  <c:v>4791</c:v>
                </c:pt>
                <c:pt idx="7">
                  <c:v>3459</c:v>
                </c:pt>
                <c:pt idx="8">
                  <c:v>2541</c:v>
                </c:pt>
                <c:pt idx="9">
                  <c:v>7143</c:v>
                </c:pt>
                <c:pt idx="10">
                  <c:v>8541</c:v>
                </c:pt>
                <c:pt idx="11">
                  <c:v>7643</c:v>
                </c:pt>
              </c:numCache>
            </c:numRef>
          </c:val>
          <c:smooth val="0"/>
        </c:ser>
        <c:ser>
          <c:idx val="7"/>
          <c:order val="7"/>
          <c:tx>
            <c:strRef>
              <c:f>'Sales by Dealer'!$I$3:$I$4</c:f>
              <c:strCache>
                <c:ptCount val="1"/>
                <c:pt idx="0">
                  <c:v>Sapco Plus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Dealer'!$I$5:$I$16</c:f>
              <c:numCache>
                <c:formatCode>_(* #,##0_);_(* \(#,##0\);_(* "-"??_);_(@_)</c:formatCode>
                <c:ptCount val="12"/>
                <c:pt idx="0">
                  <c:v>3459</c:v>
                </c:pt>
                <c:pt idx="1">
                  <c:v>4679</c:v>
                </c:pt>
                <c:pt idx="2">
                  <c:v>3981</c:v>
                </c:pt>
                <c:pt idx="3">
                  <c:v>4791</c:v>
                </c:pt>
                <c:pt idx="4">
                  <c:v>3981</c:v>
                </c:pt>
                <c:pt idx="5">
                  <c:v>3981</c:v>
                </c:pt>
                <c:pt idx="6">
                  <c:v>3459</c:v>
                </c:pt>
                <c:pt idx="7">
                  <c:v>9165</c:v>
                </c:pt>
                <c:pt idx="8">
                  <c:v>7143</c:v>
                </c:pt>
                <c:pt idx="9">
                  <c:v>3981</c:v>
                </c:pt>
                <c:pt idx="10">
                  <c:v>5987</c:v>
                </c:pt>
                <c:pt idx="11">
                  <c:v>4357</c:v>
                </c:pt>
              </c:numCache>
            </c:numRef>
          </c:val>
          <c:smooth val="0"/>
        </c:ser>
        <c:ser>
          <c:idx val="8"/>
          <c:order val="8"/>
          <c:tx>
            <c:strRef>
              <c:f>'Sales by Dealer'!$J$3:$J$4</c:f>
              <c:strCache>
                <c:ptCount val="1"/>
                <c:pt idx="0">
                  <c:v>Maritimes Business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Dealer'!$J$5:$J$16</c:f>
              <c:numCache>
                <c:formatCode>_(* #,##0_);_(* \(#,##0\);_(* "-"??_);_(@_)</c:formatCode>
                <c:ptCount val="12"/>
                <c:pt idx="0">
                  <c:v>5134</c:v>
                </c:pt>
                <c:pt idx="1">
                  <c:v>6348</c:v>
                </c:pt>
                <c:pt idx="2">
                  <c:v>8541</c:v>
                </c:pt>
                <c:pt idx="3">
                  <c:v>4791</c:v>
                </c:pt>
                <c:pt idx="4">
                  <c:v>5134</c:v>
                </c:pt>
                <c:pt idx="5">
                  <c:v>8541</c:v>
                </c:pt>
                <c:pt idx="6">
                  <c:v>3981</c:v>
                </c:pt>
                <c:pt idx="7">
                  <c:v>3981</c:v>
                </c:pt>
                <c:pt idx="8">
                  <c:v>5987</c:v>
                </c:pt>
                <c:pt idx="9">
                  <c:v>2541</c:v>
                </c:pt>
                <c:pt idx="10">
                  <c:v>4679</c:v>
                </c:pt>
                <c:pt idx="11">
                  <c:v>5124</c:v>
                </c:pt>
              </c:numCache>
            </c:numRef>
          </c:val>
          <c:smooth val="0"/>
        </c:ser>
        <c:ser>
          <c:idx val="9"/>
          <c:order val="9"/>
          <c:tx>
            <c:strRef>
              <c:f>'Sales by Dealer'!$K$3:$K$4</c:f>
              <c:strCache>
                <c:ptCount val="1"/>
                <c:pt idx="0">
                  <c:v>SaskPower</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Dealer'!$K$5:$K$16</c:f>
              <c:numCache>
                <c:formatCode>_(* #,##0_);_(* \(#,##0\);_(* "-"??_);_(@_)</c:formatCode>
                <c:ptCount val="12"/>
                <c:pt idx="0">
                  <c:v>3981</c:v>
                </c:pt>
                <c:pt idx="1">
                  <c:v>6743</c:v>
                </c:pt>
                <c:pt idx="2">
                  <c:v>6348</c:v>
                </c:pt>
                <c:pt idx="3">
                  <c:v>7143</c:v>
                </c:pt>
                <c:pt idx="4">
                  <c:v>6743</c:v>
                </c:pt>
                <c:pt idx="5">
                  <c:v>3981</c:v>
                </c:pt>
                <c:pt idx="6">
                  <c:v>4791</c:v>
                </c:pt>
                <c:pt idx="7">
                  <c:v>4679</c:v>
                </c:pt>
                <c:pt idx="8">
                  <c:v>6743</c:v>
                </c:pt>
                <c:pt idx="9">
                  <c:v>6743</c:v>
                </c:pt>
                <c:pt idx="10">
                  <c:v>9165</c:v>
                </c:pt>
                <c:pt idx="11">
                  <c:v>6743</c:v>
                </c:pt>
              </c:numCache>
            </c:numRef>
          </c:val>
          <c:smooth val="0"/>
        </c:ser>
        <c:ser>
          <c:idx val="10"/>
          <c:order val="10"/>
          <c:tx>
            <c:strRef>
              <c:f>'Sales by Dealer'!$L$3:$L$4</c:f>
              <c:strCache>
                <c:ptCount val="1"/>
                <c:pt idx="0">
                  <c:v>SOI Investments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Dealer'!$L$5:$L$16</c:f>
              <c:numCache>
                <c:formatCode>_(* #,##0_);_(* \(#,##0\);_(* "-"??_);_(@_)</c:formatCode>
                <c:ptCount val="12"/>
                <c:pt idx="0">
                  <c:v>3981</c:v>
                </c:pt>
                <c:pt idx="1">
                  <c:v>4791</c:v>
                </c:pt>
                <c:pt idx="2">
                  <c:v>8541</c:v>
                </c:pt>
                <c:pt idx="3">
                  <c:v>6743</c:v>
                </c:pt>
                <c:pt idx="4">
                  <c:v>4679</c:v>
                </c:pt>
                <c:pt idx="5">
                  <c:v>8541</c:v>
                </c:pt>
                <c:pt idx="6">
                  <c:v>5124</c:v>
                </c:pt>
                <c:pt idx="7">
                  <c:v>7143</c:v>
                </c:pt>
                <c:pt idx="8">
                  <c:v>8541</c:v>
                </c:pt>
                <c:pt idx="9">
                  <c:v>3981</c:v>
                </c:pt>
                <c:pt idx="10">
                  <c:v>5987</c:v>
                </c:pt>
                <c:pt idx="11">
                  <c:v>3459</c:v>
                </c:pt>
              </c:numCache>
            </c:numRef>
          </c:val>
          <c:smooth val="0"/>
        </c:ser>
        <c:ser>
          <c:idx val="11"/>
          <c:order val="11"/>
          <c:tx>
            <c:strRef>
              <c:f>'Sales by Dealer'!$M$3:$M$4</c:f>
              <c:strCache>
                <c:ptCount val="1"/>
                <c:pt idx="0">
                  <c:v>Polar Bear</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Dealer'!$M$5:$M$16</c:f>
              <c:numCache>
                <c:formatCode>_(* #,##0_);_(* \(#,##0\);_(* "-"??_);_(@_)</c:formatCode>
                <c:ptCount val="12"/>
                <c:pt idx="0">
                  <c:v>2541</c:v>
                </c:pt>
                <c:pt idx="1">
                  <c:v>6743</c:v>
                </c:pt>
                <c:pt idx="2">
                  <c:v>3981</c:v>
                </c:pt>
                <c:pt idx="3">
                  <c:v>4791</c:v>
                </c:pt>
                <c:pt idx="4">
                  <c:v>8541</c:v>
                </c:pt>
                <c:pt idx="5">
                  <c:v>2541</c:v>
                </c:pt>
                <c:pt idx="6">
                  <c:v>6215</c:v>
                </c:pt>
                <c:pt idx="7">
                  <c:v>7143</c:v>
                </c:pt>
                <c:pt idx="8">
                  <c:v>6348</c:v>
                </c:pt>
                <c:pt idx="9">
                  <c:v>5487</c:v>
                </c:pt>
                <c:pt idx="10">
                  <c:v>4679</c:v>
                </c:pt>
                <c:pt idx="11">
                  <c:v>4821</c:v>
                </c:pt>
              </c:numCache>
            </c:numRef>
          </c:val>
          <c:smooth val="0"/>
        </c:ser>
        <c:ser>
          <c:idx val="12"/>
          <c:order val="12"/>
          <c:tx>
            <c:strRef>
              <c:f>'Sales by Dealer'!$N$3:$N$4</c:f>
              <c:strCache>
                <c:ptCount val="1"/>
                <c:pt idx="0">
                  <c:v>Britania Corp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Dealer'!$N$5:$N$16</c:f>
              <c:numCache>
                <c:formatCode>_(* #,##0_);_(* \(#,##0\);_(* "-"??_);_(@_)</c:formatCode>
                <c:ptCount val="12"/>
                <c:pt idx="0">
                  <c:v>4679</c:v>
                </c:pt>
                <c:pt idx="1">
                  <c:v>5987</c:v>
                </c:pt>
                <c:pt idx="2">
                  <c:v>2541</c:v>
                </c:pt>
                <c:pt idx="3">
                  <c:v>7143</c:v>
                </c:pt>
                <c:pt idx="4">
                  <c:v>3981</c:v>
                </c:pt>
                <c:pt idx="5">
                  <c:v>6743</c:v>
                </c:pt>
                <c:pt idx="6">
                  <c:v>6348</c:v>
                </c:pt>
                <c:pt idx="7">
                  <c:v>5914</c:v>
                </c:pt>
                <c:pt idx="8">
                  <c:v>6348</c:v>
                </c:pt>
                <c:pt idx="9">
                  <c:v>6743</c:v>
                </c:pt>
                <c:pt idx="10">
                  <c:v>6432</c:v>
                </c:pt>
                <c:pt idx="11">
                  <c:v>5914</c:v>
                </c:pt>
              </c:numCache>
            </c:numRef>
          </c:val>
          <c:smooth val="0"/>
        </c:ser>
        <c:ser>
          <c:idx val="13"/>
          <c:order val="13"/>
          <c:tx>
            <c:strRef>
              <c:f>'Sales by Dealer'!$O$3:$O$4</c:f>
              <c:strCache>
                <c:ptCount val="1"/>
                <c:pt idx="0">
                  <c:v>Crystal Incorprated</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Dealer'!$O$5:$O$16</c:f>
              <c:numCache>
                <c:formatCode>_(* #,##0_);_(* \(#,##0\);_(* "-"??_);_(@_)</c:formatCode>
                <c:ptCount val="12"/>
                <c:pt idx="0">
                  <c:v>4679</c:v>
                </c:pt>
                <c:pt idx="1">
                  <c:v>5134</c:v>
                </c:pt>
                <c:pt idx="2">
                  <c:v>3459</c:v>
                </c:pt>
                <c:pt idx="3">
                  <c:v>6743</c:v>
                </c:pt>
                <c:pt idx="4">
                  <c:v>6215</c:v>
                </c:pt>
                <c:pt idx="5">
                  <c:v>3981</c:v>
                </c:pt>
                <c:pt idx="6">
                  <c:v>6752</c:v>
                </c:pt>
                <c:pt idx="7">
                  <c:v>5423</c:v>
                </c:pt>
                <c:pt idx="8">
                  <c:v>6743</c:v>
                </c:pt>
                <c:pt idx="9">
                  <c:v>4821</c:v>
                </c:pt>
                <c:pt idx="10">
                  <c:v>6348</c:v>
                </c:pt>
                <c:pt idx="11">
                  <c:v>5234</c:v>
                </c:pt>
              </c:numCache>
            </c:numRef>
          </c:val>
          <c:smooth val="0"/>
        </c:ser>
        <c:ser>
          <c:idx val="14"/>
          <c:order val="14"/>
          <c:tx>
            <c:strRef>
              <c:f>'Sales by Dealer'!$P$3:$P$4</c:f>
              <c:strCache>
                <c:ptCount val="1"/>
                <c:pt idx="0">
                  <c:v>Belamore</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Dealer'!$P$5:$P$16</c:f>
              <c:numCache>
                <c:formatCode>_(* #,##0_);_(* \(#,##0\);_(* "-"??_);_(@_)</c:formatCode>
                <c:ptCount val="12"/>
                <c:pt idx="0">
                  <c:v>7143</c:v>
                </c:pt>
                <c:pt idx="1">
                  <c:v>4791</c:v>
                </c:pt>
                <c:pt idx="2">
                  <c:v>4679</c:v>
                </c:pt>
                <c:pt idx="3">
                  <c:v>6743</c:v>
                </c:pt>
                <c:pt idx="4">
                  <c:v>3981</c:v>
                </c:pt>
                <c:pt idx="5">
                  <c:v>7143</c:v>
                </c:pt>
                <c:pt idx="6">
                  <c:v>3981</c:v>
                </c:pt>
                <c:pt idx="7">
                  <c:v>5134</c:v>
                </c:pt>
                <c:pt idx="8">
                  <c:v>8541</c:v>
                </c:pt>
                <c:pt idx="9">
                  <c:v>6325</c:v>
                </c:pt>
                <c:pt idx="10">
                  <c:v>5134</c:v>
                </c:pt>
                <c:pt idx="11">
                  <c:v>5436</c:v>
                </c:pt>
              </c:numCache>
            </c:numRef>
          </c:val>
          <c:smooth val="0"/>
        </c:ser>
        <c:ser>
          <c:idx val="15"/>
          <c:order val="15"/>
          <c:tx>
            <c:strRef>
              <c:f>'Sales by Dealer'!$Q$3:$Q$4</c:f>
              <c:strCache>
                <c:ptCount val="1"/>
                <c:pt idx="0">
                  <c:v>Horizons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Dealer'!$Q$5:$Q$16</c:f>
              <c:numCache>
                <c:formatCode>_(* #,##0_);_(* \(#,##0\);_(* "-"??_);_(@_)</c:formatCode>
                <c:ptCount val="12"/>
                <c:pt idx="0">
                  <c:v>6215</c:v>
                </c:pt>
                <c:pt idx="1">
                  <c:v>5987</c:v>
                </c:pt>
                <c:pt idx="2">
                  <c:v>7143</c:v>
                </c:pt>
                <c:pt idx="3">
                  <c:v>7143</c:v>
                </c:pt>
                <c:pt idx="4">
                  <c:v>5987</c:v>
                </c:pt>
                <c:pt idx="5">
                  <c:v>4679</c:v>
                </c:pt>
                <c:pt idx="6">
                  <c:v>6743</c:v>
                </c:pt>
                <c:pt idx="7">
                  <c:v>6982</c:v>
                </c:pt>
                <c:pt idx="8">
                  <c:v>5987</c:v>
                </c:pt>
                <c:pt idx="9">
                  <c:v>3981</c:v>
                </c:pt>
                <c:pt idx="10">
                  <c:v>4679</c:v>
                </c:pt>
                <c:pt idx="11">
                  <c:v>5134</c:v>
                </c:pt>
              </c:numCache>
            </c:numRef>
          </c:val>
          <c:smooth val="0"/>
        </c:ser>
        <c:ser>
          <c:idx val="16"/>
          <c:order val="16"/>
          <c:tx>
            <c:strRef>
              <c:f>'Sales by Dealer'!$R$3:$R$4</c:f>
              <c:strCache>
                <c:ptCount val="1"/>
                <c:pt idx="0">
                  <c:v>Niagara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Dealer'!$R$5:$R$16</c:f>
              <c:numCache>
                <c:formatCode>_(* #,##0_);_(* \(#,##0\);_(* "-"??_);_(@_)</c:formatCode>
                <c:ptCount val="12"/>
                <c:pt idx="0">
                  <c:v>3459</c:v>
                </c:pt>
                <c:pt idx="1">
                  <c:v>8541</c:v>
                </c:pt>
                <c:pt idx="2">
                  <c:v>3981</c:v>
                </c:pt>
                <c:pt idx="3">
                  <c:v>5987</c:v>
                </c:pt>
                <c:pt idx="4">
                  <c:v>4679</c:v>
                </c:pt>
                <c:pt idx="5">
                  <c:v>8541</c:v>
                </c:pt>
                <c:pt idx="6">
                  <c:v>3981</c:v>
                </c:pt>
                <c:pt idx="7">
                  <c:v>3981</c:v>
                </c:pt>
                <c:pt idx="8">
                  <c:v>5124</c:v>
                </c:pt>
                <c:pt idx="9">
                  <c:v>9165</c:v>
                </c:pt>
                <c:pt idx="10">
                  <c:v>6348</c:v>
                </c:pt>
                <c:pt idx="11">
                  <c:v>6981</c:v>
                </c:pt>
              </c:numCache>
            </c:numRef>
          </c:val>
          <c:smooth val="0"/>
        </c:ser>
        <c:ser>
          <c:idx val="17"/>
          <c:order val="17"/>
          <c:tx>
            <c:strRef>
              <c:f>'Sales by Dealer'!$S$3:$S$4</c:f>
              <c:strCache>
                <c:ptCount val="1"/>
                <c:pt idx="0">
                  <c:v>St. Laurent Solutions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Dealer'!$S$5:$S$16</c:f>
              <c:numCache>
                <c:formatCode>_(* #,##0_);_(* \(#,##0\);_(* "-"??_);_(@_)</c:formatCode>
                <c:ptCount val="12"/>
                <c:pt idx="0">
                  <c:v>9165</c:v>
                </c:pt>
                <c:pt idx="1">
                  <c:v>4791</c:v>
                </c:pt>
                <c:pt idx="2">
                  <c:v>5134</c:v>
                </c:pt>
                <c:pt idx="3">
                  <c:v>3459</c:v>
                </c:pt>
                <c:pt idx="4">
                  <c:v>6348</c:v>
                </c:pt>
                <c:pt idx="5">
                  <c:v>5987</c:v>
                </c:pt>
                <c:pt idx="6">
                  <c:v>8541</c:v>
                </c:pt>
                <c:pt idx="7">
                  <c:v>5134</c:v>
                </c:pt>
                <c:pt idx="8">
                  <c:v>8541</c:v>
                </c:pt>
                <c:pt idx="9">
                  <c:v>6743</c:v>
                </c:pt>
                <c:pt idx="10">
                  <c:v>3459</c:v>
                </c:pt>
                <c:pt idx="11">
                  <c:v>6743</c:v>
                </c:pt>
              </c:numCache>
            </c:numRef>
          </c:val>
          <c:smooth val="0"/>
        </c:ser>
        <c:ser>
          <c:idx val="18"/>
          <c:order val="18"/>
          <c:tx>
            <c:strRef>
              <c:f>'Sales by Dealer'!$T$3:$T$4</c:f>
              <c:strCache>
                <c:ptCount val="1"/>
                <c:pt idx="0">
                  <c:v>Lucent King</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Dealer'!$T$5:$T$16</c:f>
              <c:numCache>
                <c:formatCode>_(* #,##0_);_(* \(#,##0\);_(* "-"??_);_(@_)</c:formatCode>
                <c:ptCount val="12"/>
                <c:pt idx="0">
                  <c:v>4679</c:v>
                </c:pt>
                <c:pt idx="1">
                  <c:v>3981</c:v>
                </c:pt>
                <c:pt idx="2">
                  <c:v>3981</c:v>
                </c:pt>
                <c:pt idx="3">
                  <c:v>6743</c:v>
                </c:pt>
                <c:pt idx="4">
                  <c:v>3981</c:v>
                </c:pt>
                <c:pt idx="5">
                  <c:v>8541</c:v>
                </c:pt>
                <c:pt idx="6">
                  <c:v>4791</c:v>
                </c:pt>
                <c:pt idx="7">
                  <c:v>2541</c:v>
                </c:pt>
                <c:pt idx="8">
                  <c:v>3981</c:v>
                </c:pt>
                <c:pt idx="9">
                  <c:v>3459</c:v>
                </c:pt>
                <c:pt idx="10">
                  <c:v>8541</c:v>
                </c:pt>
                <c:pt idx="11">
                  <c:v>7653</c:v>
                </c:pt>
              </c:numCache>
            </c:numRef>
          </c:val>
          <c:smooth val="0"/>
        </c:ser>
        <c:ser>
          <c:idx val="19"/>
          <c:order val="19"/>
          <c:tx>
            <c:strRef>
              <c:f>'Sales by Dealer'!$U$3:$U$4</c:f>
              <c:strCache>
                <c:ptCount val="1"/>
                <c:pt idx="0">
                  <c:v>QC Top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Dealer'!$U$5:$U$16</c:f>
              <c:numCache>
                <c:formatCode>_(* #,##0_);_(* \(#,##0\);_(* "-"??_);_(@_)</c:formatCode>
                <c:ptCount val="12"/>
                <c:pt idx="0">
                  <c:v>3981</c:v>
                </c:pt>
                <c:pt idx="1">
                  <c:v>7143</c:v>
                </c:pt>
                <c:pt idx="2">
                  <c:v>6743</c:v>
                </c:pt>
                <c:pt idx="3">
                  <c:v>6743</c:v>
                </c:pt>
                <c:pt idx="4">
                  <c:v>3981</c:v>
                </c:pt>
                <c:pt idx="5">
                  <c:v>4679</c:v>
                </c:pt>
                <c:pt idx="6">
                  <c:v>6348</c:v>
                </c:pt>
                <c:pt idx="7">
                  <c:v>5987</c:v>
                </c:pt>
                <c:pt idx="8">
                  <c:v>3459</c:v>
                </c:pt>
                <c:pt idx="9">
                  <c:v>5134</c:v>
                </c:pt>
                <c:pt idx="10">
                  <c:v>5987</c:v>
                </c:pt>
                <c:pt idx="11">
                  <c:v>3981</c:v>
                </c:pt>
              </c:numCache>
            </c:numRef>
          </c:val>
          <c:smooth val="0"/>
        </c:ser>
        <c:ser>
          <c:idx val="20"/>
          <c:order val="20"/>
          <c:tx>
            <c:strRef>
              <c:f>'Sales by Dealer'!$V$3:$V$4</c:f>
              <c:strCache>
                <c:ptCount val="1"/>
                <c:pt idx="0">
                  <c:v>Xtra Voyage</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Dealer'!$V$5:$V$16</c:f>
              <c:numCache>
                <c:formatCode>_(* #,##0_);_(* \(#,##0\);_(* "-"??_);_(@_)</c:formatCode>
                <c:ptCount val="12"/>
                <c:pt idx="0">
                  <c:v>3981</c:v>
                </c:pt>
                <c:pt idx="1">
                  <c:v>3981</c:v>
                </c:pt>
                <c:pt idx="2">
                  <c:v>5134</c:v>
                </c:pt>
                <c:pt idx="3">
                  <c:v>4791</c:v>
                </c:pt>
                <c:pt idx="4">
                  <c:v>3981</c:v>
                </c:pt>
                <c:pt idx="5">
                  <c:v>6743</c:v>
                </c:pt>
                <c:pt idx="6">
                  <c:v>3981</c:v>
                </c:pt>
                <c:pt idx="7">
                  <c:v>7143</c:v>
                </c:pt>
                <c:pt idx="8">
                  <c:v>6215</c:v>
                </c:pt>
                <c:pt idx="9">
                  <c:v>4679</c:v>
                </c:pt>
                <c:pt idx="10">
                  <c:v>2541</c:v>
                </c:pt>
                <c:pt idx="11">
                  <c:v>8712</c:v>
                </c:pt>
              </c:numCache>
            </c:numRef>
          </c:val>
          <c:smooth val="0"/>
        </c:ser>
        <c:ser>
          <c:idx val="21"/>
          <c:order val="21"/>
          <c:tx>
            <c:strRef>
              <c:f>'Sales by Dealer'!$W$3:$W$4</c:f>
              <c:strCache>
                <c:ptCount val="1"/>
                <c:pt idx="0">
                  <c:v>Optimum Top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Dealer'!$W$5:$W$16</c:f>
              <c:numCache>
                <c:formatCode>_(* #,##0_);_(* \(#,##0\);_(* "-"??_);_(@_)</c:formatCode>
                <c:ptCount val="12"/>
                <c:pt idx="0">
                  <c:v>6743</c:v>
                </c:pt>
                <c:pt idx="1">
                  <c:v>4679</c:v>
                </c:pt>
                <c:pt idx="2">
                  <c:v>7143</c:v>
                </c:pt>
                <c:pt idx="3">
                  <c:v>3981</c:v>
                </c:pt>
                <c:pt idx="4">
                  <c:v>2541</c:v>
                </c:pt>
                <c:pt idx="5">
                  <c:v>8541</c:v>
                </c:pt>
                <c:pt idx="6">
                  <c:v>4791</c:v>
                </c:pt>
                <c:pt idx="7">
                  <c:v>8541</c:v>
                </c:pt>
                <c:pt idx="8">
                  <c:v>7143</c:v>
                </c:pt>
                <c:pt idx="9">
                  <c:v>5987</c:v>
                </c:pt>
                <c:pt idx="10">
                  <c:v>6743</c:v>
                </c:pt>
                <c:pt idx="11">
                  <c:v>7143</c:v>
                </c:pt>
              </c:numCache>
            </c:numRef>
          </c:val>
          <c:smooth val="0"/>
        </c:ser>
        <c:ser>
          <c:idx val="22"/>
          <c:order val="22"/>
          <c:tx>
            <c:strRef>
              <c:f>'Sales by Dealer'!$X$3:$X$4</c:f>
              <c:strCache>
                <c:ptCount val="1"/>
                <c:pt idx="0">
                  <c:v>Vericon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Dealer'!$X$5:$X$16</c:f>
              <c:numCache>
                <c:formatCode>_(* #,##0_);_(* \(#,##0\);_(* "-"??_);_(@_)</c:formatCode>
                <c:ptCount val="12"/>
                <c:pt idx="0">
                  <c:v>3459</c:v>
                </c:pt>
                <c:pt idx="1">
                  <c:v>2541</c:v>
                </c:pt>
                <c:pt idx="2">
                  <c:v>8541</c:v>
                </c:pt>
                <c:pt idx="3">
                  <c:v>3459</c:v>
                </c:pt>
                <c:pt idx="4">
                  <c:v>5987</c:v>
                </c:pt>
                <c:pt idx="5">
                  <c:v>4791</c:v>
                </c:pt>
                <c:pt idx="6">
                  <c:v>3981</c:v>
                </c:pt>
                <c:pt idx="7">
                  <c:v>7143</c:v>
                </c:pt>
                <c:pt idx="8">
                  <c:v>5134</c:v>
                </c:pt>
                <c:pt idx="9">
                  <c:v>9165</c:v>
                </c:pt>
                <c:pt idx="10">
                  <c:v>3459</c:v>
                </c:pt>
                <c:pt idx="11">
                  <c:v>6743</c:v>
                </c:pt>
              </c:numCache>
            </c:numRef>
          </c:val>
          <c:smooth val="0"/>
        </c:ser>
        <c:dLbls>
          <c:showLegendKey val="0"/>
          <c:showVal val="0"/>
          <c:showCatName val="0"/>
          <c:showSerName val="0"/>
          <c:showPercent val="0"/>
          <c:showBubbleSize val="0"/>
        </c:dLbls>
        <c:marker val="1"/>
        <c:smooth val="0"/>
        <c:axId val="41520128"/>
        <c:axId val="41521920"/>
      </c:lineChart>
      <c:catAx>
        <c:axId val="41520128"/>
        <c:scaling>
          <c:orientation val="minMax"/>
        </c:scaling>
        <c:delete val="0"/>
        <c:axPos val="b"/>
        <c:majorTickMark val="out"/>
        <c:minorTickMark val="none"/>
        <c:tickLblPos val="nextTo"/>
        <c:txPr>
          <a:bodyPr/>
          <a:lstStyle/>
          <a:p>
            <a:pPr>
              <a:defRPr>
                <a:solidFill>
                  <a:srgbClr val="D3F1D3"/>
                </a:solidFill>
              </a:defRPr>
            </a:pPr>
            <a:endParaRPr lang="en-US"/>
          </a:p>
        </c:txPr>
        <c:crossAx val="41521920"/>
        <c:crosses val="autoZero"/>
        <c:auto val="1"/>
        <c:lblAlgn val="ctr"/>
        <c:lblOffset val="100"/>
        <c:noMultiLvlLbl val="0"/>
      </c:catAx>
      <c:valAx>
        <c:axId val="41521920"/>
        <c:scaling>
          <c:orientation val="minMax"/>
        </c:scaling>
        <c:delete val="0"/>
        <c:axPos val="l"/>
        <c:majorGridlines>
          <c:spPr>
            <a:ln>
              <a:solidFill>
                <a:schemeClr val="tx2">
                  <a:lumMod val="90000"/>
                  <a:lumOff val="10000"/>
                </a:schemeClr>
              </a:solidFill>
            </a:ln>
          </c:spPr>
        </c:majorGridlines>
        <c:numFmt formatCode="_(* #,##0_);_(* \(#,##0\);_(* &quot;-&quot;??_);_(@_)" sourceLinked="1"/>
        <c:majorTickMark val="out"/>
        <c:minorTickMark val="none"/>
        <c:tickLblPos val="nextTo"/>
        <c:spPr>
          <a:ln>
            <a:solidFill>
              <a:schemeClr val="accent1"/>
            </a:solidFill>
          </a:ln>
        </c:spPr>
        <c:txPr>
          <a:bodyPr/>
          <a:lstStyle/>
          <a:p>
            <a:pPr>
              <a:defRPr>
                <a:solidFill>
                  <a:srgbClr val="D3F1D3"/>
                </a:solidFill>
              </a:defRPr>
            </a:pPr>
            <a:endParaRPr lang="en-US"/>
          </a:p>
        </c:txPr>
        <c:crossAx val="41520128"/>
        <c:crosses val="autoZero"/>
        <c:crossBetween val="between"/>
      </c:valAx>
      <c:spPr>
        <a:noFill/>
        <a:ln w="25400">
          <a:noFill/>
        </a:ln>
      </c:spPr>
    </c:plotArea>
    <c:legend>
      <c:legendPos val="t"/>
      <c:layout/>
      <c:overlay val="0"/>
      <c:txPr>
        <a:bodyPr/>
        <a:lstStyle/>
        <a:p>
          <a:pPr>
            <a:defRPr>
              <a:solidFill>
                <a:srgbClr val="D3F1D3"/>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Dealer (2)!SalesByDealer2</c:name>
    <c:fmtId val="15"/>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
        <c:idx val="24"/>
        <c:marker>
          <c:symbol val="none"/>
        </c:marker>
        <c:dLbl>
          <c:idx val="0"/>
          <c:spPr/>
          <c:txPr>
            <a:bodyPr/>
            <a:lstStyle/>
            <a:p>
              <a:pPr>
                <a:defRPr/>
              </a:pPr>
              <a:endParaRPr lang="en-US"/>
            </a:p>
          </c:txPr>
          <c:showLegendKey val="0"/>
          <c:showVal val="1"/>
          <c:showCatName val="0"/>
          <c:showSerName val="0"/>
          <c:showPercent val="0"/>
          <c:showBubbleSize val="0"/>
        </c:dLbl>
      </c:pivotFmt>
      <c:pivotFmt>
        <c:idx val="25"/>
        <c:marker>
          <c:symbol val="none"/>
        </c:marker>
        <c:dLbl>
          <c:idx val="0"/>
          <c:layout/>
          <c:spPr/>
          <c:txPr>
            <a:bodyPr/>
            <a:lstStyle/>
            <a:p>
              <a:pPr>
                <a:defRPr sz="1100" b="1">
                  <a:solidFill>
                    <a:srgbClr val="D3F1D3"/>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5.1763794397501402E-2"/>
          <c:y val="0.13304433855795264"/>
          <c:w val="0.55102774048936143"/>
          <c:h val="0.75490002571633075"/>
        </c:manualLayout>
      </c:layout>
      <c:doughnutChart>
        <c:varyColors val="1"/>
        <c:ser>
          <c:idx val="0"/>
          <c:order val="0"/>
          <c:tx>
            <c:strRef>
              <c:f>'Sales by Dealer (2)'!$B$3</c:f>
              <c:strCache>
                <c:ptCount val="1"/>
                <c:pt idx="0">
                  <c:v>Total</c:v>
                </c:pt>
              </c:strCache>
            </c:strRef>
          </c:tx>
          <c:dLbls>
            <c:spPr/>
            <c:txPr>
              <a:bodyPr/>
              <a:lstStyle/>
              <a:p>
                <a:pPr>
                  <a:defRPr sz="1100" b="1">
                    <a:solidFill>
                      <a:srgbClr val="D3F1D3"/>
                    </a:solidFill>
                  </a:defRPr>
                </a:pPr>
                <a:endParaRPr lang="en-US"/>
              </a:p>
            </c:txPr>
            <c:showLegendKey val="0"/>
            <c:showVal val="1"/>
            <c:showCatName val="0"/>
            <c:showSerName val="0"/>
            <c:showPercent val="0"/>
            <c:showBubbleSize val="0"/>
            <c:showLeaderLines val="1"/>
          </c:dLbls>
          <c:cat>
            <c:strRef>
              <c:f>'Sales by Dealer (2)'!$A$4:$A$27</c:f>
              <c:strCache>
                <c:ptCount val="23"/>
                <c:pt idx="0">
                  <c:v>BC Industrial</c:v>
                </c:pt>
                <c:pt idx="1">
                  <c:v>Prime Business</c:v>
                </c:pt>
                <c:pt idx="2">
                  <c:v>Konaco</c:v>
                </c:pt>
                <c:pt idx="3">
                  <c:v>St. Laurent Solutions</c:v>
                </c:pt>
                <c:pt idx="4">
                  <c:v>Optimum Top</c:v>
                </c:pt>
                <c:pt idx="5">
                  <c:v>SaskPower</c:v>
                </c:pt>
                <c:pt idx="6">
                  <c:v>SOI Investments</c:v>
                </c:pt>
                <c:pt idx="7">
                  <c:v>Niagara Industrial</c:v>
                </c:pt>
                <c:pt idx="8">
                  <c:v>Horizons</c:v>
                </c:pt>
                <c:pt idx="9">
                  <c:v>Belamore</c:v>
                </c:pt>
                <c:pt idx="10">
                  <c:v>Britania Corp</c:v>
                </c:pt>
                <c:pt idx="11">
                  <c:v>Crystal Incorprated</c:v>
                </c:pt>
                <c:pt idx="12">
                  <c:v>Maritimes Business</c:v>
                </c:pt>
                <c:pt idx="13">
                  <c:v>New Solutions Inc</c:v>
                </c:pt>
                <c:pt idx="14">
                  <c:v>Vericon Industrial</c:v>
                </c:pt>
                <c:pt idx="15">
                  <c:v>QC Top</c:v>
                </c:pt>
                <c:pt idx="16">
                  <c:v>Nova Instruments</c:v>
                </c:pt>
                <c:pt idx="17">
                  <c:v>Polar Bear</c:v>
                </c:pt>
                <c:pt idx="18">
                  <c:v>Sapco</c:v>
                </c:pt>
                <c:pt idx="19">
                  <c:v>Lucent King</c:v>
                </c:pt>
                <c:pt idx="20">
                  <c:v>Top Industrial</c:v>
                </c:pt>
                <c:pt idx="21">
                  <c:v>Xtra Voyage</c:v>
                </c:pt>
                <c:pt idx="22">
                  <c:v>Sapco Plus</c:v>
                </c:pt>
              </c:strCache>
            </c:strRef>
          </c:cat>
          <c:val>
            <c:numRef>
              <c:f>'Sales by Dealer (2)'!$B$4:$B$27</c:f>
              <c:numCache>
                <c:formatCode>0%</c:formatCode>
                <c:ptCount val="23"/>
                <c:pt idx="0">
                  <c:v>9.6551100009954843E-2</c:v>
                </c:pt>
                <c:pt idx="1">
                  <c:v>5.1845416398941767E-2</c:v>
                </c:pt>
                <c:pt idx="2">
                  <c:v>4.7043562988503665E-2</c:v>
                </c:pt>
                <c:pt idx="3">
                  <c:v>4.4673104130655783E-2</c:v>
                </c:pt>
                <c:pt idx="4">
                  <c:v>4.4631474794643695E-2</c:v>
                </c:pt>
                <c:pt idx="5">
                  <c:v>4.4527099792758304E-2</c:v>
                </c:pt>
                <c:pt idx="6">
                  <c:v>4.3144281848704516E-2</c:v>
                </c:pt>
                <c:pt idx="7">
                  <c:v>4.2696012331936636E-2</c:v>
                </c:pt>
                <c:pt idx="8">
                  <c:v>4.2630853371222063E-2</c:v>
                </c:pt>
                <c:pt idx="9">
                  <c:v>4.1648039047110529E-2</c:v>
                </c:pt>
                <c:pt idx="10">
                  <c:v>4.1492381529847931E-2</c:v>
                </c:pt>
                <c:pt idx="11">
                  <c:v>3.9537009384700311E-2</c:v>
                </c:pt>
                <c:pt idx="12">
                  <c:v>3.9084516601960197E-2</c:v>
                </c:pt>
                <c:pt idx="13">
                  <c:v>3.8997637987674097E-2</c:v>
                </c:pt>
                <c:pt idx="14">
                  <c:v>3.885585691574886E-2</c:v>
                </c:pt>
                <c:pt idx="15">
                  <c:v>3.8712869196402981E-2</c:v>
                </c:pt>
                <c:pt idx="16">
                  <c:v>3.8556005031719742E-2</c:v>
                </c:pt>
                <c:pt idx="17">
                  <c:v>3.851075575344573E-2</c:v>
                </c:pt>
                <c:pt idx="18">
                  <c:v>3.8326742021798088E-2</c:v>
                </c:pt>
                <c:pt idx="19">
                  <c:v>3.7932168315248704E-2</c:v>
                </c:pt>
                <c:pt idx="20">
                  <c:v>3.7693855449672242E-2</c:v>
                </c:pt>
                <c:pt idx="21">
                  <c:v>3.7334877842031752E-2</c:v>
                </c:pt>
                <c:pt idx="22">
                  <c:v>3.5574379255317541E-2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a:defRPr>
              <a:solidFill>
                <a:srgbClr val="D3F1D3"/>
              </a:solidFill>
            </a:defRPr>
          </a:pPr>
          <a:endParaRPr lang="en-US"/>
        </a:p>
      </c:txPr>
    </c:legend>
    <c:plotVisOnly val="1"/>
    <c:dispBlanksAs val="gap"/>
    <c:showDLblsOverMax val="0"/>
  </c:chart>
  <c:spPr>
    <a:noFill/>
    <a:ln>
      <a:noFill/>
    </a:ln>
  </c:sp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[Interactive Dashboard.xlsx]Sales by Territory!LinePivot</c:name>
    <c:fmtId val="2"/>
  </c:pivotSource>
  <c:chart>
    <c:title>
      <c:tx>
        <c:rich>
          <a:bodyPr/>
          <a:lstStyle/>
          <a:p>
            <a:pPr>
              <a:defRPr/>
            </a:pPr>
            <a:r>
              <a:rPr lang="en-US" sz="1400"/>
              <a:t>Sales by Territory</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bar"/>
        <c:grouping val="stacked"/>
        <c:varyColors val="0"/>
        <c:ser>
          <c:idx val="0"/>
          <c:order val="0"/>
          <c:tx>
            <c:strRef>
              <c:f>'Sales by Territory'!$B$3:$B$4</c:f>
              <c:strCache>
                <c:ptCount val="1"/>
                <c:pt idx="0">
                  <c:v>BC</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Territory'!$B$5:$B$16</c:f>
              <c:numCache>
                <c:formatCode>_(* #,##0_);_(* \(#,##0\);_(* "-"??_);_(@_)</c:formatCode>
                <c:ptCount val="12"/>
                <c:pt idx="0">
                  <c:v>18575</c:v>
                </c:pt>
                <c:pt idx="1">
                  <c:v>22169</c:v>
                </c:pt>
                <c:pt idx="2">
                  <c:v>19446</c:v>
                </c:pt>
                <c:pt idx="3">
                  <c:v>26171</c:v>
                </c:pt>
                <c:pt idx="4">
                  <c:v>18009</c:v>
                </c:pt>
                <c:pt idx="5">
                  <c:v>17623</c:v>
                </c:pt>
                <c:pt idx="6">
                  <c:v>12641</c:v>
                </c:pt>
                <c:pt idx="7">
                  <c:v>15858</c:v>
                </c:pt>
                <c:pt idx="8">
                  <c:v>20273</c:v>
                </c:pt>
                <c:pt idx="9">
                  <c:v>19503</c:v>
                </c:pt>
                <c:pt idx="10">
                  <c:v>24849</c:v>
                </c:pt>
                <c:pt idx="11">
                  <c:v>22889</c:v>
                </c:pt>
              </c:numCache>
            </c:numRef>
          </c:val>
        </c:ser>
        <c:ser>
          <c:idx val="1"/>
          <c:order val="1"/>
          <c:tx>
            <c:strRef>
              <c:f>'Sales by Territory'!$C$3:$C$4</c:f>
              <c:strCache>
                <c:ptCount val="1"/>
                <c:pt idx="0">
                  <c:v>AB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Territory'!$C$5:$C$16</c:f>
              <c:numCache>
                <c:formatCode>_(* #,##0_);_(* \(#,##0\);_(* "-"??_);_(@_)</c:formatCode>
                <c:ptCount val="12"/>
                <c:pt idx="0">
                  <c:v>23297</c:v>
                </c:pt>
                <c:pt idx="1">
                  <c:v>21784</c:v>
                </c:pt>
                <c:pt idx="2">
                  <c:v>18150</c:v>
                </c:pt>
                <c:pt idx="3">
                  <c:v>16925</c:v>
                </c:pt>
                <c:pt idx="4">
                  <c:v>15994</c:v>
                </c:pt>
                <c:pt idx="5">
                  <c:v>14647</c:v>
                </c:pt>
                <c:pt idx="6">
                  <c:v>18485</c:v>
                </c:pt>
                <c:pt idx="7">
                  <c:v>15981</c:v>
                </c:pt>
                <c:pt idx="8">
                  <c:v>14971</c:v>
                </c:pt>
                <c:pt idx="9">
                  <c:v>18620</c:v>
                </c:pt>
                <c:pt idx="10">
                  <c:v>12743</c:v>
                </c:pt>
                <c:pt idx="11">
                  <c:v>20719</c:v>
                </c:pt>
              </c:numCache>
            </c:numRef>
          </c:val>
        </c:ser>
        <c:ser>
          <c:idx val="2"/>
          <c:order val="2"/>
          <c:tx>
            <c:strRef>
              <c:f>'Sales by Territory'!$D$3:$D$4</c:f>
              <c:strCache>
                <c:ptCount val="1"/>
                <c:pt idx="0">
                  <c:v>SK</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Territory'!$D$5:$D$16</c:f>
              <c:numCache>
                <c:formatCode>_(* #,##0_);_(* \(#,##0\);_(* "-"??_);_(@_)</c:formatCode>
                <c:ptCount val="12"/>
                <c:pt idx="0">
                  <c:v>9115</c:v>
                </c:pt>
                <c:pt idx="1">
                  <c:v>13091</c:v>
                </c:pt>
                <c:pt idx="2">
                  <c:v>14889</c:v>
                </c:pt>
                <c:pt idx="3">
                  <c:v>11934</c:v>
                </c:pt>
                <c:pt idx="4">
                  <c:v>11877</c:v>
                </c:pt>
                <c:pt idx="5">
                  <c:v>12522</c:v>
                </c:pt>
                <c:pt idx="6">
                  <c:v>8772</c:v>
                </c:pt>
                <c:pt idx="7">
                  <c:v>8660</c:v>
                </c:pt>
                <c:pt idx="8">
                  <c:v>12730</c:v>
                </c:pt>
                <c:pt idx="9">
                  <c:v>9284</c:v>
                </c:pt>
                <c:pt idx="10">
                  <c:v>13844</c:v>
                </c:pt>
                <c:pt idx="11">
                  <c:v>11867</c:v>
                </c:pt>
              </c:numCache>
            </c:numRef>
          </c:val>
        </c:ser>
        <c:ser>
          <c:idx val="3"/>
          <c:order val="3"/>
          <c:tx>
            <c:strRef>
              <c:f>'Sales by Territory'!$E$3:$E$4</c:f>
              <c:strCache>
                <c:ptCount val="1"/>
                <c:pt idx="0">
                  <c:v>MB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Territory'!$E$5:$E$16</c:f>
              <c:numCache>
                <c:formatCode>_(* #,##0_);_(* \(#,##0\);_(* "-"??_);_(@_)</c:formatCode>
                <c:ptCount val="12"/>
                <c:pt idx="0">
                  <c:v>14183</c:v>
                </c:pt>
                <c:pt idx="1">
                  <c:v>14881</c:v>
                </c:pt>
                <c:pt idx="2">
                  <c:v>17201</c:v>
                </c:pt>
                <c:pt idx="3">
                  <c:v>14598</c:v>
                </c:pt>
                <c:pt idx="4">
                  <c:v>11943</c:v>
                </c:pt>
                <c:pt idx="5">
                  <c:v>12509</c:v>
                </c:pt>
                <c:pt idx="6">
                  <c:v>14237</c:v>
                </c:pt>
                <c:pt idx="7">
                  <c:v>19767</c:v>
                </c:pt>
                <c:pt idx="8">
                  <c:v>14363</c:v>
                </c:pt>
                <c:pt idx="9">
                  <c:v>17111</c:v>
                </c:pt>
                <c:pt idx="10">
                  <c:v>17987</c:v>
                </c:pt>
                <c:pt idx="11">
                  <c:v>18348</c:v>
                </c:pt>
              </c:numCache>
            </c:numRef>
          </c:val>
        </c:ser>
        <c:ser>
          <c:idx val="4"/>
          <c:order val="4"/>
          <c:tx>
            <c:strRef>
              <c:f>'Sales by Territory'!$F$3:$F$4</c:f>
              <c:strCache>
                <c:ptCount val="1"/>
                <c:pt idx="0">
                  <c:v>ON, GTA</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Territory'!$F$5:$F$16</c:f>
              <c:numCache>
                <c:formatCode>_(* #,##0_);_(* \(#,##0\);_(* "-"??_);_(@_)</c:formatCode>
                <c:ptCount val="12"/>
                <c:pt idx="0">
                  <c:v>11201</c:v>
                </c:pt>
                <c:pt idx="1">
                  <c:v>17521</c:v>
                </c:pt>
                <c:pt idx="2">
                  <c:v>15063</c:v>
                </c:pt>
                <c:pt idx="3">
                  <c:v>18677</c:v>
                </c:pt>
                <c:pt idx="4">
                  <c:v>17201</c:v>
                </c:pt>
                <c:pt idx="5">
                  <c:v>17825</c:v>
                </c:pt>
                <c:pt idx="6">
                  <c:v>17687</c:v>
                </c:pt>
                <c:pt idx="7">
                  <c:v>20200</c:v>
                </c:pt>
                <c:pt idx="8">
                  <c:v>21237</c:v>
                </c:pt>
                <c:pt idx="9">
                  <c:v>16211</c:v>
                </c:pt>
                <c:pt idx="10">
                  <c:v>17098</c:v>
                </c:pt>
                <c:pt idx="11">
                  <c:v>14194</c:v>
                </c:pt>
              </c:numCache>
            </c:numRef>
          </c:val>
        </c:ser>
        <c:ser>
          <c:idx val="5"/>
          <c:order val="5"/>
          <c:tx>
            <c:strRef>
              <c:f>'Sales by Territory'!$G$3:$G$4</c:f>
              <c:strCache>
                <c:ptCount val="1"/>
                <c:pt idx="0">
                  <c:v>ON, Ottawa</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Territory'!$G$5:$G$16</c:f>
              <c:numCache>
                <c:formatCode>_(* #,##0_);_(* \(#,##0\);_(* "-"??_);_(@_)</c:formatCode>
                <c:ptCount val="12"/>
                <c:pt idx="0">
                  <c:v>11822</c:v>
                </c:pt>
                <c:pt idx="1">
                  <c:v>9925</c:v>
                </c:pt>
                <c:pt idx="2">
                  <c:v>8138</c:v>
                </c:pt>
                <c:pt idx="3">
                  <c:v>13486</c:v>
                </c:pt>
                <c:pt idx="4">
                  <c:v>10196</c:v>
                </c:pt>
                <c:pt idx="5">
                  <c:v>11124</c:v>
                </c:pt>
                <c:pt idx="6">
                  <c:v>10733</c:v>
                </c:pt>
                <c:pt idx="7">
                  <c:v>10557</c:v>
                </c:pt>
                <c:pt idx="8">
                  <c:v>15284</c:v>
                </c:pt>
                <c:pt idx="9">
                  <c:v>11146</c:v>
                </c:pt>
                <c:pt idx="10">
                  <c:v>11482</c:v>
                </c:pt>
                <c:pt idx="11">
                  <c:v>10670</c:v>
                </c:pt>
              </c:numCache>
            </c:numRef>
          </c:val>
        </c:ser>
        <c:ser>
          <c:idx val="6"/>
          <c:order val="6"/>
          <c:tx>
            <c:strRef>
              <c:f>'Sales by Territory'!$H$3:$H$4</c:f>
              <c:strCache>
                <c:ptCount val="1"/>
                <c:pt idx="0">
                  <c:v>ON, South</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Territory'!$H$5:$H$16</c:f>
              <c:numCache>
                <c:formatCode>_(* #,##0_);_(* \(#,##0\);_(* "-"??_);_(@_)</c:formatCode>
                <c:ptCount val="12"/>
                <c:pt idx="0">
                  <c:v>9674</c:v>
                </c:pt>
                <c:pt idx="1">
                  <c:v>14528</c:v>
                </c:pt>
                <c:pt idx="2">
                  <c:v>11124</c:v>
                </c:pt>
                <c:pt idx="3">
                  <c:v>13130</c:v>
                </c:pt>
                <c:pt idx="4">
                  <c:v>10666</c:v>
                </c:pt>
                <c:pt idx="5">
                  <c:v>13220</c:v>
                </c:pt>
                <c:pt idx="6">
                  <c:v>10724</c:v>
                </c:pt>
                <c:pt idx="7">
                  <c:v>10963</c:v>
                </c:pt>
                <c:pt idx="8">
                  <c:v>11111</c:v>
                </c:pt>
                <c:pt idx="9">
                  <c:v>13146</c:v>
                </c:pt>
                <c:pt idx="10">
                  <c:v>11027</c:v>
                </c:pt>
                <c:pt idx="11">
                  <c:v>12115</c:v>
                </c:pt>
              </c:numCache>
            </c:numRef>
          </c:val>
        </c:ser>
        <c:ser>
          <c:idx val="7"/>
          <c:order val="7"/>
          <c:tx>
            <c:strRef>
              <c:f>'Sales by Territory'!$I$3:$I$4</c:f>
              <c:strCache>
                <c:ptCount val="1"/>
                <c:pt idx="0">
                  <c:v>QC</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Territory'!$I$5:$I$16</c:f>
              <c:numCache>
                <c:formatCode>_(* #,##0_);_(* \(#,##0\);_(* "-"??_);_(@_)</c:formatCode>
                <c:ptCount val="12"/>
                <c:pt idx="0">
                  <c:v>17825</c:v>
                </c:pt>
                <c:pt idx="1">
                  <c:v>15915</c:v>
                </c:pt>
                <c:pt idx="2">
                  <c:v>15858</c:v>
                </c:pt>
                <c:pt idx="3">
                  <c:v>16945</c:v>
                </c:pt>
                <c:pt idx="4">
                  <c:v>14310</c:v>
                </c:pt>
                <c:pt idx="5">
                  <c:v>19207</c:v>
                </c:pt>
                <c:pt idx="6">
                  <c:v>19680</c:v>
                </c:pt>
                <c:pt idx="7">
                  <c:v>13662</c:v>
                </c:pt>
                <c:pt idx="8">
                  <c:v>15981</c:v>
                </c:pt>
                <c:pt idx="9">
                  <c:v>15336</c:v>
                </c:pt>
                <c:pt idx="10">
                  <c:v>17987</c:v>
                </c:pt>
                <c:pt idx="11">
                  <c:v>18377</c:v>
                </c:pt>
              </c:numCache>
            </c:numRef>
          </c:val>
        </c:ser>
        <c:ser>
          <c:idx val="8"/>
          <c:order val="8"/>
          <c:tx>
            <c:strRef>
              <c:f>'Sales by Territory'!$J$3:$J$4</c:f>
              <c:strCache>
                <c:ptCount val="1"/>
                <c:pt idx="0">
                  <c:v>NS</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Territory'!$J$5:$J$16</c:f>
              <c:numCache>
                <c:formatCode>_(* #,##0_);_(* \(#,##0\);_(* "-"??_);_(@_)</c:formatCode>
                <c:ptCount val="12"/>
                <c:pt idx="0">
                  <c:v>10724</c:v>
                </c:pt>
                <c:pt idx="1">
                  <c:v>8660</c:v>
                </c:pt>
                <c:pt idx="2">
                  <c:v>12277</c:v>
                </c:pt>
                <c:pt idx="3">
                  <c:v>8772</c:v>
                </c:pt>
                <c:pt idx="4">
                  <c:v>6522</c:v>
                </c:pt>
                <c:pt idx="5">
                  <c:v>15284</c:v>
                </c:pt>
                <c:pt idx="6">
                  <c:v>8772</c:v>
                </c:pt>
                <c:pt idx="7">
                  <c:v>15684</c:v>
                </c:pt>
                <c:pt idx="8">
                  <c:v>13358</c:v>
                </c:pt>
                <c:pt idx="9">
                  <c:v>10666</c:v>
                </c:pt>
                <c:pt idx="10">
                  <c:v>9284</c:v>
                </c:pt>
                <c:pt idx="11">
                  <c:v>15855</c:v>
                </c:pt>
              </c:numCache>
            </c:numRef>
          </c:val>
        </c:ser>
        <c:ser>
          <c:idx val="9"/>
          <c:order val="9"/>
          <c:tx>
            <c:strRef>
              <c:f>'Sales by Territory'!$K$3:$K$4</c:f>
              <c:strCache>
                <c:ptCount val="1"/>
                <c:pt idx="0">
                  <c:v>NB</c:v>
                </c:pt>
              </c:strCache>
            </c:strRef>
          </c:tx>
          <c:invertIfNegative val="0"/>
          <c:cat>
            <c:strRef>
              <c:f>'Sales by Territory'!$A$5:$A$16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Territory'!$K$5:$K$16</c:f>
              <c:numCache>
                <c:formatCode>_(* #,##0_);_(* \(#,##0\);_(* "-"??_);_(@_)</c:formatCode>
                <c:ptCount val="12"/>
                <c:pt idx="0">
                  <c:v>3459</c:v>
                </c:pt>
                <c:pt idx="1">
                  <c:v>2541</c:v>
                </c:pt>
                <c:pt idx="2">
                  <c:v>8541</c:v>
                </c:pt>
                <c:pt idx="3">
                  <c:v>3459</c:v>
                </c:pt>
                <c:pt idx="4">
                  <c:v>5987</c:v>
                </c:pt>
                <c:pt idx="5">
                  <c:v>4791</c:v>
                </c:pt>
                <c:pt idx="6">
                  <c:v>3981</c:v>
                </c:pt>
                <c:pt idx="7">
                  <c:v>7143</c:v>
                </c:pt>
                <c:pt idx="8">
                  <c:v>5134</c:v>
                </c:pt>
                <c:pt idx="9">
                  <c:v>9165</c:v>
                </c:pt>
                <c:pt idx="10">
                  <c:v>3459</c:v>
                </c:pt>
                <c:pt idx="11">
                  <c:v>6743</c:v>
                </c:pt>
              </c:numCache>
            </c:numRef>
          </c:val>
        </c:ser>
        <c:dLbls>
          <c:showLegendKey val="0"/>
          <c:showVal val="0"/>
          <c:showCatName val="0"/>
          <c:showSerName val="0"/>
          <c:showPercent val="0"/>
          <c:showBubbleSize val="0"/>
        </c:dLbls>
        <c:gapWidth val="55"/>
        <c:overlap val="100"/>
        <c:axId val="41919232"/>
        <c:axId val="41920768"/>
      </c:barChart>
      <c:catAx>
        <c:axId val="41919232"/>
        <c:scaling>
          <c:orientation val="minMax"/>
        </c:scaling>
        <c:delete val="0"/>
        <c:axPos val="l"/>
        <c:majorTickMark val="none"/>
        <c:minorTickMark val="none"/>
        <c:tickLblPos val="nextTo"/>
        <c:crossAx val="41920768"/>
        <c:crosses val="autoZero"/>
        <c:auto val="1"/>
        <c:lblAlgn val="ctr"/>
        <c:lblOffset val="100"/>
        <c:noMultiLvlLbl val="0"/>
      </c:catAx>
      <c:valAx>
        <c:axId val="41920768"/>
        <c:scaling>
          <c:orientation val="minMax"/>
        </c:scaling>
        <c:delete val="0"/>
        <c:axPos val="b"/>
        <c:majorGridlines/>
        <c:numFmt formatCode="_(* #,##0_);_(* \(#,##0\);_(* &quot;-&quot;??_);_(@_)" sourceLinked="1"/>
        <c:majorTickMark val="none"/>
        <c:minorTickMark val="none"/>
        <c:tickLblPos val="nextTo"/>
        <c:crossAx val="41919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Dealer!SalesByDealer1</c:name>
    <c:fmtId val="2"/>
  </c:pivotSource>
  <c:chart>
    <c:title>
      <c:tx>
        <c:rich>
          <a:bodyPr/>
          <a:lstStyle/>
          <a:p>
            <a:pPr>
              <a:defRPr/>
            </a:pPr>
            <a:r>
              <a:rPr lang="en-US"/>
              <a:t>Sales Trend by Dealer</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s>
    <c:plotArea>
      <c:layout/>
      <c:lineChart>
        <c:grouping val="standard"/>
        <c:varyColors val="0"/>
        <c:ser>
          <c:idx val="0"/>
          <c:order val="0"/>
          <c:tx>
            <c:strRef>
              <c:f>'Sales by Dealer'!$B$3:$B$4</c:f>
              <c:strCache>
                <c:ptCount val="1"/>
                <c:pt idx="0">
                  <c:v>BC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Dealer'!$B$5:$B$16</c:f>
              <c:numCache>
                <c:formatCode>_(* #,##0_);_(* \(#,##0\);_(* "-"??_);_(@_)</c:formatCode>
                <c:ptCount val="12"/>
                <c:pt idx="0">
                  <c:v>13896</c:v>
                </c:pt>
                <c:pt idx="1">
                  <c:v>15276</c:v>
                </c:pt>
                <c:pt idx="2">
                  <c:v>13459</c:v>
                </c:pt>
                <c:pt idx="3">
                  <c:v>17630</c:v>
                </c:pt>
                <c:pt idx="4">
                  <c:v>9468</c:v>
                </c:pt>
                <c:pt idx="5">
                  <c:v>11660</c:v>
                </c:pt>
                <c:pt idx="6">
                  <c:v>8660</c:v>
                </c:pt>
                <c:pt idx="7">
                  <c:v>11877</c:v>
                </c:pt>
                <c:pt idx="8">
                  <c:v>13130</c:v>
                </c:pt>
                <c:pt idx="9">
                  <c:v>12522</c:v>
                </c:pt>
                <c:pt idx="10">
                  <c:v>16308</c:v>
                </c:pt>
                <c:pt idx="11">
                  <c:v>16146</c:v>
                </c:pt>
              </c:numCache>
            </c:numRef>
          </c:val>
          <c:smooth val="0"/>
        </c:ser>
        <c:ser>
          <c:idx val="1"/>
          <c:order val="1"/>
          <c:tx>
            <c:strRef>
              <c:f>'Sales by Dealer'!$C$3:$C$4</c:f>
              <c:strCache>
                <c:ptCount val="1"/>
                <c:pt idx="0">
                  <c:v>Konaco</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Dealer'!$C$5:$C$16</c:f>
              <c:numCache>
                <c:formatCode>_(* #,##0_);_(* \(#,##0\);_(* "-"??_);_(@_)</c:formatCode>
                <c:ptCount val="12"/>
                <c:pt idx="0">
                  <c:v>4679</c:v>
                </c:pt>
                <c:pt idx="1">
                  <c:v>6893</c:v>
                </c:pt>
                <c:pt idx="2">
                  <c:v>5987</c:v>
                </c:pt>
                <c:pt idx="3">
                  <c:v>8541</c:v>
                </c:pt>
                <c:pt idx="4">
                  <c:v>8541</c:v>
                </c:pt>
                <c:pt idx="5">
                  <c:v>5963</c:v>
                </c:pt>
                <c:pt idx="6">
                  <c:v>3981</c:v>
                </c:pt>
                <c:pt idx="7">
                  <c:v>3981</c:v>
                </c:pt>
                <c:pt idx="8">
                  <c:v>7143</c:v>
                </c:pt>
                <c:pt idx="9">
                  <c:v>6981</c:v>
                </c:pt>
                <c:pt idx="10">
                  <c:v>8541</c:v>
                </c:pt>
                <c:pt idx="11">
                  <c:v>6743</c:v>
                </c:pt>
              </c:numCache>
            </c:numRef>
          </c:val>
          <c:smooth val="0"/>
        </c:ser>
        <c:ser>
          <c:idx val="2"/>
          <c:order val="2"/>
          <c:tx>
            <c:strRef>
              <c:f>'Sales by Dealer'!$D$3:$D$4</c:f>
              <c:strCache>
                <c:ptCount val="1"/>
                <c:pt idx="0">
                  <c:v>Nova Instruments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Dealer'!$D$5:$D$16</c:f>
              <c:numCache>
                <c:formatCode>_(* #,##0_);_(* \(#,##0\);_(* "-"??_);_(@_)</c:formatCode>
                <c:ptCount val="12"/>
                <c:pt idx="0">
                  <c:v>6215</c:v>
                </c:pt>
                <c:pt idx="1">
                  <c:v>5876</c:v>
                </c:pt>
                <c:pt idx="2">
                  <c:v>4679</c:v>
                </c:pt>
                <c:pt idx="3">
                  <c:v>6981</c:v>
                </c:pt>
                <c:pt idx="4">
                  <c:v>5963</c:v>
                </c:pt>
                <c:pt idx="5">
                  <c:v>4679</c:v>
                </c:pt>
                <c:pt idx="6">
                  <c:v>3981</c:v>
                </c:pt>
                <c:pt idx="7">
                  <c:v>3981</c:v>
                </c:pt>
                <c:pt idx="8">
                  <c:v>6215</c:v>
                </c:pt>
                <c:pt idx="9">
                  <c:v>5914</c:v>
                </c:pt>
                <c:pt idx="10">
                  <c:v>3459</c:v>
                </c:pt>
                <c:pt idx="11">
                  <c:v>5963</c:v>
                </c:pt>
              </c:numCache>
            </c:numRef>
          </c:val>
          <c:smooth val="0"/>
        </c:ser>
        <c:ser>
          <c:idx val="3"/>
          <c:order val="3"/>
          <c:tx>
            <c:strRef>
              <c:f>'Sales by Dealer'!$E$3:$E$4</c:f>
              <c:strCache>
                <c:ptCount val="1"/>
                <c:pt idx="0">
                  <c:v>Top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Dealer'!$E$5:$E$16</c:f>
              <c:numCache>
                <c:formatCode>_(* #,##0_);_(* \(#,##0\);_(* "-"??_);_(@_)</c:formatCode>
                <c:ptCount val="12"/>
                <c:pt idx="0">
                  <c:v>8541</c:v>
                </c:pt>
                <c:pt idx="1">
                  <c:v>6743</c:v>
                </c:pt>
                <c:pt idx="2">
                  <c:v>6328</c:v>
                </c:pt>
                <c:pt idx="3">
                  <c:v>5963</c:v>
                </c:pt>
                <c:pt idx="4">
                  <c:v>3459</c:v>
                </c:pt>
                <c:pt idx="5">
                  <c:v>3981</c:v>
                </c:pt>
                <c:pt idx="6">
                  <c:v>5963</c:v>
                </c:pt>
                <c:pt idx="7">
                  <c:v>3459</c:v>
                </c:pt>
                <c:pt idx="8">
                  <c:v>2541</c:v>
                </c:pt>
                <c:pt idx="9">
                  <c:v>6743</c:v>
                </c:pt>
                <c:pt idx="10">
                  <c:v>2541</c:v>
                </c:pt>
                <c:pt idx="11">
                  <c:v>6215</c:v>
                </c:pt>
              </c:numCache>
            </c:numRef>
          </c:val>
          <c:smooth val="0"/>
        </c:ser>
        <c:ser>
          <c:idx val="4"/>
          <c:order val="4"/>
          <c:tx>
            <c:strRef>
              <c:f>'Sales by Dealer'!$F$3:$F$4</c:f>
              <c:strCache>
                <c:ptCount val="1"/>
                <c:pt idx="0">
                  <c:v>Prime Business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Dealer'!$F$5:$F$16</c:f>
              <c:numCache>
                <c:formatCode>_(* #,##0_);_(* \(#,##0\);_(* "-"??_);_(@_)</c:formatCode>
                <c:ptCount val="12"/>
                <c:pt idx="0">
                  <c:v>8541</c:v>
                </c:pt>
                <c:pt idx="1">
                  <c:v>9165</c:v>
                </c:pt>
                <c:pt idx="2">
                  <c:v>7143</c:v>
                </c:pt>
                <c:pt idx="3">
                  <c:v>3981</c:v>
                </c:pt>
                <c:pt idx="4">
                  <c:v>6572</c:v>
                </c:pt>
                <c:pt idx="5">
                  <c:v>5987</c:v>
                </c:pt>
                <c:pt idx="6">
                  <c:v>8541</c:v>
                </c:pt>
                <c:pt idx="7">
                  <c:v>8541</c:v>
                </c:pt>
                <c:pt idx="8">
                  <c:v>6215</c:v>
                </c:pt>
                <c:pt idx="9">
                  <c:v>5963</c:v>
                </c:pt>
                <c:pt idx="10">
                  <c:v>6743</c:v>
                </c:pt>
                <c:pt idx="11">
                  <c:v>8541</c:v>
                </c:pt>
              </c:numCache>
            </c:numRef>
          </c:val>
          <c:smooth val="0"/>
        </c:ser>
        <c:ser>
          <c:idx val="5"/>
          <c:order val="5"/>
          <c:tx>
            <c:strRef>
              <c:f>'Sales by Dealer'!$G$3:$G$4</c:f>
              <c:strCache>
                <c:ptCount val="1"/>
                <c:pt idx="0">
                  <c:v>New Solutions Inc</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Dealer'!$G$5:$G$16</c:f>
              <c:numCache>
                <c:formatCode>_(* #,##0_);_(* \(#,##0\);_(* "-"??_);_(@_)</c:formatCode>
                <c:ptCount val="12"/>
                <c:pt idx="0">
                  <c:v>6743</c:v>
                </c:pt>
                <c:pt idx="1">
                  <c:v>6743</c:v>
                </c:pt>
                <c:pt idx="2">
                  <c:v>4679</c:v>
                </c:pt>
                <c:pt idx="3">
                  <c:v>6348</c:v>
                </c:pt>
                <c:pt idx="4">
                  <c:v>3981</c:v>
                </c:pt>
                <c:pt idx="5">
                  <c:v>2541</c:v>
                </c:pt>
                <c:pt idx="6">
                  <c:v>5987</c:v>
                </c:pt>
                <c:pt idx="7">
                  <c:v>7143</c:v>
                </c:pt>
                <c:pt idx="8">
                  <c:v>4679</c:v>
                </c:pt>
                <c:pt idx="9">
                  <c:v>5987</c:v>
                </c:pt>
                <c:pt idx="10">
                  <c:v>3459</c:v>
                </c:pt>
                <c:pt idx="11">
                  <c:v>6348</c:v>
                </c:pt>
              </c:numCache>
            </c:numRef>
          </c:val>
          <c:smooth val="0"/>
        </c:ser>
        <c:ser>
          <c:idx val="6"/>
          <c:order val="6"/>
          <c:tx>
            <c:strRef>
              <c:f>'Sales by Dealer'!$H$3:$H$4</c:f>
              <c:strCache>
                <c:ptCount val="1"/>
                <c:pt idx="0">
                  <c:v>Sapco</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Dealer'!$H$5:$H$16</c:f>
              <c:numCache>
                <c:formatCode>_(* #,##0_);_(* \(#,##0\);_(* "-"??_);_(@_)</c:formatCode>
                <c:ptCount val="12"/>
                <c:pt idx="0">
                  <c:v>3981</c:v>
                </c:pt>
                <c:pt idx="1">
                  <c:v>3459</c:v>
                </c:pt>
                <c:pt idx="2">
                  <c:v>8541</c:v>
                </c:pt>
                <c:pt idx="3">
                  <c:v>3459</c:v>
                </c:pt>
                <c:pt idx="4">
                  <c:v>3981</c:v>
                </c:pt>
                <c:pt idx="5">
                  <c:v>5987</c:v>
                </c:pt>
                <c:pt idx="6">
                  <c:v>4791</c:v>
                </c:pt>
                <c:pt idx="7">
                  <c:v>3459</c:v>
                </c:pt>
                <c:pt idx="8">
                  <c:v>2541</c:v>
                </c:pt>
                <c:pt idx="9">
                  <c:v>7143</c:v>
                </c:pt>
                <c:pt idx="10">
                  <c:v>8541</c:v>
                </c:pt>
                <c:pt idx="11">
                  <c:v>7643</c:v>
                </c:pt>
              </c:numCache>
            </c:numRef>
          </c:val>
          <c:smooth val="0"/>
        </c:ser>
        <c:ser>
          <c:idx val="7"/>
          <c:order val="7"/>
          <c:tx>
            <c:strRef>
              <c:f>'Sales by Dealer'!$I$3:$I$4</c:f>
              <c:strCache>
                <c:ptCount val="1"/>
                <c:pt idx="0">
                  <c:v>Sapco Plus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Dealer'!$I$5:$I$16</c:f>
              <c:numCache>
                <c:formatCode>_(* #,##0_);_(* \(#,##0\);_(* "-"??_);_(@_)</c:formatCode>
                <c:ptCount val="12"/>
                <c:pt idx="0">
                  <c:v>3459</c:v>
                </c:pt>
                <c:pt idx="1">
                  <c:v>4679</c:v>
                </c:pt>
                <c:pt idx="2">
                  <c:v>3981</c:v>
                </c:pt>
                <c:pt idx="3">
                  <c:v>4791</c:v>
                </c:pt>
                <c:pt idx="4">
                  <c:v>3981</c:v>
                </c:pt>
                <c:pt idx="5">
                  <c:v>3981</c:v>
                </c:pt>
                <c:pt idx="6">
                  <c:v>3459</c:v>
                </c:pt>
                <c:pt idx="7">
                  <c:v>9165</c:v>
                </c:pt>
                <c:pt idx="8">
                  <c:v>7143</c:v>
                </c:pt>
                <c:pt idx="9">
                  <c:v>3981</c:v>
                </c:pt>
                <c:pt idx="10">
                  <c:v>5987</c:v>
                </c:pt>
                <c:pt idx="11">
                  <c:v>4357</c:v>
                </c:pt>
              </c:numCache>
            </c:numRef>
          </c:val>
          <c:smooth val="0"/>
        </c:ser>
        <c:ser>
          <c:idx val="8"/>
          <c:order val="8"/>
          <c:tx>
            <c:strRef>
              <c:f>'Sales by Dealer'!$J$3:$J$4</c:f>
              <c:strCache>
                <c:ptCount val="1"/>
                <c:pt idx="0">
                  <c:v>Maritimes Business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Dealer'!$J$5:$J$16</c:f>
              <c:numCache>
                <c:formatCode>_(* #,##0_);_(* \(#,##0\);_(* "-"??_);_(@_)</c:formatCode>
                <c:ptCount val="12"/>
                <c:pt idx="0">
                  <c:v>5134</c:v>
                </c:pt>
                <c:pt idx="1">
                  <c:v>6348</c:v>
                </c:pt>
                <c:pt idx="2">
                  <c:v>8541</c:v>
                </c:pt>
                <c:pt idx="3">
                  <c:v>4791</c:v>
                </c:pt>
                <c:pt idx="4">
                  <c:v>5134</c:v>
                </c:pt>
                <c:pt idx="5">
                  <c:v>8541</c:v>
                </c:pt>
                <c:pt idx="6">
                  <c:v>3981</c:v>
                </c:pt>
                <c:pt idx="7">
                  <c:v>3981</c:v>
                </c:pt>
                <c:pt idx="8">
                  <c:v>5987</c:v>
                </c:pt>
                <c:pt idx="9">
                  <c:v>2541</c:v>
                </c:pt>
                <c:pt idx="10">
                  <c:v>4679</c:v>
                </c:pt>
                <c:pt idx="11">
                  <c:v>5124</c:v>
                </c:pt>
              </c:numCache>
            </c:numRef>
          </c:val>
          <c:smooth val="0"/>
        </c:ser>
        <c:ser>
          <c:idx val="9"/>
          <c:order val="9"/>
          <c:tx>
            <c:strRef>
              <c:f>'Sales by Dealer'!$K$3:$K$4</c:f>
              <c:strCache>
                <c:ptCount val="1"/>
                <c:pt idx="0">
                  <c:v>SaskPower</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Dealer'!$K$5:$K$16</c:f>
              <c:numCache>
                <c:formatCode>_(* #,##0_);_(* \(#,##0\);_(* "-"??_);_(@_)</c:formatCode>
                <c:ptCount val="12"/>
                <c:pt idx="0">
                  <c:v>3981</c:v>
                </c:pt>
                <c:pt idx="1">
                  <c:v>6743</c:v>
                </c:pt>
                <c:pt idx="2">
                  <c:v>6348</c:v>
                </c:pt>
                <c:pt idx="3">
                  <c:v>7143</c:v>
                </c:pt>
                <c:pt idx="4">
                  <c:v>6743</c:v>
                </c:pt>
                <c:pt idx="5">
                  <c:v>3981</c:v>
                </c:pt>
                <c:pt idx="6">
                  <c:v>4791</c:v>
                </c:pt>
                <c:pt idx="7">
                  <c:v>4679</c:v>
                </c:pt>
                <c:pt idx="8">
                  <c:v>6743</c:v>
                </c:pt>
                <c:pt idx="9">
                  <c:v>6743</c:v>
                </c:pt>
                <c:pt idx="10">
                  <c:v>9165</c:v>
                </c:pt>
                <c:pt idx="11">
                  <c:v>6743</c:v>
                </c:pt>
              </c:numCache>
            </c:numRef>
          </c:val>
          <c:smooth val="0"/>
        </c:ser>
        <c:ser>
          <c:idx val="10"/>
          <c:order val="10"/>
          <c:tx>
            <c:strRef>
              <c:f>'Sales by Dealer'!$L$3:$L$4</c:f>
              <c:strCache>
                <c:ptCount val="1"/>
                <c:pt idx="0">
                  <c:v>SOI Investments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Dealer'!$L$5:$L$16</c:f>
              <c:numCache>
                <c:formatCode>_(* #,##0_);_(* \(#,##0\);_(* "-"??_);_(@_)</c:formatCode>
                <c:ptCount val="12"/>
                <c:pt idx="0">
                  <c:v>3981</c:v>
                </c:pt>
                <c:pt idx="1">
                  <c:v>4791</c:v>
                </c:pt>
                <c:pt idx="2">
                  <c:v>8541</c:v>
                </c:pt>
                <c:pt idx="3">
                  <c:v>6743</c:v>
                </c:pt>
                <c:pt idx="4">
                  <c:v>4679</c:v>
                </c:pt>
                <c:pt idx="5">
                  <c:v>8541</c:v>
                </c:pt>
                <c:pt idx="6">
                  <c:v>5124</c:v>
                </c:pt>
                <c:pt idx="7">
                  <c:v>7143</c:v>
                </c:pt>
                <c:pt idx="8">
                  <c:v>8541</c:v>
                </c:pt>
                <c:pt idx="9">
                  <c:v>3981</c:v>
                </c:pt>
                <c:pt idx="10">
                  <c:v>5987</c:v>
                </c:pt>
                <c:pt idx="11">
                  <c:v>3459</c:v>
                </c:pt>
              </c:numCache>
            </c:numRef>
          </c:val>
          <c:smooth val="0"/>
        </c:ser>
        <c:ser>
          <c:idx val="11"/>
          <c:order val="11"/>
          <c:tx>
            <c:strRef>
              <c:f>'Sales by Dealer'!$M$3:$M$4</c:f>
              <c:strCache>
                <c:ptCount val="1"/>
                <c:pt idx="0">
                  <c:v>Polar Bear</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Dealer'!$M$5:$M$16</c:f>
              <c:numCache>
                <c:formatCode>_(* #,##0_);_(* \(#,##0\);_(* "-"??_);_(@_)</c:formatCode>
                <c:ptCount val="12"/>
                <c:pt idx="0">
                  <c:v>2541</c:v>
                </c:pt>
                <c:pt idx="1">
                  <c:v>6743</c:v>
                </c:pt>
                <c:pt idx="2">
                  <c:v>3981</c:v>
                </c:pt>
                <c:pt idx="3">
                  <c:v>4791</c:v>
                </c:pt>
                <c:pt idx="4">
                  <c:v>8541</c:v>
                </c:pt>
                <c:pt idx="5">
                  <c:v>2541</c:v>
                </c:pt>
                <c:pt idx="6">
                  <c:v>6215</c:v>
                </c:pt>
                <c:pt idx="7">
                  <c:v>7143</c:v>
                </c:pt>
                <c:pt idx="8">
                  <c:v>6348</c:v>
                </c:pt>
                <c:pt idx="9">
                  <c:v>5487</c:v>
                </c:pt>
                <c:pt idx="10">
                  <c:v>4679</c:v>
                </c:pt>
                <c:pt idx="11">
                  <c:v>4821</c:v>
                </c:pt>
              </c:numCache>
            </c:numRef>
          </c:val>
          <c:smooth val="0"/>
        </c:ser>
        <c:ser>
          <c:idx val="12"/>
          <c:order val="12"/>
          <c:tx>
            <c:strRef>
              <c:f>'Sales by Dealer'!$N$3:$N$4</c:f>
              <c:strCache>
                <c:ptCount val="1"/>
                <c:pt idx="0">
                  <c:v>Britania Corp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Dealer'!$N$5:$N$16</c:f>
              <c:numCache>
                <c:formatCode>_(* #,##0_);_(* \(#,##0\);_(* "-"??_);_(@_)</c:formatCode>
                <c:ptCount val="12"/>
                <c:pt idx="0">
                  <c:v>4679</c:v>
                </c:pt>
                <c:pt idx="1">
                  <c:v>5987</c:v>
                </c:pt>
                <c:pt idx="2">
                  <c:v>2541</c:v>
                </c:pt>
                <c:pt idx="3">
                  <c:v>7143</c:v>
                </c:pt>
                <c:pt idx="4">
                  <c:v>3981</c:v>
                </c:pt>
                <c:pt idx="5">
                  <c:v>6743</c:v>
                </c:pt>
                <c:pt idx="6">
                  <c:v>6348</c:v>
                </c:pt>
                <c:pt idx="7">
                  <c:v>5914</c:v>
                </c:pt>
                <c:pt idx="8">
                  <c:v>6348</c:v>
                </c:pt>
                <c:pt idx="9">
                  <c:v>6743</c:v>
                </c:pt>
                <c:pt idx="10">
                  <c:v>6432</c:v>
                </c:pt>
                <c:pt idx="11">
                  <c:v>5914</c:v>
                </c:pt>
              </c:numCache>
            </c:numRef>
          </c:val>
          <c:smooth val="0"/>
        </c:ser>
        <c:ser>
          <c:idx val="13"/>
          <c:order val="13"/>
          <c:tx>
            <c:strRef>
              <c:f>'Sales by Dealer'!$O$3:$O$4</c:f>
              <c:strCache>
                <c:ptCount val="1"/>
                <c:pt idx="0">
                  <c:v>Crystal Incorprated</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Dealer'!$O$5:$O$16</c:f>
              <c:numCache>
                <c:formatCode>_(* #,##0_);_(* \(#,##0\);_(* "-"??_);_(@_)</c:formatCode>
                <c:ptCount val="12"/>
                <c:pt idx="0">
                  <c:v>4679</c:v>
                </c:pt>
                <c:pt idx="1">
                  <c:v>5134</c:v>
                </c:pt>
                <c:pt idx="2">
                  <c:v>3459</c:v>
                </c:pt>
                <c:pt idx="3">
                  <c:v>6743</c:v>
                </c:pt>
                <c:pt idx="4">
                  <c:v>6215</c:v>
                </c:pt>
                <c:pt idx="5">
                  <c:v>3981</c:v>
                </c:pt>
                <c:pt idx="6">
                  <c:v>6752</c:v>
                </c:pt>
                <c:pt idx="7">
                  <c:v>5423</c:v>
                </c:pt>
                <c:pt idx="8">
                  <c:v>6743</c:v>
                </c:pt>
                <c:pt idx="9">
                  <c:v>4821</c:v>
                </c:pt>
                <c:pt idx="10">
                  <c:v>6348</c:v>
                </c:pt>
                <c:pt idx="11">
                  <c:v>5234</c:v>
                </c:pt>
              </c:numCache>
            </c:numRef>
          </c:val>
          <c:smooth val="0"/>
        </c:ser>
        <c:ser>
          <c:idx val="14"/>
          <c:order val="14"/>
          <c:tx>
            <c:strRef>
              <c:f>'Sales by Dealer'!$P$3:$P$4</c:f>
              <c:strCache>
                <c:ptCount val="1"/>
                <c:pt idx="0">
                  <c:v>Belamore</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Dealer'!$P$5:$P$16</c:f>
              <c:numCache>
                <c:formatCode>_(* #,##0_);_(* \(#,##0\);_(* "-"??_);_(@_)</c:formatCode>
                <c:ptCount val="12"/>
                <c:pt idx="0">
                  <c:v>7143</c:v>
                </c:pt>
                <c:pt idx="1">
                  <c:v>4791</c:v>
                </c:pt>
                <c:pt idx="2">
                  <c:v>4679</c:v>
                </c:pt>
                <c:pt idx="3">
                  <c:v>6743</c:v>
                </c:pt>
                <c:pt idx="4">
                  <c:v>3981</c:v>
                </c:pt>
                <c:pt idx="5">
                  <c:v>7143</c:v>
                </c:pt>
                <c:pt idx="6">
                  <c:v>3981</c:v>
                </c:pt>
                <c:pt idx="7">
                  <c:v>5134</c:v>
                </c:pt>
                <c:pt idx="8">
                  <c:v>8541</c:v>
                </c:pt>
                <c:pt idx="9">
                  <c:v>6325</c:v>
                </c:pt>
                <c:pt idx="10">
                  <c:v>5134</c:v>
                </c:pt>
                <c:pt idx="11">
                  <c:v>5436</c:v>
                </c:pt>
              </c:numCache>
            </c:numRef>
          </c:val>
          <c:smooth val="0"/>
        </c:ser>
        <c:ser>
          <c:idx val="15"/>
          <c:order val="15"/>
          <c:tx>
            <c:strRef>
              <c:f>'Sales by Dealer'!$Q$3:$Q$4</c:f>
              <c:strCache>
                <c:ptCount val="1"/>
                <c:pt idx="0">
                  <c:v>Horizons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Dealer'!$Q$5:$Q$16</c:f>
              <c:numCache>
                <c:formatCode>_(* #,##0_);_(* \(#,##0\);_(* "-"??_);_(@_)</c:formatCode>
                <c:ptCount val="12"/>
                <c:pt idx="0">
                  <c:v>6215</c:v>
                </c:pt>
                <c:pt idx="1">
                  <c:v>5987</c:v>
                </c:pt>
                <c:pt idx="2">
                  <c:v>7143</c:v>
                </c:pt>
                <c:pt idx="3">
                  <c:v>7143</c:v>
                </c:pt>
                <c:pt idx="4">
                  <c:v>5987</c:v>
                </c:pt>
                <c:pt idx="5">
                  <c:v>4679</c:v>
                </c:pt>
                <c:pt idx="6">
                  <c:v>6743</c:v>
                </c:pt>
                <c:pt idx="7">
                  <c:v>6982</c:v>
                </c:pt>
                <c:pt idx="8">
                  <c:v>5987</c:v>
                </c:pt>
                <c:pt idx="9">
                  <c:v>3981</c:v>
                </c:pt>
                <c:pt idx="10">
                  <c:v>4679</c:v>
                </c:pt>
                <c:pt idx="11">
                  <c:v>5134</c:v>
                </c:pt>
              </c:numCache>
            </c:numRef>
          </c:val>
          <c:smooth val="0"/>
        </c:ser>
        <c:ser>
          <c:idx val="16"/>
          <c:order val="16"/>
          <c:tx>
            <c:strRef>
              <c:f>'Sales by Dealer'!$R$3:$R$4</c:f>
              <c:strCache>
                <c:ptCount val="1"/>
                <c:pt idx="0">
                  <c:v>Niagara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Dealer'!$R$5:$R$16</c:f>
              <c:numCache>
                <c:formatCode>_(* #,##0_);_(* \(#,##0\);_(* "-"??_);_(@_)</c:formatCode>
                <c:ptCount val="12"/>
                <c:pt idx="0">
                  <c:v>3459</c:v>
                </c:pt>
                <c:pt idx="1">
                  <c:v>8541</c:v>
                </c:pt>
                <c:pt idx="2">
                  <c:v>3981</c:v>
                </c:pt>
                <c:pt idx="3">
                  <c:v>5987</c:v>
                </c:pt>
                <c:pt idx="4">
                  <c:v>4679</c:v>
                </c:pt>
                <c:pt idx="5">
                  <c:v>8541</c:v>
                </c:pt>
                <c:pt idx="6">
                  <c:v>3981</c:v>
                </c:pt>
                <c:pt idx="7">
                  <c:v>3981</c:v>
                </c:pt>
                <c:pt idx="8">
                  <c:v>5124</c:v>
                </c:pt>
                <c:pt idx="9">
                  <c:v>9165</c:v>
                </c:pt>
                <c:pt idx="10">
                  <c:v>6348</c:v>
                </c:pt>
                <c:pt idx="11">
                  <c:v>6981</c:v>
                </c:pt>
              </c:numCache>
            </c:numRef>
          </c:val>
          <c:smooth val="0"/>
        </c:ser>
        <c:ser>
          <c:idx val="17"/>
          <c:order val="17"/>
          <c:tx>
            <c:strRef>
              <c:f>'Sales by Dealer'!$S$3:$S$4</c:f>
              <c:strCache>
                <c:ptCount val="1"/>
                <c:pt idx="0">
                  <c:v>St. Laurent Solutions</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Dealer'!$S$5:$S$16</c:f>
              <c:numCache>
                <c:formatCode>_(* #,##0_);_(* \(#,##0\);_(* "-"??_);_(@_)</c:formatCode>
                <c:ptCount val="12"/>
                <c:pt idx="0">
                  <c:v>9165</c:v>
                </c:pt>
                <c:pt idx="1">
                  <c:v>4791</c:v>
                </c:pt>
                <c:pt idx="2">
                  <c:v>5134</c:v>
                </c:pt>
                <c:pt idx="3">
                  <c:v>3459</c:v>
                </c:pt>
                <c:pt idx="4">
                  <c:v>6348</c:v>
                </c:pt>
                <c:pt idx="5">
                  <c:v>5987</c:v>
                </c:pt>
                <c:pt idx="6">
                  <c:v>8541</c:v>
                </c:pt>
                <c:pt idx="7">
                  <c:v>5134</c:v>
                </c:pt>
                <c:pt idx="8">
                  <c:v>8541</c:v>
                </c:pt>
                <c:pt idx="9">
                  <c:v>6743</c:v>
                </c:pt>
                <c:pt idx="10">
                  <c:v>3459</c:v>
                </c:pt>
                <c:pt idx="11">
                  <c:v>6743</c:v>
                </c:pt>
              </c:numCache>
            </c:numRef>
          </c:val>
          <c:smooth val="0"/>
        </c:ser>
        <c:ser>
          <c:idx val="18"/>
          <c:order val="18"/>
          <c:tx>
            <c:strRef>
              <c:f>'Sales by Dealer'!$T$3:$T$4</c:f>
              <c:strCache>
                <c:ptCount val="1"/>
                <c:pt idx="0">
                  <c:v>Lucent King</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Dealer'!$T$5:$T$16</c:f>
              <c:numCache>
                <c:formatCode>_(* #,##0_);_(* \(#,##0\);_(* "-"??_);_(@_)</c:formatCode>
                <c:ptCount val="12"/>
                <c:pt idx="0">
                  <c:v>4679</c:v>
                </c:pt>
                <c:pt idx="1">
                  <c:v>3981</c:v>
                </c:pt>
                <c:pt idx="2">
                  <c:v>3981</c:v>
                </c:pt>
                <c:pt idx="3">
                  <c:v>6743</c:v>
                </c:pt>
                <c:pt idx="4">
                  <c:v>3981</c:v>
                </c:pt>
                <c:pt idx="5">
                  <c:v>8541</c:v>
                </c:pt>
                <c:pt idx="6">
                  <c:v>4791</c:v>
                </c:pt>
                <c:pt idx="7">
                  <c:v>2541</c:v>
                </c:pt>
                <c:pt idx="8">
                  <c:v>3981</c:v>
                </c:pt>
                <c:pt idx="9">
                  <c:v>3459</c:v>
                </c:pt>
                <c:pt idx="10">
                  <c:v>8541</c:v>
                </c:pt>
                <c:pt idx="11">
                  <c:v>7653</c:v>
                </c:pt>
              </c:numCache>
            </c:numRef>
          </c:val>
          <c:smooth val="0"/>
        </c:ser>
        <c:ser>
          <c:idx val="19"/>
          <c:order val="19"/>
          <c:tx>
            <c:strRef>
              <c:f>'Sales by Dealer'!$U$3:$U$4</c:f>
              <c:strCache>
                <c:ptCount val="1"/>
                <c:pt idx="0">
                  <c:v>QC Top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Dealer'!$U$5:$U$16</c:f>
              <c:numCache>
                <c:formatCode>_(* #,##0_);_(* \(#,##0\);_(* "-"??_);_(@_)</c:formatCode>
                <c:ptCount val="12"/>
                <c:pt idx="0">
                  <c:v>3981</c:v>
                </c:pt>
                <c:pt idx="1">
                  <c:v>7143</c:v>
                </c:pt>
                <c:pt idx="2">
                  <c:v>6743</c:v>
                </c:pt>
                <c:pt idx="3">
                  <c:v>6743</c:v>
                </c:pt>
                <c:pt idx="4">
                  <c:v>3981</c:v>
                </c:pt>
                <c:pt idx="5">
                  <c:v>4679</c:v>
                </c:pt>
                <c:pt idx="6">
                  <c:v>6348</c:v>
                </c:pt>
                <c:pt idx="7">
                  <c:v>5987</c:v>
                </c:pt>
                <c:pt idx="8">
                  <c:v>3459</c:v>
                </c:pt>
                <c:pt idx="9">
                  <c:v>5134</c:v>
                </c:pt>
                <c:pt idx="10">
                  <c:v>5987</c:v>
                </c:pt>
                <c:pt idx="11">
                  <c:v>3981</c:v>
                </c:pt>
              </c:numCache>
            </c:numRef>
          </c:val>
          <c:smooth val="0"/>
        </c:ser>
        <c:ser>
          <c:idx val="20"/>
          <c:order val="20"/>
          <c:tx>
            <c:strRef>
              <c:f>'Sales by Dealer'!$V$3:$V$4</c:f>
              <c:strCache>
                <c:ptCount val="1"/>
                <c:pt idx="0">
                  <c:v>Xtra Voyage</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Dealer'!$V$5:$V$16</c:f>
              <c:numCache>
                <c:formatCode>_(* #,##0_);_(* \(#,##0\);_(* "-"??_);_(@_)</c:formatCode>
                <c:ptCount val="12"/>
                <c:pt idx="0">
                  <c:v>3981</c:v>
                </c:pt>
                <c:pt idx="1">
                  <c:v>3981</c:v>
                </c:pt>
                <c:pt idx="2">
                  <c:v>5134</c:v>
                </c:pt>
                <c:pt idx="3">
                  <c:v>4791</c:v>
                </c:pt>
                <c:pt idx="4">
                  <c:v>3981</c:v>
                </c:pt>
                <c:pt idx="5">
                  <c:v>6743</c:v>
                </c:pt>
                <c:pt idx="6">
                  <c:v>3981</c:v>
                </c:pt>
                <c:pt idx="7">
                  <c:v>7143</c:v>
                </c:pt>
                <c:pt idx="8">
                  <c:v>6215</c:v>
                </c:pt>
                <c:pt idx="9">
                  <c:v>4679</c:v>
                </c:pt>
                <c:pt idx="10">
                  <c:v>2541</c:v>
                </c:pt>
                <c:pt idx="11">
                  <c:v>8712</c:v>
                </c:pt>
              </c:numCache>
            </c:numRef>
          </c:val>
          <c:smooth val="0"/>
        </c:ser>
        <c:ser>
          <c:idx val="21"/>
          <c:order val="21"/>
          <c:tx>
            <c:strRef>
              <c:f>'Sales by Dealer'!$W$3:$W$4</c:f>
              <c:strCache>
                <c:ptCount val="1"/>
                <c:pt idx="0">
                  <c:v>Optimum Top</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Dealer'!$W$5:$W$16</c:f>
              <c:numCache>
                <c:formatCode>_(* #,##0_);_(* \(#,##0\);_(* "-"??_);_(@_)</c:formatCode>
                <c:ptCount val="12"/>
                <c:pt idx="0">
                  <c:v>6743</c:v>
                </c:pt>
                <c:pt idx="1">
                  <c:v>4679</c:v>
                </c:pt>
                <c:pt idx="2">
                  <c:v>7143</c:v>
                </c:pt>
                <c:pt idx="3">
                  <c:v>3981</c:v>
                </c:pt>
                <c:pt idx="4">
                  <c:v>2541</c:v>
                </c:pt>
                <c:pt idx="5">
                  <c:v>8541</c:v>
                </c:pt>
                <c:pt idx="6">
                  <c:v>4791</c:v>
                </c:pt>
                <c:pt idx="7">
                  <c:v>8541</c:v>
                </c:pt>
                <c:pt idx="8">
                  <c:v>7143</c:v>
                </c:pt>
                <c:pt idx="9">
                  <c:v>5987</c:v>
                </c:pt>
                <c:pt idx="10">
                  <c:v>6743</c:v>
                </c:pt>
                <c:pt idx="11">
                  <c:v>7143</c:v>
                </c:pt>
              </c:numCache>
            </c:numRef>
          </c:val>
          <c:smooth val="0"/>
        </c:ser>
        <c:ser>
          <c:idx val="22"/>
          <c:order val="22"/>
          <c:tx>
            <c:strRef>
              <c:f>'Sales by Dealer'!$X$3:$X$4</c:f>
              <c:strCache>
                <c:ptCount val="1"/>
                <c:pt idx="0">
                  <c:v>Vericon Industrial</c:v>
                </c:pt>
              </c:strCache>
            </c:strRef>
          </c:tx>
          <c:cat>
            <c:strRef>
              <c:f>'Sales by Dealer'!$A$5:$A$16</c:f>
              <c:strCache>
                <c:ptCount val="12"/>
                <c:pt idx="0">
                  <c:v>Jan</c:v>
                </c:pt>
                <c:pt idx="1">
                  <c:v>Feb</c:v>
                </c:pt>
                <c:pt idx="2">
                  <c:v>Mar</c:v>
                </c:pt>
                <c:pt idx="3">
                  <c:v>Apr</c:v>
                </c:pt>
                <c:pt idx="4">
                  <c:v>May </c:v>
                </c:pt>
                <c:pt idx="5">
                  <c:v>Jun</c:v>
                </c:pt>
                <c:pt idx="6">
                  <c:v>Jul</c:v>
                </c:pt>
                <c:pt idx="7">
                  <c:v>Aug</c:v>
                </c:pt>
                <c:pt idx="8">
                  <c:v>Sept</c:v>
                </c:pt>
                <c:pt idx="9">
                  <c:v>Oct</c:v>
                </c:pt>
                <c:pt idx="10">
                  <c:v>Nov</c:v>
                </c:pt>
                <c:pt idx="11">
                  <c:v>Dec</c:v>
                </c:pt>
              </c:strCache>
            </c:strRef>
          </c:cat>
          <c:val>
            <c:numRef>
              <c:f>'Sales by Dealer'!$X$5:$X$16</c:f>
              <c:numCache>
                <c:formatCode>_(* #,##0_);_(* \(#,##0\);_(* "-"??_);_(@_)</c:formatCode>
                <c:ptCount val="12"/>
                <c:pt idx="0">
                  <c:v>3459</c:v>
                </c:pt>
                <c:pt idx="1">
                  <c:v>2541</c:v>
                </c:pt>
                <c:pt idx="2">
                  <c:v>8541</c:v>
                </c:pt>
                <c:pt idx="3">
                  <c:v>3459</c:v>
                </c:pt>
                <c:pt idx="4">
                  <c:v>5987</c:v>
                </c:pt>
                <c:pt idx="5">
                  <c:v>4791</c:v>
                </c:pt>
                <c:pt idx="6">
                  <c:v>3981</c:v>
                </c:pt>
                <c:pt idx="7">
                  <c:v>7143</c:v>
                </c:pt>
                <c:pt idx="8">
                  <c:v>5134</c:v>
                </c:pt>
                <c:pt idx="9">
                  <c:v>9165</c:v>
                </c:pt>
                <c:pt idx="10">
                  <c:v>3459</c:v>
                </c:pt>
                <c:pt idx="11">
                  <c:v>6743</c:v>
                </c:pt>
              </c:numCache>
            </c:numRef>
          </c:val>
          <c:smooth val="0"/>
        </c:ser>
        <c:dLbls>
          <c:showLegendKey val="0"/>
          <c:showVal val="0"/>
          <c:showCatName val="0"/>
          <c:showSerName val="0"/>
          <c:showPercent val="0"/>
          <c:showBubbleSize val="0"/>
        </c:dLbls>
        <c:marker val="1"/>
        <c:smooth val="0"/>
        <c:axId val="41292928"/>
        <c:axId val="41294464"/>
      </c:lineChart>
      <c:catAx>
        <c:axId val="41292928"/>
        <c:scaling>
          <c:orientation val="minMax"/>
        </c:scaling>
        <c:delete val="0"/>
        <c:axPos val="b"/>
        <c:majorTickMark val="out"/>
        <c:minorTickMark val="none"/>
        <c:tickLblPos val="nextTo"/>
        <c:crossAx val="41294464"/>
        <c:crosses val="autoZero"/>
        <c:auto val="1"/>
        <c:lblAlgn val="ctr"/>
        <c:lblOffset val="100"/>
        <c:noMultiLvlLbl val="0"/>
      </c:catAx>
      <c:valAx>
        <c:axId val="41294464"/>
        <c:scaling>
          <c:orientation val="minMax"/>
        </c:scaling>
        <c:delete val="0"/>
        <c:axPos val="l"/>
        <c:majorGridlines/>
        <c:numFmt formatCode="_(* #,##0_);_(* \(#,##0\);_(* &quot;-&quot;??_);_(@_)" sourceLinked="1"/>
        <c:majorTickMark val="out"/>
        <c:minorTickMark val="none"/>
        <c:tickLblPos val="nextTo"/>
        <c:crossAx val="41292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by Dealer (2)!SalesByDealer2</c:name>
    <c:fmtId val="9"/>
  </c:pivotSource>
  <c:chart>
    <c:title>
      <c:tx>
        <c:rich>
          <a:bodyPr/>
          <a:lstStyle/>
          <a:p>
            <a:pPr>
              <a:defRPr/>
            </a:pPr>
            <a:r>
              <a:rPr lang="en-US" sz="1400"/>
              <a:t>% of Total</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'Sales by Dealer (2)'!$B$3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'Sales by Dealer (2)'!$A$4:$A$27</c:f>
              <c:strCache>
                <c:ptCount val="23"/>
                <c:pt idx="0">
                  <c:v>BC Industrial</c:v>
                </c:pt>
                <c:pt idx="1">
                  <c:v>Prime Business</c:v>
                </c:pt>
                <c:pt idx="2">
                  <c:v>Konaco</c:v>
                </c:pt>
                <c:pt idx="3">
                  <c:v>St. Laurent Solutions</c:v>
                </c:pt>
                <c:pt idx="4">
                  <c:v>Optimum Top</c:v>
                </c:pt>
                <c:pt idx="5">
                  <c:v>SaskPower</c:v>
                </c:pt>
                <c:pt idx="6">
                  <c:v>SOI Investments</c:v>
                </c:pt>
                <c:pt idx="7">
                  <c:v>Niagara Industrial</c:v>
                </c:pt>
                <c:pt idx="8">
                  <c:v>Horizons</c:v>
                </c:pt>
                <c:pt idx="9">
                  <c:v>Belamore</c:v>
                </c:pt>
                <c:pt idx="10">
                  <c:v>Britania Corp</c:v>
                </c:pt>
                <c:pt idx="11">
                  <c:v>Crystal Incorprated</c:v>
                </c:pt>
                <c:pt idx="12">
                  <c:v>Maritimes Business</c:v>
                </c:pt>
                <c:pt idx="13">
                  <c:v>New Solutions Inc</c:v>
                </c:pt>
                <c:pt idx="14">
                  <c:v>Vericon Industrial</c:v>
                </c:pt>
                <c:pt idx="15">
                  <c:v>QC Top</c:v>
                </c:pt>
                <c:pt idx="16">
                  <c:v>Nova Instruments</c:v>
                </c:pt>
                <c:pt idx="17">
                  <c:v>Polar Bear</c:v>
                </c:pt>
                <c:pt idx="18">
                  <c:v>Sapco</c:v>
                </c:pt>
                <c:pt idx="19">
                  <c:v>Lucent King</c:v>
                </c:pt>
                <c:pt idx="20">
                  <c:v>Top Industrial</c:v>
                </c:pt>
                <c:pt idx="21">
                  <c:v>Xtra Voyage</c:v>
                </c:pt>
                <c:pt idx="22">
                  <c:v>Sapco Plus</c:v>
                </c:pt>
              </c:strCache>
            </c:strRef>
          </c:cat>
          <c:val>
            <c:numRef>
              <c:f>'Sales by Dealer (2)'!$B$4:$B$27</c:f>
              <c:numCache>
                <c:formatCode>0%</c:formatCode>
                <c:ptCount val="23"/>
                <c:pt idx="0">
                  <c:v>9.6551100009954843E-2</c:v>
                </c:pt>
                <c:pt idx="1">
                  <c:v>5.1845416398941767E-2</c:v>
                </c:pt>
                <c:pt idx="2">
                  <c:v>4.7043562988503665E-2</c:v>
                </c:pt>
                <c:pt idx="3">
                  <c:v>4.4673104130655783E-2</c:v>
                </c:pt>
                <c:pt idx="4">
                  <c:v>4.4631474794643695E-2</c:v>
                </c:pt>
                <c:pt idx="5">
                  <c:v>4.4527099792758304E-2</c:v>
                </c:pt>
                <c:pt idx="6">
                  <c:v>4.3144281848704516E-2</c:v>
                </c:pt>
                <c:pt idx="7">
                  <c:v>4.2696012331936636E-2</c:v>
                </c:pt>
                <c:pt idx="8">
                  <c:v>4.2630853371222063E-2</c:v>
                </c:pt>
                <c:pt idx="9">
                  <c:v>4.1648039047110529E-2</c:v>
                </c:pt>
                <c:pt idx="10">
                  <c:v>4.1492381529847931E-2</c:v>
                </c:pt>
                <c:pt idx="11">
                  <c:v>3.9537009384700311E-2</c:v>
                </c:pt>
                <c:pt idx="12">
                  <c:v>3.9084516601960197E-2</c:v>
                </c:pt>
                <c:pt idx="13">
                  <c:v>3.8997637987674097E-2</c:v>
                </c:pt>
                <c:pt idx="14">
                  <c:v>3.885585691574886E-2</c:v>
                </c:pt>
                <c:pt idx="15">
                  <c:v>3.8712869196402981E-2</c:v>
                </c:pt>
                <c:pt idx="16">
                  <c:v>3.8556005031719742E-2</c:v>
                </c:pt>
                <c:pt idx="17">
                  <c:v>3.851075575344573E-2</c:v>
                </c:pt>
                <c:pt idx="18">
                  <c:v>3.8326742021798088E-2</c:v>
                </c:pt>
                <c:pt idx="19">
                  <c:v>3.7932168315248704E-2</c:v>
                </c:pt>
                <c:pt idx="20">
                  <c:v>3.7693855449672242E-2</c:v>
                </c:pt>
                <c:pt idx="21">
                  <c:v>3.7334877842031752E-2</c:v>
                </c:pt>
                <c:pt idx="22">
                  <c:v>3.5574379255317541E-2</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To Goal!SalesToGoal</c:name>
    <c:fmtId val="0"/>
  </c:pivotSource>
  <c:chart>
    <c:title>
      <c:tx>
        <c:rich>
          <a:bodyPr/>
          <a:lstStyle/>
          <a:p>
            <a:pPr>
              <a:defRPr/>
            </a:pPr>
            <a:r>
              <a:rPr lang="en-US" sz="1400"/>
              <a:t>Sales to Plan</a:t>
            </a:r>
          </a:p>
        </c:rich>
      </c:tx>
      <c:layout/>
      <c:overlay val="0"/>
    </c:title>
    <c:autoTitleDeleted val="0"/>
    <c:pivotFmts>
      <c:pivotFmt>
        <c:idx val="0"/>
        <c:spPr>
          <a:solidFill>
            <a:srgbClr val="00B05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spPr>
          <a:solidFill>
            <a:schemeClr val="tx2">
              <a:lumMod val="75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spPr>
          <a:solidFill>
            <a:srgbClr val="FF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To Goal'!$A$3</c:f>
              <c:strCache>
                <c:ptCount val="1"/>
                <c:pt idx="0">
                  <c:v>YTD Sales</c:v>
                </c:pt>
              </c:strCache>
            </c:strRef>
          </c:tx>
          <c:spPr>
            <a:solidFill>
              <a:srgbClr val="00B05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Goal'!$A$4</c:f>
              <c:numCache>
                <c:formatCode>_(* #,##0_);_(* \(#,##0\);_(* "-"??_);_(@_)</c:formatCode>
                <c:ptCount val="1"/>
                <c:pt idx="0">
                  <c:v>1657485</c:v>
                </c:pt>
              </c:numCache>
            </c:numRef>
          </c:val>
        </c:ser>
        <c:ser>
          <c:idx val="1"/>
          <c:order val="1"/>
          <c:tx>
            <c:strRef>
              <c:f>'Sales To Goal'!$B$3</c:f>
              <c:strCache>
                <c:ptCount val="1"/>
                <c:pt idx="0">
                  <c:v>YTD Goal</c:v>
                </c:pt>
              </c:strCache>
            </c:strRef>
          </c:tx>
          <c:spPr>
            <a:solidFill>
              <a:schemeClr val="tx2">
                <a:lumMod val="75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Goal'!$B$4</c:f>
              <c:numCache>
                <c:formatCode>_(* #,##0_);_(* \(#,##0\);_(* "-"??_);_(@_)</c:formatCode>
                <c:ptCount val="1"/>
                <c:pt idx="0">
                  <c:v>1706555.84</c:v>
                </c:pt>
              </c:numCache>
            </c:numRef>
          </c:val>
        </c:ser>
        <c:ser>
          <c:idx val="2"/>
          <c:order val="2"/>
          <c:tx>
            <c:strRef>
              <c:f>'Sales To Goal'!$C$3</c:f>
              <c:strCache>
                <c:ptCount val="1"/>
                <c:pt idx="0">
                  <c:v>Gap/Surplus</c:v>
                </c:pt>
              </c:strCache>
            </c:strRef>
          </c:tx>
          <c:spPr>
            <a:solidFill>
              <a:srgbClr val="FF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'Sales To Goal'!$A$4</c:f>
              <c:strCache>
                <c:ptCount val="1"/>
                <c:pt idx="0">
                  <c:v>Total</c:v>
                </c:pt>
              </c:strCache>
            </c:strRef>
          </c:cat>
          <c:val>
            <c:numRef>
              <c:f>'Sales To Goal'!$C$4</c:f>
              <c:numCache>
                <c:formatCode>_(* #,##0_);_(* \(#,##0\);_(* "-"??_);_(@_)</c:formatCode>
                <c:ptCount val="1"/>
                <c:pt idx="0">
                  <c:v>-49070.840000000084</c:v>
                </c:pt>
              </c:numCache>
            </c:numRef>
          </c:val>
        </c:ser>
        <c:dLbls>
          <c:showLegendKey val="0"/>
          <c:showVal val="1"/>
          <c:showCatName val="0"/>
          <c:showSerName val="0"/>
          <c:showPercent val="0"/>
          <c:showBubbleSize val="0"/>
        </c:dLbls>
        <c:gapWidth val="150"/>
        <c:overlap val="-25"/>
        <c:axId val="42309120"/>
        <c:axId val="42310656"/>
      </c:barChart>
      <c:catAx>
        <c:axId val="42309120"/>
        <c:scaling>
          <c:orientation val="minMax"/>
        </c:scaling>
        <c:delete val="1"/>
        <c:axPos val="b"/>
        <c:majorTickMark val="none"/>
        <c:minorTickMark val="none"/>
        <c:tickLblPos val="nextTo"/>
        <c:crossAx val="42310656"/>
        <c:crosses val="autoZero"/>
        <c:auto val="1"/>
        <c:lblAlgn val="ctr"/>
        <c:lblOffset val="100"/>
        <c:noMultiLvlLbl val="0"/>
      </c:catAx>
      <c:valAx>
        <c:axId val="42310656"/>
        <c:scaling>
          <c:orientation val="minMax"/>
        </c:scaling>
        <c:delete val="1"/>
        <c:axPos val="l"/>
        <c:numFmt formatCode="_(* #,##0_);_(* \(#,##0\);_(* &quot;-&quot;??_);_(@_)" sourceLinked="1"/>
        <c:majorTickMark val="out"/>
        <c:minorTickMark val="none"/>
        <c:tickLblPos val="nextTo"/>
        <c:crossAx val="423091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Dashboard.xlsx]Gap &amp; % of Plan!Gap%</c:name>
    <c:fmtId val="11"/>
  </c:pivotSource>
  <c:chart>
    <c:title>
      <c:tx>
        <c:rich>
          <a:bodyPr/>
          <a:lstStyle/>
          <a:p>
            <a:pPr>
              <a:defRPr/>
            </a:pPr>
            <a:r>
              <a:rPr lang="en-US" sz="1400"/>
              <a:t>YTD Sold</a:t>
            </a:r>
            <a:r>
              <a:rPr lang="en-US" sz="1400" baseline="0"/>
              <a:t> vs. Gap/Surplus</a:t>
            </a:r>
            <a:endParaRPr lang="en-US" sz="1400"/>
          </a:p>
        </c:rich>
      </c:tx>
      <c:overlay val="0"/>
    </c:title>
    <c:autoTitleDeleted val="0"/>
    <c:pivotFmts>
      <c:pivotFmt>
        <c:idx val="0"/>
        <c:spPr>
          <a:solidFill>
            <a:schemeClr val="tx2">
              <a:lumMod val="50000"/>
            </a:schemeClr>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
        <c:spPr>
          <a:solidFill>
            <a:srgbClr val="FF0000"/>
          </a:solidFill>
          <a:ln>
            <a:noFill/>
          </a:ln>
        </c:spPr>
      </c:pivotFmt>
    </c:pivotFmts>
    <c:plotArea>
      <c:layout/>
      <c:barChart>
        <c:barDir val="col"/>
        <c:grouping val="clustered"/>
        <c:varyColors val="0"/>
        <c:ser>
          <c:idx val="0"/>
          <c:order val="0"/>
          <c:tx>
            <c:strRef>
              <c:f>'Gap &amp; % of Plan'!$B$3</c:f>
              <c:strCache>
                <c:ptCount val="1"/>
                <c:pt idx="0">
                  <c:v>Total</c:v>
                </c:pt>
              </c:strCache>
            </c:strRef>
          </c:tx>
          <c:spPr>
            <a:solidFill>
              <a:schemeClr val="tx2">
                <a:lumMod val="50000"/>
              </a:schemeClr>
            </a:solidFill>
          </c:spPr>
          <c:invertIfNegative val="0"/>
          <c:dPt>
            <c:idx val="1"/>
            <c:invertIfNegative val="0"/>
            <c:bubble3D val="0"/>
            <c:spPr>
              <a:solidFill>
                <a:srgbClr val="FF0000"/>
              </a:solidFill>
              <a:ln>
                <a:noFill/>
              </a:ln>
            </c:spPr>
          </c:dPt>
          <c:dLbls>
            <c:spPr/>
            <c:txPr>
              <a:bodyPr/>
              <a:lstStyle/>
              <a:p>
                <a:pPr>
                  <a:defRPr b="1"/>
                </a:pPr>
                <a:endParaRPr lang="en-US"/>
              </a:p>
            </c:txPr>
            <c:showLegendKey val="0"/>
            <c:showVal val="1"/>
            <c:showCatName val="0"/>
            <c:showSerName val="0"/>
            <c:showPercent val="0"/>
            <c:showBubbleSize val="0"/>
            <c:showLeaderLines val="0"/>
          </c:dLbls>
          <c:cat>
            <c:strRef>
              <c:f>'Gap &amp; % of Plan'!$A$4:$A$5</c:f>
              <c:strCache>
                <c:ptCount val="2"/>
                <c:pt idx="0">
                  <c:v>YTD Sold</c:v>
                </c:pt>
                <c:pt idx="1">
                  <c:v>Gap/Surplus </c:v>
                </c:pt>
              </c:strCache>
            </c:strRef>
          </c:cat>
          <c:val>
            <c:numRef>
              <c:f>'Gap &amp; % of Plan'!$B$4:$B$5</c:f>
              <c:numCache>
                <c:formatCode>0%</c:formatCode>
                <c:ptCount val="2"/>
                <c:pt idx="0">
                  <c:v>0.97124568745432904</c:v>
                </c:pt>
                <c:pt idx="1">
                  <c:v>-2.8754312545670981E-2</c:v>
                </c:pt>
              </c:numCache>
            </c:numRef>
          </c:val>
        </c:ser>
        <c:dLbls>
          <c:showLegendKey val="0"/>
          <c:showVal val="0"/>
          <c:showCatName val="0"/>
          <c:showSerName val="0"/>
          <c:showPercent val="0"/>
          <c:showBubbleSize val="0"/>
        </c:dLbls>
        <c:gapWidth val="0"/>
        <c:axId val="42412288"/>
        <c:axId val="42414080"/>
      </c:barChart>
      <c:catAx>
        <c:axId val="42412288"/>
        <c:scaling>
          <c:orientation val="minMax"/>
        </c:scaling>
        <c:delete val="1"/>
        <c:axPos val="b"/>
        <c:majorTickMark val="none"/>
        <c:minorTickMark val="none"/>
        <c:tickLblPos val="nextTo"/>
        <c:crossAx val="42414080"/>
        <c:crosses val="autoZero"/>
        <c:auto val="1"/>
        <c:lblAlgn val="ctr"/>
        <c:lblOffset val="100"/>
        <c:noMultiLvlLbl val="0"/>
      </c:catAx>
      <c:valAx>
        <c:axId val="42414080"/>
        <c:scaling>
          <c:orientation val="minMax"/>
        </c:scaling>
        <c:delete val="0"/>
        <c:axPos val="l"/>
        <c:numFmt formatCode="0%" sourceLinked="1"/>
        <c:majorTickMark val="out"/>
        <c:minorTickMark val="none"/>
        <c:tickLblPos val="nextTo"/>
        <c:crossAx val="424122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24765</xdr:colOff>
      <xdr:row>0</xdr:row>
      <xdr:rowOff>30480</xdr:rowOff>
    </xdr:from>
    <xdr:to>
      <xdr:col>23</xdr:col>
      <xdr:colOff>393700</xdr:colOff>
      <xdr:row>5</xdr:row>
      <xdr:rowOff>137160</xdr:rowOff>
    </xdr:to>
    <xdr:sp macro="" textlink="">
      <xdr:nvSpPr>
        <xdr:cNvPr id="2" name="Rectangle 1"/>
        <xdr:cNvSpPr/>
      </xdr:nvSpPr>
      <xdr:spPr>
        <a:xfrm>
          <a:off x="24765" y="30480"/>
          <a:ext cx="14389735" cy="995680"/>
        </a:xfrm>
        <a:prstGeom prst="rect">
          <a:avLst/>
        </a:prstGeom>
        <a:solidFill>
          <a:srgbClr val="003736"/>
        </a:solid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2800" b="0" u="none">
              <a:solidFill>
                <a:srgbClr val="D3F1D3"/>
              </a:solidFill>
            </a:rPr>
            <a:t>Sales Performance Dashboard - FY22</a:t>
          </a:r>
        </a:p>
      </xdr:txBody>
    </xdr:sp>
    <xdr:clientData/>
  </xdr:twoCellAnchor>
  <xdr:twoCellAnchor>
    <xdr:from>
      <xdr:col>1</xdr:col>
      <xdr:colOff>447676</xdr:colOff>
      <xdr:row>41</xdr:row>
      <xdr:rowOff>41911</xdr:rowOff>
    </xdr:from>
    <xdr:to>
      <xdr:col>21</xdr:col>
      <xdr:colOff>342900</xdr:colOff>
      <xdr:row>56</xdr:row>
      <xdr:rowOff>152400</xdr:rowOff>
    </xdr:to>
    <xdr:grpSp>
      <xdr:nvGrpSpPr>
        <xdr:cNvPr id="72" name="Group 71"/>
        <xdr:cNvGrpSpPr/>
      </xdr:nvGrpSpPr>
      <xdr:grpSpPr>
        <a:xfrm>
          <a:off x="1057276" y="7331711"/>
          <a:ext cx="12087224" cy="2777489"/>
          <a:chOff x="1514476" y="7471411"/>
          <a:chExt cx="12087224" cy="2780274"/>
        </a:xfrm>
      </xdr:grpSpPr>
      <mc:AlternateContent xmlns:mc="http://schemas.openxmlformats.org/markup-compatibility/2006" xmlns:a14="http://schemas.microsoft.com/office/drawing/2010/main">
        <mc:Choice Requires="a14">
          <xdr:graphicFrame macro="">
            <xdr:nvGraphicFramePr>
              <xdr:cNvPr id="15" name="Sales Director"/>
              <xdr:cNvGraphicFramePr/>
            </xdr:nvGraphicFramePr>
            <xdr:xfrm>
              <a:off x="1514476" y="8167371"/>
              <a:ext cx="2247902" cy="952499"/>
            </xdr:xfrm>
            <a:graphic>
              <a:graphicData uri="http://schemas.microsoft.com/office/drawing/2010/slicer">
                <sle:slicer xmlns:sle="http://schemas.microsoft.com/office/drawing/2010/slicer" name="Sales Director"/>
              </a:graphicData>
            </a:graphic>
          </xdr:graphicFrame>
        </mc:Choice>
        <mc:Fallback xmlns="">
          <xdr:sp macro="" textlink="">
            <xdr:nvSpPr>
              <xdr:cNvPr id="0" name=""/>
              <xdr:cNvSpPr>
                <a:spLocks noTextEdit="1"/>
              </xdr:cNvSpPr>
            </xdr:nvSpPr>
            <xdr:spPr>
              <a:xfrm>
                <a:off x="1057276" y="8026974"/>
                <a:ext cx="2247902" cy="95154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Dealer"/>
              <xdr:cNvGraphicFramePr/>
            </xdr:nvGraphicFramePr>
            <xdr:xfrm>
              <a:off x="8769350" y="8175625"/>
              <a:ext cx="4832350" cy="2076060"/>
            </xdr:xfrm>
            <a:graphic>
              <a:graphicData uri="http://schemas.microsoft.com/office/drawing/2010/slicer">
                <sle:slicer xmlns:sle="http://schemas.microsoft.com/office/drawing/2010/slicer" name="Dealer"/>
              </a:graphicData>
            </a:graphic>
          </xdr:graphicFrame>
        </mc:Choice>
        <mc:Fallback xmlns="">
          <xdr:sp macro="" textlink="">
            <xdr:nvSpPr>
              <xdr:cNvPr id="0" name=""/>
              <xdr:cNvSpPr>
                <a:spLocks noTextEdit="1"/>
              </xdr:cNvSpPr>
            </xdr:nvSpPr>
            <xdr:spPr>
              <a:xfrm>
                <a:off x="8312150" y="8035220"/>
                <a:ext cx="4832350" cy="20739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Sales Manager Name"/>
              <xdr:cNvGraphicFramePr/>
            </xdr:nvGraphicFramePr>
            <xdr:xfrm>
              <a:off x="3829050" y="8166736"/>
              <a:ext cx="4855210" cy="2084949"/>
            </xdr:xfrm>
            <a:graphic>
              <a:graphicData uri="http://schemas.microsoft.com/office/drawing/2010/slicer">
                <sle:slicer xmlns:sle="http://schemas.microsoft.com/office/drawing/2010/slicer" name="Sales Manager Name"/>
              </a:graphicData>
            </a:graphic>
          </xdr:graphicFrame>
        </mc:Choice>
        <mc:Fallback xmlns="">
          <xdr:sp macro="" textlink="">
            <xdr:nvSpPr>
              <xdr:cNvPr id="0" name=""/>
              <xdr:cNvSpPr>
                <a:spLocks noTextEdit="1"/>
              </xdr:cNvSpPr>
            </xdr:nvSpPr>
            <xdr:spPr>
              <a:xfrm>
                <a:off x="3371850" y="8026339"/>
                <a:ext cx="4855210" cy="20828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Territory"/>
              <xdr:cNvGraphicFramePr/>
            </xdr:nvGraphicFramePr>
            <xdr:xfrm>
              <a:off x="1514476" y="7471411"/>
              <a:ext cx="9631680" cy="643889"/>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1057276" y="7331711"/>
                <a:ext cx="9631680" cy="6432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143933</xdr:colOff>
      <xdr:row>6</xdr:row>
      <xdr:rowOff>87092</xdr:rowOff>
    </xdr:from>
    <xdr:to>
      <xdr:col>12</xdr:col>
      <xdr:colOff>152400</xdr:colOff>
      <xdr:row>23</xdr:row>
      <xdr:rowOff>78625</xdr:rowOff>
    </xdr:to>
    <xdr:cxnSp macro="">
      <xdr:nvCxnSpPr>
        <xdr:cNvPr id="42" name="Straight Connector 41"/>
        <xdr:cNvCxnSpPr/>
      </xdr:nvCxnSpPr>
      <xdr:spPr>
        <a:xfrm>
          <a:off x="7459133" y="1132121"/>
          <a:ext cx="8467" cy="2952447"/>
        </a:xfrm>
        <a:prstGeom prst="line">
          <a:avLst/>
        </a:prstGeom>
        <a:ln w="76200">
          <a:solidFill>
            <a:srgbClr val="1B1B1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422276</xdr:colOff>
      <xdr:row>6</xdr:row>
      <xdr:rowOff>22225</xdr:rowOff>
    </xdr:from>
    <xdr:to>
      <xdr:col>21</xdr:col>
      <xdr:colOff>406400</xdr:colOff>
      <xdr:row>40</xdr:row>
      <xdr:rowOff>167640</xdr:rowOff>
    </xdr:to>
    <xdr:grpSp>
      <xdr:nvGrpSpPr>
        <xdr:cNvPr id="71" name="Group 70"/>
        <xdr:cNvGrpSpPr/>
      </xdr:nvGrpSpPr>
      <xdr:grpSpPr>
        <a:xfrm>
          <a:off x="1031876" y="1089025"/>
          <a:ext cx="12176124" cy="6190615"/>
          <a:chOff x="1489076" y="1152525"/>
          <a:chExt cx="12176124" cy="6190615"/>
        </a:xfrm>
      </xdr:grpSpPr>
      <xdr:grpSp>
        <xdr:nvGrpSpPr>
          <xdr:cNvPr id="70" name="Group 69"/>
          <xdr:cNvGrpSpPr/>
        </xdr:nvGrpSpPr>
        <xdr:grpSpPr>
          <a:xfrm>
            <a:off x="1489076" y="1152525"/>
            <a:ext cx="12136210" cy="6190615"/>
            <a:chOff x="1489076" y="1152525"/>
            <a:chExt cx="12136210" cy="6190615"/>
          </a:xfrm>
        </xdr:grpSpPr>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9076" y="1152525"/>
              <a:ext cx="12108392" cy="6190615"/>
            </a:xfrm>
            <a:prstGeom prst="rect">
              <a:avLst/>
            </a:prstGeom>
          </xdr:spPr>
        </xdr:pic>
        <xdr:cxnSp macro="">
          <xdr:nvCxnSpPr>
            <xdr:cNvPr id="51" name="Straight Connector 50"/>
            <xdr:cNvCxnSpPr/>
          </xdr:nvCxnSpPr>
          <xdr:spPr>
            <a:xfrm>
              <a:off x="10315545" y="4321636"/>
              <a:ext cx="8467" cy="3014132"/>
            </a:xfrm>
            <a:prstGeom prst="line">
              <a:avLst/>
            </a:prstGeom>
            <a:ln w="76200">
              <a:solidFill>
                <a:srgbClr val="1B1B1B"/>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a:off x="7459133" y="1157521"/>
              <a:ext cx="0" cy="3160479"/>
            </a:xfrm>
            <a:prstGeom prst="line">
              <a:avLst/>
            </a:prstGeom>
            <a:ln w="76200">
              <a:solidFill>
                <a:srgbClr val="1B1B1B"/>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xdr:cNvCxnSpPr/>
          </xdr:nvCxnSpPr>
          <xdr:spPr>
            <a:xfrm>
              <a:off x="1509486" y="4292600"/>
              <a:ext cx="12115800" cy="63500"/>
            </a:xfrm>
            <a:prstGeom prst="line">
              <a:avLst/>
            </a:prstGeom>
            <a:ln w="57150">
              <a:solidFill>
                <a:srgbClr val="1B1B1B"/>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Group 64"/>
          <xdr:cNvGrpSpPr/>
        </xdr:nvGrpSpPr>
        <xdr:grpSpPr>
          <a:xfrm>
            <a:off x="1512570" y="1328420"/>
            <a:ext cx="3183255" cy="2202180"/>
            <a:chOff x="1512570" y="1328420"/>
            <a:chExt cx="3183255" cy="2202180"/>
          </a:xfrm>
        </xdr:grpSpPr>
        <xdr:graphicFrame macro="">
          <xdr:nvGraphicFramePr>
            <xdr:cNvPr id="11" name="Chart 10"/>
            <xdr:cNvGraphicFramePr>
              <a:graphicFrameLocks/>
            </xdr:cNvGraphicFramePr>
          </xdr:nvGraphicFramePr>
          <xdr:xfrm>
            <a:off x="1512570" y="1604009"/>
            <a:ext cx="3183255" cy="1926591"/>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54" name="Group 53"/>
            <xdr:cNvGrpSpPr/>
          </xdr:nvGrpSpPr>
          <xdr:grpSpPr>
            <a:xfrm>
              <a:off x="1951355" y="1328420"/>
              <a:ext cx="1117600" cy="254493"/>
              <a:chOff x="1951355" y="1328420"/>
              <a:chExt cx="1117600" cy="254493"/>
            </a:xfrm>
          </xdr:grpSpPr>
          <xdr:sp macro="" textlink="">
            <xdr:nvSpPr>
              <xdr:cNvPr id="9" name="Flowchart: Terminator 8"/>
              <xdr:cNvSpPr/>
            </xdr:nvSpPr>
            <xdr:spPr>
              <a:xfrm>
                <a:off x="1951355" y="1334135"/>
                <a:ext cx="1117600" cy="245110"/>
              </a:xfrm>
              <a:prstGeom prst="flowChartTerminator">
                <a:avLst/>
              </a:prstGeom>
              <a:solidFill>
                <a:schemeClr val="accent3">
                  <a:lumMod val="40000"/>
                  <a:lumOff val="6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xdr:cNvSpPr txBox="1"/>
            </xdr:nvSpPr>
            <xdr:spPr>
              <a:xfrm>
                <a:off x="2030912" y="1328420"/>
                <a:ext cx="968342"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Sales to Goal</a:t>
                </a:r>
              </a:p>
            </xdr:txBody>
          </xdr:sp>
        </xdr:grpSp>
      </xdr:grpSp>
      <xdr:grpSp>
        <xdr:nvGrpSpPr>
          <xdr:cNvPr id="66" name="Group 65"/>
          <xdr:cNvGrpSpPr/>
        </xdr:nvGrpSpPr>
        <xdr:grpSpPr>
          <a:xfrm>
            <a:off x="4320087" y="1928586"/>
            <a:ext cx="2874954" cy="2275114"/>
            <a:chOff x="4320087" y="1928586"/>
            <a:chExt cx="2874954" cy="2275114"/>
          </a:xfrm>
        </xdr:grpSpPr>
        <xdr:pic>
          <xdr:nvPicPr>
            <xdr:cNvPr id="22" name="Picture 21" descr="File:Canada blank map.svg - Wikipedia"/>
            <xdr:cNvPicPr>
              <a:picLocks noChangeAspect="1" noChangeArrowheads="1"/>
            </xdr:cNvPicPr>
          </xdr:nvPicPr>
          <xdr:blipFill>
            <a:blip xmlns:r="http://schemas.openxmlformats.org/officeDocument/2006/relationships" r:embed="rId3" cstate="print">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5312047" y="3327400"/>
              <a:ext cx="1028920" cy="876300"/>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52" name="Group 51"/>
            <xdr:cNvGrpSpPr/>
          </xdr:nvGrpSpPr>
          <xdr:grpSpPr>
            <a:xfrm>
              <a:off x="4320087" y="1928586"/>
              <a:ext cx="1405344" cy="1640566"/>
              <a:chOff x="4332787" y="1585686"/>
              <a:chExt cx="1405344" cy="1640566"/>
            </a:xfrm>
          </xdr:grpSpPr>
          <xdr:sp macro="" textlink="'Gap &amp; % of Plan'!$B$4">
            <xdr:nvSpPr>
              <xdr:cNvPr id="19" name="TextBox 18"/>
              <xdr:cNvSpPr txBox="1"/>
            </xdr:nvSpPr>
            <xdr:spPr>
              <a:xfrm>
                <a:off x="4332787" y="1901009"/>
                <a:ext cx="1349284" cy="547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9997F-F581-4718-949E-1C894EE1B3D3}" type="TxLink">
                  <a:rPr lang="en-US" sz="3200" b="1" u="none">
                    <a:solidFill>
                      <a:srgbClr val="D3F1D3"/>
                    </a:solidFill>
                  </a:rPr>
                  <a:pPr algn="ctr"/>
                  <a:t>97%</a:t>
                </a:fld>
                <a:endParaRPr lang="en-US" sz="3200" b="1" u="none">
                  <a:solidFill>
                    <a:srgbClr val="D3F1D3"/>
                  </a:solidFill>
                </a:endParaRPr>
              </a:p>
            </xdr:txBody>
          </xdr:sp>
          <xdr:sp macro="" textlink="">
            <xdr:nvSpPr>
              <xdr:cNvPr id="24" name="Rectangle 23"/>
              <xdr:cNvSpPr/>
            </xdr:nvSpPr>
            <xdr:spPr>
              <a:xfrm>
                <a:off x="4417966" y="2828924"/>
                <a:ext cx="1320165" cy="397328"/>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100" b="1"/>
                  <a:t>% to Goal</a:t>
                </a:r>
              </a:p>
            </xdr:txBody>
          </xdr:sp>
          <xdr:sp macro="" textlink="">
            <xdr:nvSpPr>
              <xdr:cNvPr id="5" name="Flowchart: Connector 4"/>
              <xdr:cNvSpPr/>
            </xdr:nvSpPr>
            <xdr:spPr>
              <a:xfrm>
                <a:off x="4485458" y="1585686"/>
                <a:ext cx="1098913" cy="1161597"/>
              </a:xfrm>
              <a:prstGeom prst="flowChartConnector">
                <a:avLst/>
              </a:prstGeom>
              <a:noFill/>
              <a:ln w="57150">
                <a:solidFill>
                  <a:srgbClr val="0037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 name="Straight Connector 17"/>
              <xdr:cNvCxnSpPr/>
            </xdr:nvCxnSpPr>
            <xdr:spPr>
              <a:xfrm>
                <a:off x="4582885" y="2877458"/>
                <a:ext cx="957943"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nvGrpSpPr>
            <xdr:cNvPr id="53" name="Group 52"/>
            <xdr:cNvGrpSpPr/>
          </xdr:nvGrpSpPr>
          <xdr:grpSpPr>
            <a:xfrm>
              <a:off x="5874876" y="1928586"/>
              <a:ext cx="1320165" cy="1640566"/>
              <a:chOff x="5887576" y="1585686"/>
              <a:chExt cx="1320165" cy="1640566"/>
            </a:xfrm>
          </xdr:grpSpPr>
          <xdr:sp macro="" textlink="'Gap &amp; % of Plan'!$B$5">
            <xdr:nvSpPr>
              <xdr:cNvPr id="20" name="TextBox 19"/>
              <xdr:cNvSpPr txBox="1"/>
            </xdr:nvSpPr>
            <xdr:spPr>
              <a:xfrm>
                <a:off x="5903361" y="1896110"/>
                <a:ext cx="1215934" cy="550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2CE229-6BA4-4B4F-A79C-E284845DD91C}" type="TxLink">
                  <a:rPr lang="en-US" sz="3200" b="1">
                    <a:solidFill>
                      <a:srgbClr val="D3F1D3"/>
                    </a:solidFill>
                  </a:rPr>
                  <a:pPr algn="ctr"/>
                  <a:t>-3%</a:t>
                </a:fld>
                <a:endParaRPr lang="en-US" sz="3200" b="1">
                  <a:solidFill>
                    <a:srgbClr val="D3F1D3"/>
                  </a:solidFill>
                </a:endParaRPr>
              </a:p>
            </xdr:txBody>
          </xdr:sp>
          <xdr:sp macro="" textlink="">
            <xdr:nvSpPr>
              <xdr:cNvPr id="37" name="Rectangle 36"/>
              <xdr:cNvSpPr/>
            </xdr:nvSpPr>
            <xdr:spPr>
              <a:xfrm>
                <a:off x="5887576" y="2828924"/>
                <a:ext cx="1320165" cy="397328"/>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100" b="1"/>
                  <a:t>Gap/Surplus</a:t>
                </a:r>
              </a:p>
            </xdr:txBody>
          </xdr:sp>
          <xdr:sp macro="" textlink="">
            <xdr:nvSpPr>
              <xdr:cNvPr id="38" name="Flowchart: Connector 37"/>
              <xdr:cNvSpPr/>
            </xdr:nvSpPr>
            <xdr:spPr>
              <a:xfrm>
                <a:off x="5955068" y="1585686"/>
                <a:ext cx="1098913" cy="1161597"/>
              </a:xfrm>
              <a:prstGeom prst="flowChartConnector">
                <a:avLst/>
              </a:prstGeom>
              <a:noFill/>
              <a:ln w="57150">
                <a:solidFill>
                  <a:srgbClr val="0037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9" name="Straight Connector 38"/>
              <xdr:cNvCxnSpPr/>
            </xdr:nvCxnSpPr>
            <xdr:spPr>
              <a:xfrm>
                <a:off x="6052495" y="2877458"/>
                <a:ext cx="957943"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67" name="Group 66"/>
          <xdr:cNvGrpSpPr/>
        </xdr:nvGrpSpPr>
        <xdr:grpSpPr>
          <a:xfrm>
            <a:off x="7554687" y="1311457"/>
            <a:ext cx="5693228" cy="2977515"/>
            <a:chOff x="7554687" y="1311457"/>
            <a:chExt cx="5693228" cy="2977515"/>
          </a:xfrm>
        </xdr:grpSpPr>
        <xdr:graphicFrame macro="">
          <xdr:nvGraphicFramePr>
            <xdr:cNvPr id="23" name="Timeline of Sales by Territory" title="Timeline of Sales by Territory"/>
            <xdr:cNvGraphicFramePr>
              <a:graphicFrameLocks/>
            </xdr:cNvGraphicFramePr>
          </xdr:nvGraphicFramePr>
          <xdr:xfrm>
            <a:off x="7554687" y="1542143"/>
            <a:ext cx="5693228" cy="274682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55" name="Group 54"/>
            <xdr:cNvGrpSpPr/>
          </xdr:nvGrpSpPr>
          <xdr:grpSpPr>
            <a:xfrm>
              <a:off x="7708686" y="1311457"/>
              <a:ext cx="1435314" cy="274228"/>
              <a:chOff x="7708686" y="1311457"/>
              <a:chExt cx="1435314" cy="274228"/>
            </a:xfrm>
          </xdr:grpSpPr>
          <xdr:sp macro="" textlink="">
            <xdr:nvSpPr>
              <xdr:cNvPr id="40" name="Flowchart: Terminator 39"/>
              <xdr:cNvSpPr/>
            </xdr:nvSpPr>
            <xdr:spPr>
              <a:xfrm>
                <a:off x="7708686" y="1317171"/>
                <a:ext cx="1435314" cy="268514"/>
              </a:xfrm>
              <a:prstGeom prst="flowChartTerminator">
                <a:avLst/>
              </a:prstGeom>
              <a:solidFill>
                <a:schemeClr val="accent3">
                  <a:lumMod val="40000"/>
                  <a:lumOff val="6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xdr:cNvSpPr txBox="1"/>
            </xdr:nvSpPr>
            <xdr:spPr>
              <a:xfrm>
                <a:off x="7778718" y="1311457"/>
                <a:ext cx="1281505"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Sales by</a:t>
                </a:r>
                <a:r>
                  <a:rPr lang="en-US" sz="1100" b="1" baseline="0">
                    <a:solidFill>
                      <a:schemeClr val="bg1"/>
                    </a:solidFill>
                  </a:rPr>
                  <a:t> Territory</a:t>
                </a:r>
                <a:endParaRPr lang="en-US" sz="1100" b="1">
                  <a:solidFill>
                    <a:schemeClr val="bg1"/>
                  </a:solidFill>
                </a:endParaRPr>
              </a:p>
            </xdr:txBody>
          </xdr:sp>
        </xdr:grpSp>
      </xdr:grpSp>
      <xdr:grpSp>
        <xdr:nvGrpSpPr>
          <xdr:cNvPr id="68" name="Group 67"/>
          <xdr:cNvGrpSpPr/>
        </xdr:nvGrpSpPr>
        <xdr:grpSpPr>
          <a:xfrm>
            <a:off x="1894115" y="4511875"/>
            <a:ext cx="8381999" cy="2692292"/>
            <a:chOff x="1894115" y="4511875"/>
            <a:chExt cx="8381999" cy="2692292"/>
          </a:xfrm>
        </xdr:grpSpPr>
        <xdr:graphicFrame macro="">
          <xdr:nvGraphicFramePr>
            <xdr:cNvPr id="14" name="Sales Trend by Dealer"/>
            <xdr:cNvGraphicFramePr>
              <a:graphicFrameLocks/>
            </xdr:cNvGraphicFramePr>
          </xdr:nvGraphicFramePr>
          <xdr:xfrm>
            <a:off x="1894115" y="4778467"/>
            <a:ext cx="8381999" cy="24257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56" name="Group 55"/>
            <xdr:cNvGrpSpPr/>
          </xdr:nvGrpSpPr>
          <xdr:grpSpPr>
            <a:xfrm>
              <a:off x="1928222" y="4511875"/>
              <a:ext cx="1718491" cy="263344"/>
              <a:chOff x="1928222" y="4511875"/>
              <a:chExt cx="1718491" cy="263344"/>
            </a:xfrm>
          </xdr:grpSpPr>
          <xdr:sp macro="" textlink="">
            <xdr:nvSpPr>
              <xdr:cNvPr id="44" name="Flowchart: Terminator 43"/>
              <xdr:cNvSpPr/>
            </xdr:nvSpPr>
            <xdr:spPr>
              <a:xfrm>
                <a:off x="1928222" y="4517590"/>
                <a:ext cx="1718491" cy="257629"/>
              </a:xfrm>
              <a:prstGeom prst="flowChartTerminator">
                <a:avLst/>
              </a:prstGeom>
              <a:solidFill>
                <a:schemeClr val="accent3">
                  <a:lumMod val="40000"/>
                  <a:lumOff val="6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xdr:cNvSpPr txBox="1"/>
            </xdr:nvSpPr>
            <xdr:spPr>
              <a:xfrm>
                <a:off x="1998255" y="4511875"/>
                <a:ext cx="1520673"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Sales Trend by Dealer</a:t>
                </a:r>
              </a:p>
            </xdr:txBody>
          </xdr:sp>
        </xdr:grpSp>
      </xdr:grpSp>
      <xdr:grpSp>
        <xdr:nvGrpSpPr>
          <xdr:cNvPr id="69" name="Group 68"/>
          <xdr:cNvGrpSpPr/>
        </xdr:nvGrpSpPr>
        <xdr:grpSpPr>
          <a:xfrm>
            <a:off x="10319657" y="4519113"/>
            <a:ext cx="3345543" cy="2743473"/>
            <a:chOff x="10319657" y="4519113"/>
            <a:chExt cx="3345543" cy="2743473"/>
          </a:xfrm>
        </xdr:grpSpPr>
        <xdr:graphicFrame macro="">
          <xdr:nvGraphicFramePr>
            <xdr:cNvPr id="17" name="Chart 16"/>
            <xdr:cNvGraphicFramePr>
              <a:graphicFrameLocks/>
            </xdr:cNvGraphicFramePr>
          </xdr:nvGraphicFramePr>
          <xdr:xfrm>
            <a:off x="10319657" y="4820558"/>
            <a:ext cx="3345543" cy="2442028"/>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7" name="Group 56"/>
            <xdr:cNvGrpSpPr/>
          </xdr:nvGrpSpPr>
          <xdr:grpSpPr>
            <a:xfrm>
              <a:off x="10515237" y="4519113"/>
              <a:ext cx="1054464" cy="266972"/>
              <a:chOff x="10515237" y="4519113"/>
              <a:chExt cx="1054464" cy="266972"/>
            </a:xfrm>
          </xdr:grpSpPr>
          <xdr:sp macro="" textlink="">
            <xdr:nvSpPr>
              <xdr:cNvPr id="49" name="Flowchart: Terminator 48"/>
              <xdr:cNvSpPr/>
            </xdr:nvSpPr>
            <xdr:spPr>
              <a:xfrm>
                <a:off x="10515237" y="4524827"/>
                <a:ext cx="1054464" cy="261258"/>
              </a:xfrm>
              <a:prstGeom prst="flowChartTerminator">
                <a:avLst/>
              </a:prstGeom>
              <a:solidFill>
                <a:schemeClr val="accent3">
                  <a:lumMod val="40000"/>
                  <a:lumOff val="6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xdr:cNvSpPr txBox="1"/>
            </xdr:nvSpPr>
            <xdr:spPr>
              <a:xfrm>
                <a:off x="10585269" y="4519113"/>
                <a:ext cx="835100"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 of Total</a:t>
                </a: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16</xdr:row>
      <xdr:rowOff>179070</xdr:rowOff>
    </xdr:from>
    <xdr:to>
      <xdr:col>9</xdr:col>
      <xdr:colOff>502920</xdr:colOff>
      <xdr:row>34</xdr:row>
      <xdr:rowOff>167640</xdr:rowOff>
    </xdr:to>
    <xdr:graphicFrame macro="">
      <xdr:nvGraphicFramePr>
        <xdr:cNvPr id="3" name="Timeline of Sales by Territory" title="Timeline of Sales by Territ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179070</xdr:colOff>
      <xdr:row>18</xdr:row>
      <xdr:rowOff>22860</xdr:rowOff>
    </xdr:from>
    <xdr:to>
      <xdr:col>10</xdr:col>
      <xdr:colOff>93345</xdr:colOff>
      <xdr:row>39</xdr:row>
      <xdr:rowOff>3810</xdr:rowOff>
    </xdr:to>
    <xdr:graphicFrame macro="">
      <xdr:nvGraphicFramePr>
        <xdr:cNvPr id="3" name="Sales Trend by Deal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2</xdr:row>
      <xdr:rowOff>14288</xdr:rowOff>
    </xdr:from>
    <xdr:to>
      <xdr:col>8</xdr:col>
      <xdr:colOff>114300</xdr:colOff>
      <xdr:row>17</xdr:row>
      <xdr:rowOff>42863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5</xdr:row>
      <xdr:rowOff>26670</xdr:rowOff>
    </xdr:from>
    <xdr:to>
      <xdr:col>3</xdr:col>
      <xdr:colOff>464820</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487680</xdr:colOff>
      <xdr:row>5</xdr:row>
      <xdr:rowOff>80010</xdr:rowOff>
    </xdr:from>
    <xdr:to>
      <xdr:col>6</xdr:col>
      <xdr:colOff>22860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0</xdr:row>
      <xdr:rowOff>175260</xdr:rowOff>
    </xdr:from>
    <xdr:to>
      <xdr:col>6</xdr:col>
      <xdr:colOff>190500</xdr:colOff>
      <xdr:row>4</xdr:row>
      <xdr:rowOff>76200</xdr:rowOff>
    </xdr:to>
    <xdr:sp macro="" textlink="$B$4">
      <xdr:nvSpPr>
        <xdr:cNvPr id="3" name="TextBox 2"/>
        <xdr:cNvSpPr txBox="1"/>
      </xdr:nvSpPr>
      <xdr:spPr>
        <a:xfrm>
          <a:off x="3192780" y="175260"/>
          <a:ext cx="2240280" cy="632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1EF60A-CD4F-4AC1-80D3-7132664D8AB6}" type="TxLink">
            <a:rPr lang="en-US" sz="2800" b="1"/>
            <a:pPr algn="ctr"/>
            <a:t>97%</a:t>
          </a:fld>
          <a:endParaRPr lang="en-US" sz="2800" b="1"/>
        </a:p>
      </xdr:txBody>
    </xdr:sp>
    <xdr:clientData/>
  </xdr:twoCellAnchor>
  <xdr:twoCellAnchor>
    <xdr:from>
      <xdr:col>6</xdr:col>
      <xdr:colOff>457200</xdr:colOff>
      <xdr:row>1</xdr:row>
      <xdr:rowOff>7620</xdr:rowOff>
    </xdr:from>
    <xdr:to>
      <xdr:col>10</xdr:col>
      <xdr:colOff>259080</xdr:colOff>
      <xdr:row>4</xdr:row>
      <xdr:rowOff>91440</xdr:rowOff>
    </xdr:to>
    <xdr:sp macro="" textlink="$B$5">
      <xdr:nvSpPr>
        <xdr:cNvPr id="4" name="TextBox 3"/>
        <xdr:cNvSpPr txBox="1"/>
      </xdr:nvSpPr>
      <xdr:spPr>
        <a:xfrm>
          <a:off x="5699760" y="190500"/>
          <a:ext cx="2240280" cy="632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81EBD4-FB0B-4022-BD08-F75CBAFBDB76}" type="TxLink">
            <a:rPr lang="en-US" sz="2800" b="1"/>
            <a:pPr algn="ctr"/>
            <a:t>-3%</a:t>
          </a:fld>
          <a:endParaRPr lang="en-US" sz="2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sia" refreshedDate="44746.865182407404" createdVersion="4" refreshedVersion="4" minRefreshableVersion="3" recordCount="24">
  <cacheSource type="worksheet">
    <worksheetSource name="ActualSales"/>
  </cacheSource>
  <cacheFields count="21">
    <cacheField name="Sales Manager Name" numFmtId="0">
      <sharedItems count="24">
        <s v="Kevin Smith"/>
        <s v="Lucy King"/>
        <s v="Alice Miles"/>
        <s v="Rita Bryan"/>
        <s v="Audrey Holland"/>
        <s v="Luke Matthew"/>
        <s v="John McCowan"/>
        <s v="Kathy Brunello"/>
        <s v="Drew McCarthy"/>
        <s v="Peter Rossi"/>
        <s v="Andrew Vinsberg"/>
        <s v="Susan Collins"/>
        <s v="David Rain"/>
        <s v="Duane Summer"/>
        <s v="Jonny Cheng"/>
        <s v="Tina Richardson"/>
        <s v="Lisa Gutteridge"/>
        <s v="Vera Wang"/>
        <s v="Anne Robertson"/>
        <s v="Jane Boyle"/>
        <s v="Mariam Davis"/>
        <s v="Denis Leung"/>
        <s v="Richard Levin"/>
        <s v="Tim Combs"/>
      </sharedItems>
    </cacheField>
    <cacheField name="Sales Director" numFmtId="0">
      <sharedItems count="4">
        <s v="Dave Samuels"/>
        <s v="Mila Trung"/>
        <s v="Kate Ryan"/>
        <s v="Steve Jones"/>
      </sharedItems>
    </cacheField>
    <cacheField name="Territory" numFmtId="0">
      <sharedItems count="10">
        <s v="BC"/>
        <s v="AB"/>
        <s v="MB"/>
        <s v="SK"/>
        <s v="ON, GTA"/>
        <s v="ON, Ottawa"/>
        <s v="ON, South"/>
        <s v="QC"/>
        <s v="NS"/>
        <s v="NB"/>
      </sharedItems>
    </cacheField>
    <cacheField name="Dealer" numFmtId="0">
      <sharedItems count="23">
        <s v="BC Industrial"/>
        <s v="Konaco"/>
        <s v="Nova Instruments"/>
        <s v="Top Industrial"/>
        <s v="Prime Business"/>
        <s v="New Solutions Inc"/>
        <s v="Sapco"/>
        <s v="Sapco Plus"/>
        <s v="Maritimes Business"/>
        <s v="SaskPower"/>
        <s v="SOI Investments"/>
        <s v="Polar Bear"/>
        <s v="Britania Corp"/>
        <s v="Crystal Incorprated"/>
        <s v="Belamore"/>
        <s v="Horizons"/>
        <s v="Niagara Industrial"/>
        <s v="St. Laurent Solutions"/>
        <s v="Lucent King"/>
        <s v="QC Top"/>
        <s v="Xtra Voyage"/>
        <s v="Optimum Top"/>
        <s v="Vericon Industrial"/>
      </sharedItems>
    </cacheField>
    <cacheField name="January" numFmtId="164">
      <sharedItems containsSemiMixedTypes="0" containsString="0" containsNumber="1" containsInteger="1" minValue="2541" maxValue="10437"/>
    </cacheField>
    <cacheField name="February" numFmtId="164">
      <sharedItems containsSemiMixedTypes="0" containsString="0" containsNumber="1" containsInteger="1" minValue="2541" maxValue="9165"/>
    </cacheField>
    <cacheField name="March" numFmtId="164">
      <sharedItems containsSemiMixedTypes="0" containsString="0" containsNumber="1" containsInteger="1" minValue="2541" maxValue="9478"/>
    </cacheField>
    <cacheField name="April" numFmtId="164">
      <sharedItems containsSemiMixedTypes="0" containsString="0" containsNumber="1" containsInteger="1" minValue="3459" maxValue="10679"/>
    </cacheField>
    <cacheField name="May" numFmtId="164">
      <sharedItems containsSemiMixedTypes="0" containsString="0" containsNumber="1" containsInteger="1" minValue="2541" maxValue="8541"/>
    </cacheField>
    <cacheField name="June" numFmtId="164">
      <sharedItems containsSemiMixedTypes="0" containsString="0" containsNumber="1" containsInteger="1" minValue="2541" maxValue="8541"/>
    </cacheField>
    <cacheField name="July" numFmtId="164">
      <sharedItems containsSemiMixedTypes="0" containsString="0" containsNumber="1" containsInteger="1" minValue="3459" maxValue="8541"/>
    </cacheField>
    <cacheField name="August" numFmtId="164">
      <sharedItems containsSemiMixedTypes="0" containsString="0" containsNumber="1" containsInteger="1" minValue="2541" maxValue="9165"/>
    </cacheField>
    <cacheField name="September" numFmtId="164">
      <sharedItems containsSemiMixedTypes="0" containsString="0" containsNumber="1" containsInteger="1" minValue="2541" maxValue="8541"/>
    </cacheField>
    <cacheField name="October" numFmtId="164">
      <sharedItems containsSemiMixedTypes="0" containsString="0" containsNumber="1" containsInteger="1" minValue="2541" maxValue="9165"/>
    </cacheField>
    <cacheField name="November" numFmtId="164">
      <sharedItems containsSemiMixedTypes="0" containsString="0" containsNumber="1" containsInteger="1" minValue="2541" maxValue="9165"/>
    </cacheField>
    <cacheField name="December" numFmtId="164">
      <sharedItems containsSemiMixedTypes="0" containsString="0" containsNumber="1" containsInteger="1" minValue="3459" maxValue="9165"/>
    </cacheField>
    <cacheField name="Total" numFmtId="164">
      <sharedItems containsSemiMixedTypes="0" containsString="0" containsNumber="1" containsInteger="1" minValue="58964" maxValue="90845"/>
    </cacheField>
    <cacheField name="Yearly Target" numFmtId="164">
      <sharedItems containsSemiMixedTypes="0" containsString="0" containsNumber="1" minValue="63091.48" maxValue="83835.570000000007"/>
    </cacheField>
    <cacheField name="Gap" numFmtId="0" formula="Total-'Yearly Target'" databaseField="0"/>
    <cacheField name="% of Plan" numFmtId="0" formula="Total/'Yearly Target'" databaseField="0"/>
    <cacheField name="Gap %" numFmtId="0" formula="Gap/'Yearly Targe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x v="0"/>
    <x v="0"/>
    <x v="0"/>
    <n v="10437"/>
    <n v="6735"/>
    <n v="9478"/>
    <n v="10679"/>
    <n v="3981"/>
    <n v="6981"/>
    <n v="3981"/>
    <n v="6743"/>
    <n v="7143"/>
    <n v="8541"/>
    <n v="9165"/>
    <n v="6981"/>
    <n v="90845"/>
    <n v="72879.840000000011"/>
  </r>
  <r>
    <x v="1"/>
    <x v="0"/>
    <x v="0"/>
    <x v="1"/>
    <n v="4679"/>
    <n v="6893"/>
    <n v="5987"/>
    <n v="8541"/>
    <n v="8541"/>
    <n v="5963"/>
    <n v="3981"/>
    <n v="3981"/>
    <n v="7143"/>
    <n v="6981"/>
    <n v="8541"/>
    <n v="6743"/>
    <n v="77974"/>
    <n v="72879.840000000011"/>
  </r>
  <r>
    <x v="2"/>
    <x v="0"/>
    <x v="0"/>
    <x v="0"/>
    <n v="3459"/>
    <n v="8541"/>
    <n v="3981"/>
    <n v="6951"/>
    <n v="5487"/>
    <n v="4679"/>
    <n v="4679"/>
    <n v="5134"/>
    <n v="5987"/>
    <n v="3981"/>
    <n v="7143"/>
    <n v="9165"/>
    <n v="69187"/>
    <n v="74030.090000000011"/>
  </r>
  <r>
    <x v="3"/>
    <x v="0"/>
    <x v="1"/>
    <x v="2"/>
    <n v="6215"/>
    <n v="5876"/>
    <n v="4679"/>
    <n v="6981"/>
    <n v="5963"/>
    <n v="4679"/>
    <n v="3981"/>
    <n v="3981"/>
    <n v="6215"/>
    <n v="5914"/>
    <n v="3459"/>
    <n v="5963"/>
    <n v="63906"/>
    <n v="66311.11"/>
  </r>
  <r>
    <x v="4"/>
    <x v="0"/>
    <x v="1"/>
    <x v="3"/>
    <n v="8541"/>
    <n v="6743"/>
    <n v="6328"/>
    <n v="5963"/>
    <n v="3459"/>
    <n v="3981"/>
    <n v="5963"/>
    <n v="3459"/>
    <n v="2541"/>
    <n v="6743"/>
    <n v="2541"/>
    <n v="6215"/>
    <n v="62477"/>
    <n v="66850.39"/>
  </r>
  <r>
    <x v="5"/>
    <x v="0"/>
    <x v="1"/>
    <x v="4"/>
    <n v="8541"/>
    <n v="9165"/>
    <n v="7143"/>
    <n v="3981"/>
    <n v="6572"/>
    <n v="5987"/>
    <n v="8541"/>
    <n v="8541"/>
    <n v="6215"/>
    <n v="5963"/>
    <n v="6743"/>
    <n v="8541"/>
    <n v="85933"/>
    <n v="83835.570000000007"/>
  </r>
  <r>
    <x v="6"/>
    <x v="1"/>
    <x v="2"/>
    <x v="5"/>
    <n v="6743"/>
    <n v="6743"/>
    <n v="4679"/>
    <n v="6348"/>
    <n v="3981"/>
    <n v="2541"/>
    <n v="5987"/>
    <n v="7143"/>
    <n v="4679"/>
    <n v="5987"/>
    <n v="3459"/>
    <n v="6348"/>
    <n v="64638"/>
    <n v="69162.66"/>
  </r>
  <r>
    <x v="7"/>
    <x v="1"/>
    <x v="2"/>
    <x v="6"/>
    <n v="3981"/>
    <n v="3459"/>
    <n v="8541"/>
    <n v="3459"/>
    <n v="3981"/>
    <n v="5987"/>
    <n v="4791"/>
    <n v="3459"/>
    <n v="2541"/>
    <n v="7143"/>
    <n v="8541"/>
    <n v="7643"/>
    <n v="63526"/>
    <n v="67972.820000000007"/>
  </r>
  <r>
    <x v="8"/>
    <x v="1"/>
    <x v="2"/>
    <x v="7"/>
    <n v="3459"/>
    <n v="4679"/>
    <n v="3981"/>
    <n v="4791"/>
    <n v="3981"/>
    <n v="3981"/>
    <n v="3459"/>
    <n v="9165"/>
    <n v="7143"/>
    <n v="3981"/>
    <n v="5987"/>
    <n v="4357"/>
    <n v="58964"/>
    <n v="63091.48"/>
  </r>
  <r>
    <x v="9"/>
    <x v="1"/>
    <x v="3"/>
    <x v="8"/>
    <n v="5134"/>
    <n v="6348"/>
    <n v="8541"/>
    <n v="4791"/>
    <n v="5134"/>
    <n v="8541"/>
    <n v="3981"/>
    <n v="3981"/>
    <n v="5987"/>
    <n v="2541"/>
    <n v="4679"/>
    <n v="5124"/>
    <n v="64782"/>
    <n v="69316.740000000005"/>
  </r>
  <r>
    <x v="10"/>
    <x v="1"/>
    <x v="3"/>
    <x v="9"/>
    <n v="3981"/>
    <n v="6743"/>
    <n v="6348"/>
    <n v="7143"/>
    <n v="6743"/>
    <n v="3981"/>
    <n v="4791"/>
    <n v="4679"/>
    <n v="6743"/>
    <n v="6743"/>
    <n v="9165"/>
    <n v="6743"/>
    <n v="73803"/>
    <n v="78969.210000000006"/>
  </r>
  <r>
    <x v="11"/>
    <x v="2"/>
    <x v="4"/>
    <x v="10"/>
    <n v="3981"/>
    <n v="4791"/>
    <n v="8541"/>
    <n v="6743"/>
    <n v="4679"/>
    <n v="8541"/>
    <n v="5124"/>
    <n v="7143"/>
    <n v="8541"/>
    <n v="3981"/>
    <n v="5987"/>
    <n v="3459"/>
    <n v="71511"/>
    <n v="67505.23000000001"/>
  </r>
  <r>
    <x v="12"/>
    <x v="2"/>
    <x v="4"/>
    <x v="11"/>
    <n v="2541"/>
    <n v="6743"/>
    <n v="3981"/>
    <n v="4791"/>
    <n v="8541"/>
    <n v="2541"/>
    <n v="6215"/>
    <n v="7143"/>
    <n v="6348"/>
    <n v="5487"/>
    <n v="4679"/>
    <n v="4821"/>
    <n v="63831"/>
    <n v="68299.17"/>
  </r>
  <r>
    <x v="13"/>
    <x v="2"/>
    <x v="4"/>
    <x v="12"/>
    <n v="4679"/>
    <n v="5987"/>
    <n v="2541"/>
    <n v="7143"/>
    <n v="3981"/>
    <n v="6743"/>
    <n v="6348"/>
    <n v="5914"/>
    <n v="6348"/>
    <n v="6743"/>
    <n v="6432"/>
    <n v="5914"/>
    <n v="68773"/>
    <n v="71518.8"/>
  </r>
  <r>
    <x v="14"/>
    <x v="2"/>
    <x v="5"/>
    <x v="13"/>
    <n v="4679"/>
    <n v="5134"/>
    <n v="3459"/>
    <n v="6743"/>
    <n v="6215"/>
    <n v="3981"/>
    <n v="6752"/>
    <n v="5423"/>
    <n v="6743"/>
    <n v="4821"/>
    <n v="6348"/>
    <n v="5234"/>
    <n v="65532"/>
    <n v="70119.240000000005"/>
  </r>
  <r>
    <x v="15"/>
    <x v="2"/>
    <x v="5"/>
    <x v="14"/>
    <n v="7143"/>
    <n v="4791"/>
    <n v="4679"/>
    <n v="6743"/>
    <n v="3981"/>
    <n v="7143"/>
    <n v="3981"/>
    <n v="5134"/>
    <n v="8541"/>
    <n v="6325"/>
    <n v="5134"/>
    <n v="5436"/>
    <n v="69031"/>
    <n v="73863.17"/>
  </r>
  <r>
    <x v="16"/>
    <x v="2"/>
    <x v="6"/>
    <x v="15"/>
    <n v="6215"/>
    <n v="5987"/>
    <n v="7143"/>
    <n v="7143"/>
    <n v="5987"/>
    <n v="4679"/>
    <n v="6743"/>
    <n v="6982"/>
    <n v="5987"/>
    <n v="3981"/>
    <n v="4679"/>
    <n v="5134"/>
    <n v="70660"/>
    <n v="75606.200000000012"/>
  </r>
  <r>
    <x v="17"/>
    <x v="2"/>
    <x v="6"/>
    <x v="16"/>
    <n v="3459"/>
    <n v="8541"/>
    <n v="3981"/>
    <n v="5987"/>
    <n v="4679"/>
    <n v="8541"/>
    <n v="3981"/>
    <n v="3981"/>
    <n v="5124"/>
    <n v="9165"/>
    <n v="6348"/>
    <n v="6981"/>
    <n v="70768"/>
    <n v="71709.260000000009"/>
  </r>
  <r>
    <x v="18"/>
    <x v="3"/>
    <x v="7"/>
    <x v="17"/>
    <n v="9165"/>
    <n v="4791"/>
    <n v="5134"/>
    <n v="3459"/>
    <n v="6348"/>
    <n v="5987"/>
    <n v="8541"/>
    <n v="5134"/>
    <n v="8541"/>
    <n v="6743"/>
    <n v="3459"/>
    <n v="6743"/>
    <n v="74045"/>
    <n v="79228.150000000009"/>
  </r>
  <r>
    <x v="19"/>
    <x v="3"/>
    <x v="7"/>
    <x v="18"/>
    <n v="4679"/>
    <n v="3981"/>
    <n v="3981"/>
    <n v="6743"/>
    <n v="3981"/>
    <n v="8541"/>
    <n v="4791"/>
    <n v="2541"/>
    <n v="3981"/>
    <n v="3459"/>
    <n v="8541"/>
    <n v="7653"/>
    <n v="62872"/>
    <n v="65349.18"/>
  </r>
  <r>
    <x v="20"/>
    <x v="3"/>
    <x v="7"/>
    <x v="19"/>
    <n v="3981"/>
    <n v="7143"/>
    <n v="6743"/>
    <n v="6743"/>
    <n v="3981"/>
    <n v="4679"/>
    <n v="6348"/>
    <n v="5987"/>
    <n v="3459"/>
    <n v="5134"/>
    <n v="5987"/>
    <n v="3981"/>
    <n v="64166"/>
    <n v="68657.62000000001"/>
  </r>
  <r>
    <x v="21"/>
    <x v="3"/>
    <x v="8"/>
    <x v="20"/>
    <n v="3981"/>
    <n v="3981"/>
    <n v="5134"/>
    <n v="4791"/>
    <n v="3981"/>
    <n v="6743"/>
    <n v="3981"/>
    <n v="7143"/>
    <n v="6215"/>
    <n v="4679"/>
    <n v="2541"/>
    <n v="8712"/>
    <n v="61882"/>
    <n v="66213.740000000005"/>
  </r>
  <r>
    <x v="22"/>
    <x v="3"/>
    <x v="8"/>
    <x v="21"/>
    <n v="6743"/>
    <n v="4679"/>
    <n v="7143"/>
    <n v="3981"/>
    <n v="2541"/>
    <n v="8541"/>
    <n v="4791"/>
    <n v="8541"/>
    <n v="7143"/>
    <n v="5987"/>
    <n v="6743"/>
    <n v="7143"/>
    <n v="73976"/>
    <n v="74275.12000000001"/>
  </r>
  <r>
    <x v="23"/>
    <x v="3"/>
    <x v="9"/>
    <x v="22"/>
    <n v="3459"/>
    <n v="2541"/>
    <n v="8541"/>
    <n v="3459"/>
    <n v="5987"/>
    <n v="4791"/>
    <n v="3981"/>
    <n v="7143"/>
    <n v="5134"/>
    <n v="9165"/>
    <n v="3459"/>
    <n v="6743"/>
    <n v="64403"/>
    <n v="68911.21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inePivot"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8">
  <location ref="A3:L16" firstHeaderRow="1" firstDataRow="2" firstDataCol="1"/>
  <pivotFields count="21">
    <pivotField showAll="0">
      <items count="25">
        <item x="2"/>
        <item x="10"/>
        <item x="18"/>
        <item x="4"/>
        <item x="12"/>
        <item x="21"/>
        <item x="8"/>
        <item x="13"/>
        <item x="19"/>
        <item x="6"/>
        <item x="14"/>
        <item x="7"/>
        <item x="0"/>
        <item x="16"/>
        <item x="1"/>
        <item x="5"/>
        <item x="20"/>
        <item x="9"/>
        <item x="22"/>
        <item x="3"/>
        <item x="11"/>
        <item x="23"/>
        <item x="15"/>
        <item x="17"/>
        <item t="default"/>
      </items>
    </pivotField>
    <pivotField showAll="0">
      <items count="5">
        <item x="0"/>
        <item x="2"/>
        <item x="1"/>
        <item x="3"/>
        <item t="default"/>
      </items>
    </pivotField>
    <pivotField axis="axisCol" showAll="0">
      <items count="11">
        <item x="0"/>
        <item x="1"/>
        <item x="3"/>
        <item x="2"/>
        <item x="4"/>
        <item x="5"/>
        <item x="6"/>
        <item x="7"/>
        <item x="8"/>
        <item x="9"/>
        <item t="default"/>
      </items>
    </pivotField>
    <pivotField showAll="0">
      <items count="24">
        <item x="0"/>
        <item x="14"/>
        <item x="12"/>
        <item x="13"/>
        <item x="15"/>
        <item x="1"/>
        <item x="18"/>
        <item x="8"/>
        <item x="5"/>
        <item x="16"/>
        <item x="2"/>
        <item x="21"/>
        <item x="11"/>
        <item x="4"/>
        <item x="19"/>
        <item x="6"/>
        <item x="7"/>
        <item x="9"/>
        <item x="10"/>
        <item x="17"/>
        <item x="3"/>
        <item x="22"/>
        <item x="20"/>
        <item t="default"/>
      </items>
    </pivotField>
    <pivotField dataField="1" numFmtId="164" showAll="0" defaultSubtotal="0"/>
    <pivotField dataField="1" numFmtId="164" showAll="0" defaultSubtotal="0"/>
    <pivotField dataField="1" numFmtId="164" showAll="0" defaultSubtotal="0"/>
    <pivotField dataField="1" numFmtId="164" showAll="0" defaultSubtotal="0"/>
    <pivotField dataField="1" numFmtId="164" showAll="0"/>
    <pivotField dataField="1" numFmtId="164" showAll="0" defaultSubtotal="0"/>
    <pivotField dataField="1" numFmtId="164" showAll="0" defaultSubtotal="0"/>
    <pivotField dataField="1" numFmtId="164" showAll="0" defaultSubtotal="0"/>
    <pivotField dataField="1" numFmtId="164" showAll="0" defaultSubtotal="0"/>
    <pivotField dataField="1" numFmtId="164" showAll="0" defaultSubtotal="0"/>
    <pivotField dataField="1" numFmtId="164" showAll="0" defaultSubtotal="0"/>
    <pivotField dataField="1" numFmtId="164" showAll="0" defaultSubtotal="0"/>
    <pivotField numFmtId="164" showAll="0"/>
    <pivotField numFmtId="164"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2">
    <i>
      <x/>
    </i>
    <i i="1">
      <x v="1"/>
    </i>
    <i i="2">
      <x v="2"/>
    </i>
    <i i="3">
      <x v="3"/>
    </i>
    <i i="4">
      <x v="4"/>
    </i>
    <i i="5">
      <x v="5"/>
    </i>
    <i i="6">
      <x v="6"/>
    </i>
    <i i="7">
      <x v="7"/>
    </i>
    <i i="8">
      <x v="8"/>
    </i>
    <i i="9">
      <x v="9"/>
    </i>
    <i i="10">
      <x v="10"/>
    </i>
    <i i="11">
      <x v="11"/>
    </i>
  </rowItems>
  <colFields count="1">
    <field x="2"/>
  </colFields>
  <colItems count="11">
    <i>
      <x/>
    </i>
    <i>
      <x v="1"/>
    </i>
    <i>
      <x v="2"/>
    </i>
    <i>
      <x v="3"/>
    </i>
    <i>
      <x v="4"/>
    </i>
    <i>
      <x v="5"/>
    </i>
    <i>
      <x v="6"/>
    </i>
    <i>
      <x v="7"/>
    </i>
    <i>
      <x v="8"/>
    </i>
    <i>
      <x v="9"/>
    </i>
    <i t="grand">
      <x/>
    </i>
  </colItems>
  <dataFields count="12">
    <dataField name="Jan" fld="4" baseField="0" baseItem="0"/>
    <dataField name="Feb" fld="5" baseField="0" baseItem="0"/>
    <dataField name="Mar" fld="6" baseField="0" baseItem="0"/>
    <dataField name="Apr" fld="7" baseField="0" baseItem="0"/>
    <dataField name="May " fld="8" baseField="0" baseItem="0"/>
    <dataField name="Jun" fld="9" baseField="0" baseItem="0"/>
    <dataField name="Jul" fld="10" baseField="0" baseItem="0"/>
    <dataField name="Aug" fld="11" baseField="0" baseItem="0"/>
    <dataField name="Sept" fld="12" baseField="0" baseItem="0"/>
    <dataField name="Oct" fld="13" baseField="0" baseItem="0"/>
    <dataField name="Nov" fld="14" baseField="0" baseItem="0"/>
    <dataField name="Dec" fld="15" baseField="0" baseItem="0"/>
  </dataFields>
  <formats count="2">
    <format dxfId="122">
      <pivotArea outline="0" collapsedLevelsAreSubtotals="1" fieldPosition="0"/>
    </format>
    <format dxfId="121">
      <pivotArea dataOnly="0" labelOnly="1" outline="0" fieldPosition="0">
        <references count="1">
          <reference field="4294967294" count="12">
            <x v="0"/>
            <x v="1"/>
            <x v="2"/>
            <x v="3"/>
            <x v="4"/>
            <x v="5"/>
            <x v="6"/>
            <x v="7"/>
            <x v="8"/>
            <x v="9"/>
            <x v="10"/>
            <x v="11"/>
          </reference>
        </references>
      </pivotArea>
    </format>
  </formats>
  <chartFormats count="65">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 chart="4" format="25" series="1">
      <pivotArea type="data" outline="0" fieldPosition="0">
        <references count="2">
          <reference field="4294967294" count="1" selected="0">
            <x v="0"/>
          </reference>
          <reference field="2" count="1" selected="0">
            <x v="5"/>
          </reference>
        </references>
      </pivotArea>
    </chartFormat>
    <chartFormat chart="4" format="26" series="1">
      <pivotArea type="data" outline="0" fieldPosition="0">
        <references count="2">
          <reference field="4294967294" count="1" selected="0">
            <x v="0"/>
          </reference>
          <reference field="2" count="1" selected="0">
            <x v="6"/>
          </reference>
        </references>
      </pivotArea>
    </chartFormat>
    <chartFormat chart="4" format="27" series="1">
      <pivotArea type="data" outline="0" fieldPosition="0">
        <references count="2">
          <reference field="4294967294" count="1" selected="0">
            <x v="0"/>
          </reference>
          <reference field="2" count="1" selected="0">
            <x v="7"/>
          </reference>
        </references>
      </pivotArea>
    </chartFormat>
    <chartFormat chart="4" format="28" series="1">
      <pivotArea type="data" outline="0" fieldPosition="0">
        <references count="2">
          <reference field="4294967294" count="1" selected="0">
            <x v="0"/>
          </reference>
          <reference field="2" count="1" selected="0">
            <x v="8"/>
          </reference>
        </references>
      </pivotArea>
    </chartFormat>
    <chartFormat chart="4" format="29" series="1">
      <pivotArea type="data" outline="0" fieldPosition="0">
        <references count="2">
          <reference field="4294967294" count="1" selected="0">
            <x v="0"/>
          </reference>
          <reference field="2" count="1" selected="0">
            <x v="9"/>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2">
          <reference field="4294967294" count="1" selected="0">
            <x v="0"/>
          </reference>
          <reference field="2" count="1" selected="0">
            <x v="9"/>
          </reference>
        </references>
      </pivotArea>
    </chartFormat>
    <chartFormat chart="8" format="20" series="1">
      <pivotArea type="data" outline="0" fieldPosition="0">
        <references count="2">
          <reference field="4294967294" count="1" selected="0">
            <x v="0"/>
          </reference>
          <reference field="2" count="1" selected="0">
            <x v="0"/>
          </reference>
        </references>
      </pivotArea>
    </chartFormat>
    <chartFormat chart="8" format="21" series="1">
      <pivotArea type="data" outline="0" fieldPosition="0">
        <references count="2">
          <reference field="4294967294" count="1" selected="0">
            <x v="0"/>
          </reference>
          <reference field="2" count="1" selected="0">
            <x v="1"/>
          </reference>
        </references>
      </pivotArea>
    </chartFormat>
    <chartFormat chart="8" format="22" series="1">
      <pivotArea type="data" outline="0" fieldPosition="0">
        <references count="2">
          <reference field="4294967294" count="1" selected="0">
            <x v="0"/>
          </reference>
          <reference field="2" count="1" selected="0">
            <x v="2"/>
          </reference>
        </references>
      </pivotArea>
    </chartFormat>
    <chartFormat chart="8" format="23" series="1">
      <pivotArea type="data" outline="0" fieldPosition="0">
        <references count="2">
          <reference field="4294967294" count="1" selected="0">
            <x v="0"/>
          </reference>
          <reference field="2" count="1" selected="0">
            <x v="3"/>
          </reference>
        </references>
      </pivotArea>
    </chartFormat>
    <chartFormat chart="8" format="24" series="1">
      <pivotArea type="data" outline="0" fieldPosition="0">
        <references count="2">
          <reference field="4294967294" count="1" selected="0">
            <x v="0"/>
          </reference>
          <reference field="2" count="1" selected="0">
            <x v="4"/>
          </reference>
        </references>
      </pivotArea>
    </chartFormat>
    <chartFormat chart="8" format="25" series="1">
      <pivotArea type="data" outline="0" fieldPosition="0">
        <references count="2">
          <reference field="4294967294" count="1" selected="0">
            <x v="0"/>
          </reference>
          <reference field="2" count="1" selected="0">
            <x v="5"/>
          </reference>
        </references>
      </pivotArea>
    </chartFormat>
    <chartFormat chart="8" format="26" series="1">
      <pivotArea type="data" outline="0" fieldPosition="0">
        <references count="2">
          <reference field="4294967294" count="1" selected="0">
            <x v="0"/>
          </reference>
          <reference field="2" count="1" selected="0">
            <x v="6"/>
          </reference>
        </references>
      </pivotArea>
    </chartFormat>
    <chartFormat chart="8" format="27" series="1">
      <pivotArea type="data" outline="0" fieldPosition="0">
        <references count="2">
          <reference field="4294967294" count="1" selected="0">
            <x v="0"/>
          </reference>
          <reference field="2" count="1" selected="0">
            <x v="7"/>
          </reference>
        </references>
      </pivotArea>
    </chartFormat>
    <chartFormat chart="8" format="28" series="1">
      <pivotArea type="data" outline="0" fieldPosition="0">
        <references count="2">
          <reference field="4294967294" count="1" selected="0">
            <x v="0"/>
          </reference>
          <reference field="2" count="1" selected="0">
            <x v="8"/>
          </reference>
        </references>
      </pivotArea>
    </chartFormat>
    <chartFormat chart="8" format="29" series="1">
      <pivotArea type="data" outline="0" fieldPosition="0">
        <references count="2">
          <reference field="4294967294" count="1" selected="0">
            <x v="0"/>
          </reference>
          <reference field="2" count="1" selected="0">
            <x v="9"/>
          </reference>
        </references>
      </pivotArea>
    </chartFormat>
    <chartFormat chart="8" format="3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2" count="1" selected="0">
            <x v="8"/>
          </reference>
        </references>
      </pivotArea>
    </chartFormat>
    <chartFormat chart="9" format="9" series="1">
      <pivotArea type="data" outline="0" fieldPosition="0">
        <references count="2">
          <reference field="4294967294" count="1" selected="0">
            <x v="0"/>
          </reference>
          <reference field="2" count="1" selected="0">
            <x v="9"/>
          </reference>
        </references>
      </pivotArea>
    </chartFormat>
    <chartFormat chart="17" format="14" series="1">
      <pivotArea type="data" outline="0" fieldPosition="0">
        <references count="2">
          <reference field="4294967294" count="1" selected="0">
            <x v="0"/>
          </reference>
          <reference field="2" count="1" selected="0">
            <x v="4"/>
          </reference>
        </references>
      </pivotArea>
    </chartFormat>
    <chartFormat chart="17" format="15" series="1">
      <pivotArea type="data" outline="0" fieldPosition="0">
        <references count="2">
          <reference field="4294967294" count="1" selected="0">
            <x v="0"/>
          </reference>
          <reference field="2" count="1" selected="0">
            <x v="5"/>
          </reference>
        </references>
      </pivotArea>
    </chartFormat>
    <chartFormat chart="17" format="16" series="1">
      <pivotArea type="data" outline="0" fieldPosition="0">
        <references count="2">
          <reference field="4294967294" count="1" selected="0">
            <x v="0"/>
          </reference>
          <reference field="2" count="1" selected="0">
            <x v="6"/>
          </reference>
        </references>
      </pivotArea>
    </chartFormat>
    <chartFormat chart="17" format="17" series="1">
      <pivotArea type="data" outline="0" fieldPosition="0">
        <references count="2">
          <reference field="4294967294" count="1" selected="0">
            <x v="0"/>
          </reference>
          <reference field="2" count="1" selected="0">
            <x v="2"/>
          </reference>
        </references>
      </pivotArea>
    </chartFormat>
    <chartFormat chart="17" format="18" series="1">
      <pivotArea type="data" outline="0" fieldPosition="0">
        <references count="2">
          <reference field="4294967294" count="1" selected="0">
            <x v="0"/>
          </reference>
          <reference field="2" count="1" selected="0">
            <x v="3"/>
          </reference>
        </references>
      </pivotArea>
    </chartFormat>
    <chartFormat chart="17" format="19" series="1">
      <pivotArea type="data" outline="0" fieldPosition="0">
        <references count="2">
          <reference field="4294967294" count="1" selected="0">
            <x v="0"/>
          </reference>
          <reference field="2" count="1" selected="0">
            <x v="9"/>
          </reference>
        </references>
      </pivotArea>
    </chartFormat>
    <chartFormat chart="17" format="20" series="1">
      <pivotArea type="data" outline="0" fieldPosition="0">
        <references count="2">
          <reference field="4294967294" count="1" selected="0">
            <x v="0"/>
          </reference>
          <reference field="2" count="1" selected="0">
            <x v="7"/>
          </reference>
        </references>
      </pivotArea>
    </chartFormat>
    <chartFormat chart="17" format="21" series="1">
      <pivotArea type="data" outline="0" fieldPosition="0">
        <references count="2">
          <reference field="4294967294" count="1" selected="0">
            <x v="0"/>
          </reference>
          <reference field="2" count="1" selected="0">
            <x v="8"/>
          </reference>
        </references>
      </pivotArea>
    </chartFormat>
    <chartFormat chart="17" format="22" series="1">
      <pivotArea type="data" outline="0" fieldPosition="0">
        <references count="2">
          <reference field="4294967294" count="1" selected="0">
            <x v="0"/>
          </reference>
          <reference field="2" count="1" selected="0">
            <x v="0"/>
          </reference>
        </references>
      </pivotArea>
    </chartFormat>
    <chartFormat chart="17" format="23" series="1">
      <pivotArea type="data" outline="0" fieldPosition="0">
        <references count="2">
          <reference field="4294967294" count="1" selected="0">
            <x v="0"/>
          </reference>
          <reference field="2" count="1" selected="0">
            <x v="1"/>
          </reference>
        </references>
      </pivotArea>
    </chartFormat>
    <chartFormat chart="1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Dealer1"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Y16" firstHeaderRow="1" firstDataRow="2" firstDataCol="1"/>
  <pivotFields count="21">
    <pivotField showAll="0">
      <items count="25">
        <item x="2"/>
        <item x="10"/>
        <item x="18"/>
        <item x="4"/>
        <item x="12"/>
        <item x="21"/>
        <item x="8"/>
        <item x="13"/>
        <item x="19"/>
        <item x="6"/>
        <item x="14"/>
        <item x="7"/>
        <item x="0"/>
        <item x="16"/>
        <item x="1"/>
        <item x="5"/>
        <item x="20"/>
        <item x="9"/>
        <item x="22"/>
        <item x="3"/>
        <item x="11"/>
        <item x="23"/>
        <item x="15"/>
        <item x="17"/>
        <item t="default"/>
      </items>
    </pivotField>
    <pivotField showAll="0">
      <items count="5">
        <item x="0"/>
        <item x="2"/>
        <item x="1"/>
        <item x="3"/>
        <item t="default"/>
      </items>
    </pivotField>
    <pivotField showAll="0">
      <items count="11">
        <item x="1"/>
        <item x="0"/>
        <item x="2"/>
        <item x="9"/>
        <item x="8"/>
        <item x="4"/>
        <item x="5"/>
        <item x="6"/>
        <item x="7"/>
        <item x="3"/>
        <item t="default"/>
      </items>
    </pivotField>
    <pivotField axis="axisCol" showAll="0">
      <items count="24">
        <item x="0"/>
        <item x="1"/>
        <item x="2"/>
        <item x="3"/>
        <item x="4"/>
        <item x="5"/>
        <item x="6"/>
        <item x="7"/>
        <item x="8"/>
        <item x="9"/>
        <item x="10"/>
        <item x="11"/>
        <item x="12"/>
        <item x="13"/>
        <item x="14"/>
        <item x="15"/>
        <item x="16"/>
        <item x="17"/>
        <item x="18"/>
        <item x="19"/>
        <item x="20"/>
        <item x="21"/>
        <item x="2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2">
    <i>
      <x/>
    </i>
    <i i="1">
      <x v="1"/>
    </i>
    <i i="2">
      <x v="2"/>
    </i>
    <i i="3">
      <x v="3"/>
    </i>
    <i i="4">
      <x v="4"/>
    </i>
    <i i="5">
      <x v="5"/>
    </i>
    <i i="6">
      <x v="6"/>
    </i>
    <i i="7">
      <x v="7"/>
    </i>
    <i i="8">
      <x v="8"/>
    </i>
    <i i="9">
      <x v="9"/>
    </i>
    <i i="10">
      <x v="10"/>
    </i>
    <i i="11">
      <x v="11"/>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2">
    <dataField name="Jan" fld="4" baseField="0" baseItem="0"/>
    <dataField name="Feb" fld="5" baseField="0" baseItem="0"/>
    <dataField name="Mar" fld="6" baseField="0" baseItem="0"/>
    <dataField name="Apr" fld="7" baseField="0" baseItem="0"/>
    <dataField name="May " fld="8" baseField="0" baseItem="0"/>
    <dataField name="Jun" fld="9" baseField="0" baseItem="0"/>
    <dataField name="Jul" fld="10" baseField="0" baseItem="0"/>
    <dataField name="Aug" fld="11" baseField="0" baseItem="0"/>
    <dataField name="Sept" fld="12" baseField="0" baseItem="0"/>
    <dataField name="Oct" fld="13" baseField="0" baseItem="0"/>
    <dataField name="Nov" fld="14" baseField="0" baseItem="0"/>
    <dataField name="Dec" fld="15" baseField="0" baseItem="0"/>
  </dataFields>
  <formats count="1">
    <format dxfId="120">
      <pivotArea outline="0" collapsedLevelsAreSubtotals="1" fieldPosition="0"/>
    </format>
  </formats>
  <chartFormats count="1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4"/>
          </reference>
        </references>
      </pivotArea>
    </chartFormat>
    <chartFormat chart="0" format="2" series="1">
      <pivotArea type="data" outline="0" fieldPosition="0">
        <references count="2">
          <reference field="4294967294" count="1" selected="0">
            <x v="0"/>
          </reference>
          <reference field="3" count="1" selected="0">
            <x v="12"/>
          </reference>
        </references>
      </pivotArea>
    </chartFormat>
    <chartFormat chart="0" format="3" series="1">
      <pivotArea type="data" outline="0" fieldPosition="0">
        <references count="2">
          <reference field="4294967294" count="1" selected="0">
            <x v="0"/>
          </reference>
          <reference field="3" count="1" selected="0">
            <x v="13"/>
          </reference>
        </references>
      </pivotArea>
    </chartFormat>
    <chartFormat chart="0" format="4" series="1">
      <pivotArea type="data" outline="0" fieldPosition="0">
        <references count="2">
          <reference field="4294967294" count="1" selected="0">
            <x v="0"/>
          </reference>
          <reference field="3" count="1" selected="0">
            <x v="15"/>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18"/>
          </reference>
        </references>
      </pivotArea>
    </chartFormat>
    <chartFormat chart="0" format="7" series="1">
      <pivotArea type="data" outline="0" fieldPosition="0">
        <references count="2">
          <reference field="4294967294" count="1" selected="0">
            <x v="0"/>
          </reference>
          <reference field="3" count="1" selected="0">
            <x v="8"/>
          </reference>
        </references>
      </pivotArea>
    </chartFormat>
    <chartFormat chart="0" format="8" series="1">
      <pivotArea type="data" outline="0" fieldPosition="0">
        <references count="2">
          <reference field="4294967294" count="1" selected="0">
            <x v="0"/>
          </reference>
          <reference field="3" count="1" selected="0">
            <x v="5"/>
          </reference>
        </references>
      </pivotArea>
    </chartFormat>
    <chartFormat chart="0" format="9" series="1">
      <pivotArea type="data" outline="0" fieldPosition="0">
        <references count="2">
          <reference field="4294967294" count="1" selected="0">
            <x v="0"/>
          </reference>
          <reference field="3" count="1" selected="0">
            <x v="16"/>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21"/>
          </reference>
        </references>
      </pivotArea>
    </chartFormat>
    <chartFormat chart="0" format="12" series="1">
      <pivotArea type="data" outline="0" fieldPosition="0">
        <references count="2">
          <reference field="4294967294" count="1" selected="0">
            <x v="0"/>
          </reference>
          <reference field="3" count="1" selected="0">
            <x v="11"/>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19"/>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7"/>
          </reference>
        </references>
      </pivotArea>
    </chartFormat>
    <chartFormat chart="0" format="17" series="1">
      <pivotArea type="data" outline="0" fieldPosition="0">
        <references count="2">
          <reference field="4294967294" count="1" selected="0">
            <x v="0"/>
          </reference>
          <reference field="3" count="1" selected="0">
            <x v="9"/>
          </reference>
        </references>
      </pivotArea>
    </chartFormat>
    <chartFormat chart="0" format="18" series="1">
      <pivotArea type="data" outline="0" fieldPosition="0">
        <references count="2">
          <reference field="4294967294" count="1" selected="0">
            <x v="0"/>
          </reference>
          <reference field="3" count="1" selected="0">
            <x v="10"/>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22"/>
          </reference>
        </references>
      </pivotArea>
    </chartFormat>
    <chartFormat chart="0" format="22" series="1">
      <pivotArea type="data" outline="0" fieldPosition="0">
        <references count="2">
          <reference field="4294967294" count="1" selected="0">
            <x v="0"/>
          </reference>
          <reference field="3" count="1" selected="0">
            <x v="20"/>
          </reference>
        </references>
      </pivotArea>
    </chartFormat>
    <chartFormat chart="1" format="23" series="1">
      <pivotArea type="data" outline="0" fieldPosition="0">
        <references count="2">
          <reference field="4294967294" count="1" selected="0">
            <x v="0"/>
          </reference>
          <reference field="3" count="1" selected="0">
            <x v="0"/>
          </reference>
        </references>
      </pivotArea>
    </chartFormat>
    <chartFormat chart="1" format="24" series="1">
      <pivotArea type="data" outline="0" fieldPosition="0">
        <references count="2">
          <reference field="4294967294" count="1" selected="0">
            <x v="0"/>
          </reference>
          <reference field="3" count="1" selected="0">
            <x v="14"/>
          </reference>
        </references>
      </pivotArea>
    </chartFormat>
    <chartFormat chart="1" format="25" series="1">
      <pivotArea type="data" outline="0" fieldPosition="0">
        <references count="2">
          <reference field="4294967294" count="1" selected="0">
            <x v="0"/>
          </reference>
          <reference field="3" count="1" selected="0">
            <x v="12"/>
          </reference>
        </references>
      </pivotArea>
    </chartFormat>
    <chartFormat chart="1" format="26" series="1">
      <pivotArea type="data" outline="0" fieldPosition="0">
        <references count="2">
          <reference field="4294967294" count="1" selected="0">
            <x v="0"/>
          </reference>
          <reference field="3" count="1" selected="0">
            <x v="13"/>
          </reference>
        </references>
      </pivotArea>
    </chartFormat>
    <chartFormat chart="1" format="27" series="1">
      <pivotArea type="data" outline="0" fieldPosition="0">
        <references count="2">
          <reference field="4294967294" count="1" selected="0">
            <x v="0"/>
          </reference>
          <reference field="3" count="1" selected="0">
            <x v="15"/>
          </reference>
        </references>
      </pivotArea>
    </chartFormat>
    <chartFormat chart="1" format="28" series="1">
      <pivotArea type="data" outline="0" fieldPosition="0">
        <references count="2">
          <reference field="4294967294" count="1" selected="0">
            <x v="0"/>
          </reference>
          <reference field="3" count="1" selected="0">
            <x v="1"/>
          </reference>
        </references>
      </pivotArea>
    </chartFormat>
    <chartFormat chart="1" format="29" series="1">
      <pivotArea type="data" outline="0" fieldPosition="0">
        <references count="2">
          <reference field="4294967294" count="1" selected="0">
            <x v="0"/>
          </reference>
          <reference field="3" count="1" selected="0">
            <x v="18"/>
          </reference>
        </references>
      </pivotArea>
    </chartFormat>
    <chartFormat chart="1" format="30" series="1">
      <pivotArea type="data" outline="0" fieldPosition="0">
        <references count="2">
          <reference field="4294967294" count="1" selected="0">
            <x v="0"/>
          </reference>
          <reference field="3" count="1" selected="0">
            <x v="8"/>
          </reference>
        </references>
      </pivotArea>
    </chartFormat>
    <chartFormat chart="1" format="31" series="1">
      <pivotArea type="data" outline="0" fieldPosition="0">
        <references count="2">
          <reference field="4294967294" count="1" selected="0">
            <x v="0"/>
          </reference>
          <reference field="3" count="1" selected="0">
            <x v="5"/>
          </reference>
        </references>
      </pivotArea>
    </chartFormat>
    <chartFormat chart="1" format="32" series="1">
      <pivotArea type="data" outline="0" fieldPosition="0">
        <references count="2">
          <reference field="4294967294" count="1" selected="0">
            <x v="0"/>
          </reference>
          <reference field="3" count="1" selected="0">
            <x v="16"/>
          </reference>
        </references>
      </pivotArea>
    </chartFormat>
    <chartFormat chart="1" format="33" series="1">
      <pivotArea type="data" outline="0" fieldPosition="0">
        <references count="2">
          <reference field="4294967294" count="1" selected="0">
            <x v="0"/>
          </reference>
          <reference field="3" count="1" selected="0">
            <x v="2"/>
          </reference>
        </references>
      </pivotArea>
    </chartFormat>
    <chartFormat chart="1" format="34" series="1">
      <pivotArea type="data" outline="0" fieldPosition="0">
        <references count="2">
          <reference field="4294967294" count="1" selected="0">
            <x v="0"/>
          </reference>
          <reference field="3" count="1" selected="0">
            <x v="21"/>
          </reference>
        </references>
      </pivotArea>
    </chartFormat>
    <chartFormat chart="1" format="35" series="1">
      <pivotArea type="data" outline="0" fieldPosition="0">
        <references count="2">
          <reference field="4294967294" count="1" selected="0">
            <x v="0"/>
          </reference>
          <reference field="3" count="1" selected="0">
            <x v="11"/>
          </reference>
        </references>
      </pivotArea>
    </chartFormat>
    <chartFormat chart="1" format="36" series="1">
      <pivotArea type="data" outline="0" fieldPosition="0">
        <references count="2">
          <reference field="4294967294" count="1" selected="0">
            <x v="0"/>
          </reference>
          <reference field="3" count="1" selected="0">
            <x v="4"/>
          </reference>
        </references>
      </pivotArea>
    </chartFormat>
    <chartFormat chart="1" format="37" series="1">
      <pivotArea type="data" outline="0" fieldPosition="0">
        <references count="2">
          <reference field="4294967294" count="1" selected="0">
            <x v="0"/>
          </reference>
          <reference field="3" count="1" selected="0">
            <x v="19"/>
          </reference>
        </references>
      </pivotArea>
    </chartFormat>
    <chartFormat chart="1" format="38" series="1">
      <pivotArea type="data" outline="0" fieldPosition="0">
        <references count="2">
          <reference field="4294967294" count="1" selected="0">
            <x v="0"/>
          </reference>
          <reference field="3" count="1" selected="0">
            <x v="6"/>
          </reference>
        </references>
      </pivotArea>
    </chartFormat>
    <chartFormat chart="1" format="39" series="1">
      <pivotArea type="data" outline="0" fieldPosition="0">
        <references count="2">
          <reference field="4294967294" count="1" selected="0">
            <x v="0"/>
          </reference>
          <reference field="3" count="1" selected="0">
            <x v="7"/>
          </reference>
        </references>
      </pivotArea>
    </chartFormat>
    <chartFormat chart="1" format="40" series="1">
      <pivotArea type="data" outline="0" fieldPosition="0">
        <references count="2">
          <reference field="4294967294" count="1" selected="0">
            <x v="0"/>
          </reference>
          <reference field="3" count="1" selected="0">
            <x v="9"/>
          </reference>
        </references>
      </pivotArea>
    </chartFormat>
    <chartFormat chart="1" format="41" series="1">
      <pivotArea type="data" outline="0" fieldPosition="0">
        <references count="2">
          <reference field="4294967294" count="1" selected="0">
            <x v="0"/>
          </reference>
          <reference field="3" count="1" selected="0">
            <x v="10"/>
          </reference>
        </references>
      </pivotArea>
    </chartFormat>
    <chartFormat chart="1" format="42" series="1">
      <pivotArea type="data" outline="0" fieldPosition="0">
        <references count="2">
          <reference field="4294967294" count="1" selected="0">
            <x v="0"/>
          </reference>
          <reference field="3" count="1" selected="0">
            <x v="17"/>
          </reference>
        </references>
      </pivotArea>
    </chartFormat>
    <chartFormat chart="1" format="43" series="1">
      <pivotArea type="data" outline="0" fieldPosition="0">
        <references count="2">
          <reference field="4294967294" count="1" selected="0">
            <x v="0"/>
          </reference>
          <reference field="3" count="1" selected="0">
            <x v="3"/>
          </reference>
        </references>
      </pivotArea>
    </chartFormat>
    <chartFormat chart="1" format="44" series="1">
      <pivotArea type="data" outline="0" fieldPosition="0">
        <references count="2">
          <reference field="4294967294" count="1" selected="0">
            <x v="0"/>
          </reference>
          <reference field="3" count="1" selected="0">
            <x v="22"/>
          </reference>
        </references>
      </pivotArea>
    </chartFormat>
    <chartFormat chart="1" format="45" series="1">
      <pivotArea type="data" outline="0" fieldPosition="0">
        <references count="2">
          <reference field="4294967294" count="1" selected="0">
            <x v="0"/>
          </reference>
          <reference field="3" count="1" selected="0">
            <x v="20"/>
          </reference>
        </references>
      </pivotArea>
    </chartFormat>
    <chartFormat chart="2" format="46"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14"/>
          </reference>
        </references>
      </pivotArea>
    </chartFormat>
    <chartFormat chart="2" format="48" series="1">
      <pivotArea type="data" outline="0" fieldPosition="0">
        <references count="2">
          <reference field="4294967294" count="1" selected="0">
            <x v="0"/>
          </reference>
          <reference field="3" count="1" selected="0">
            <x v="12"/>
          </reference>
        </references>
      </pivotArea>
    </chartFormat>
    <chartFormat chart="2" format="49" series="1">
      <pivotArea type="data" outline="0" fieldPosition="0">
        <references count="2">
          <reference field="4294967294" count="1" selected="0">
            <x v="0"/>
          </reference>
          <reference field="3" count="1" selected="0">
            <x v="13"/>
          </reference>
        </references>
      </pivotArea>
    </chartFormat>
    <chartFormat chart="2" format="50" series="1">
      <pivotArea type="data" outline="0" fieldPosition="0">
        <references count="2">
          <reference field="4294967294" count="1" selected="0">
            <x v="0"/>
          </reference>
          <reference field="3" count="1" selected="0">
            <x v="15"/>
          </reference>
        </references>
      </pivotArea>
    </chartFormat>
    <chartFormat chart="2" format="51" series="1">
      <pivotArea type="data" outline="0" fieldPosition="0">
        <references count="2">
          <reference field="4294967294" count="1" selected="0">
            <x v="0"/>
          </reference>
          <reference field="3" count="1" selected="0">
            <x v="1"/>
          </reference>
        </references>
      </pivotArea>
    </chartFormat>
    <chartFormat chart="2" format="52" series="1">
      <pivotArea type="data" outline="0" fieldPosition="0">
        <references count="2">
          <reference field="4294967294" count="1" selected="0">
            <x v="0"/>
          </reference>
          <reference field="3" count="1" selected="0">
            <x v="18"/>
          </reference>
        </references>
      </pivotArea>
    </chartFormat>
    <chartFormat chart="2" format="53" series="1">
      <pivotArea type="data" outline="0" fieldPosition="0">
        <references count="2">
          <reference field="4294967294" count="1" selected="0">
            <x v="0"/>
          </reference>
          <reference field="3" count="1" selected="0">
            <x v="8"/>
          </reference>
        </references>
      </pivotArea>
    </chartFormat>
    <chartFormat chart="2" format="54" series="1">
      <pivotArea type="data" outline="0" fieldPosition="0">
        <references count="2">
          <reference field="4294967294" count="1" selected="0">
            <x v="0"/>
          </reference>
          <reference field="3" count="1" selected="0">
            <x v="5"/>
          </reference>
        </references>
      </pivotArea>
    </chartFormat>
    <chartFormat chart="2" format="55" series="1">
      <pivotArea type="data" outline="0" fieldPosition="0">
        <references count="2">
          <reference field="4294967294" count="1" selected="0">
            <x v="0"/>
          </reference>
          <reference field="3" count="1" selected="0">
            <x v="16"/>
          </reference>
        </references>
      </pivotArea>
    </chartFormat>
    <chartFormat chart="2" format="56" series="1">
      <pivotArea type="data" outline="0" fieldPosition="0">
        <references count="2">
          <reference field="4294967294" count="1" selected="0">
            <x v="0"/>
          </reference>
          <reference field="3" count="1" selected="0">
            <x v="2"/>
          </reference>
        </references>
      </pivotArea>
    </chartFormat>
    <chartFormat chart="2" format="57" series="1">
      <pivotArea type="data" outline="0" fieldPosition="0">
        <references count="2">
          <reference field="4294967294" count="1" selected="0">
            <x v="0"/>
          </reference>
          <reference field="3" count="1" selected="0">
            <x v="21"/>
          </reference>
        </references>
      </pivotArea>
    </chartFormat>
    <chartFormat chart="2" format="58" series="1">
      <pivotArea type="data" outline="0" fieldPosition="0">
        <references count="2">
          <reference field="4294967294" count="1" selected="0">
            <x v="0"/>
          </reference>
          <reference field="3" count="1" selected="0">
            <x v="11"/>
          </reference>
        </references>
      </pivotArea>
    </chartFormat>
    <chartFormat chart="2" format="59" series="1">
      <pivotArea type="data" outline="0" fieldPosition="0">
        <references count="2">
          <reference field="4294967294" count="1" selected="0">
            <x v="0"/>
          </reference>
          <reference field="3" count="1" selected="0">
            <x v="4"/>
          </reference>
        </references>
      </pivotArea>
    </chartFormat>
    <chartFormat chart="2" format="60" series="1">
      <pivotArea type="data" outline="0" fieldPosition="0">
        <references count="2">
          <reference field="4294967294" count="1" selected="0">
            <x v="0"/>
          </reference>
          <reference field="3" count="1" selected="0">
            <x v="19"/>
          </reference>
        </references>
      </pivotArea>
    </chartFormat>
    <chartFormat chart="2" format="61" series="1">
      <pivotArea type="data" outline="0" fieldPosition="0">
        <references count="2">
          <reference field="4294967294" count="1" selected="0">
            <x v="0"/>
          </reference>
          <reference field="3" count="1" selected="0">
            <x v="6"/>
          </reference>
        </references>
      </pivotArea>
    </chartFormat>
    <chartFormat chart="2" format="62" series="1">
      <pivotArea type="data" outline="0" fieldPosition="0">
        <references count="2">
          <reference field="4294967294" count="1" selected="0">
            <x v="0"/>
          </reference>
          <reference field="3" count="1" selected="0">
            <x v="7"/>
          </reference>
        </references>
      </pivotArea>
    </chartFormat>
    <chartFormat chart="2" format="63" series="1">
      <pivotArea type="data" outline="0" fieldPosition="0">
        <references count="2">
          <reference field="4294967294" count="1" selected="0">
            <x v="0"/>
          </reference>
          <reference field="3" count="1" selected="0">
            <x v="9"/>
          </reference>
        </references>
      </pivotArea>
    </chartFormat>
    <chartFormat chart="2" format="64" series="1">
      <pivotArea type="data" outline="0" fieldPosition="0">
        <references count="2">
          <reference field="4294967294" count="1" selected="0">
            <x v="0"/>
          </reference>
          <reference field="3" count="1" selected="0">
            <x v="10"/>
          </reference>
        </references>
      </pivotArea>
    </chartFormat>
    <chartFormat chart="2" format="65" series="1">
      <pivotArea type="data" outline="0" fieldPosition="0">
        <references count="2">
          <reference field="4294967294" count="1" selected="0">
            <x v="0"/>
          </reference>
          <reference field="3" count="1" selected="0">
            <x v="17"/>
          </reference>
        </references>
      </pivotArea>
    </chartFormat>
    <chartFormat chart="2" format="66" series="1">
      <pivotArea type="data" outline="0" fieldPosition="0">
        <references count="2">
          <reference field="4294967294" count="1" selected="0">
            <x v="0"/>
          </reference>
          <reference field="3" count="1" selected="0">
            <x v="3"/>
          </reference>
        </references>
      </pivotArea>
    </chartFormat>
    <chartFormat chart="2" format="67" series="1">
      <pivotArea type="data" outline="0" fieldPosition="0">
        <references count="2">
          <reference field="4294967294" count="1" selected="0">
            <x v="0"/>
          </reference>
          <reference field="3" count="1" selected="0">
            <x v="22"/>
          </reference>
        </references>
      </pivotArea>
    </chartFormat>
    <chartFormat chart="2" format="68" series="1">
      <pivotArea type="data" outline="0" fieldPosition="0">
        <references count="2">
          <reference field="4294967294" count="1" selected="0">
            <x v="0"/>
          </reference>
          <reference field="3" count="1" selected="0">
            <x v="20"/>
          </reference>
        </references>
      </pivotArea>
    </chartFormat>
    <chartFormat chart="4" format="92" series="1">
      <pivotArea type="data" outline="0" fieldPosition="0">
        <references count="2">
          <reference field="4294967294" count="1" selected="0">
            <x v="0"/>
          </reference>
          <reference field="3" count="1" selected="0">
            <x v="0"/>
          </reference>
        </references>
      </pivotArea>
    </chartFormat>
    <chartFormat chart="4" format="93" series="1">
      <pivotArea type="data" outline="0" fieldPosition="0">
        <references count="2">
          <reference field="4294967294" count="1" selected="0">
            <x v="0"/>
          </reference>
          <reference field="3" count="1" selected="0">
            <x v="14"/>
          </reference>
        </references>
      </pivotArea>
    </chartFormat>
    <chartFormat chart="4" format="94" series="1">
      <pivotArea type="data" outline="0" fieldPosition="0">
        <references count="2">
          <reference field="4294967294" count="1" selected="0">
            <x v="0"/>
          </reference>
          <reference field="3" count="1" selected="0">
            <x v="12"/>
          </reference>
        </references>
      </pivotArea>
    </chartFormat>
    <chartFormat chart="4" format="95" series="1">
      <pivotArea type="data" outline="0" fieldPosition="0">
        <references count="2">
          <reference field="4294967294" count="1" selected="0">
            <x v="0"/>
          </reference>
          <reference field="3" count="1" selected="0">
            <x v="13"/>
          </reference>
        </references>
      </pivotArea>
    </chartFormat>
    <chartFormat chart="4" format="96" series="1">
      <pivotArea type="data" outline="0" fieldPosition="0">
        <references count="2">
          <reference field="4294967294" count="1" selected="0">
            <x v="0"/>
          </reference>
          <reference field="3" count="1" selected="0">
            <x v="15"/>
          </reference>
        </references>
      </pivotArea>
    </chartFormat>
    <chartFormat chart="4" format="97" series="1">
      <pivotArea type="data" outline="0" fieldPosition="0">
        <references count="2">
          <reference field="4294967294" count="1" selected="0">
            <x v="0"/>
          </reference>
          <reference field="3" count="1" selected="0">
            <x v="1"/>
          </reference>
        </references>
      </pivotArea>
    </chartFormat>
    <chartFormat chart="4" format="98" series="1">
      <pivotArea type="data" outline="0" fieldPosition="0">
        <references count="2">
          <reference field="4294967294" count="1" selected="0">
            <x v="0"/>
          </reference>
          <reference field="3" count="1" selected="0">
            <x v="18"/>
          </reference>
        </references>
      </pivotArea>
    </chartFormat>
    <chartFormat chart="4" format="99" series="1">
      <pivotArea type="data" outline="0" fieldPosition="0">
        <references count="2">
          <reference field="4294967294" count="1" selected="0">
            <x v="0"/>
          </reference>
          <reference field="3" count="1" selected="0">
            <x v="8"/>
          </reference>
        </references>
      </pivotArea>
    </chartFormat>
    <chartFormat chart="4" format="100" series="1">
      <pivotArea type="data" outline="0" fieldPosition="0">
        <references count="2">
          <reference field="4294967294" count="1" selected="0">
            <x v="0"/>
          </reference>
          <reference field="3" count="1" selected="0">
            <x v="5"/>
          </reference>
        </references>
      </pivotArea>
    </chartFormat>
    <chartFormat chart="4" format="101" series="1">
      <pivotArea type="data" outline="0" fieldPosition="0">
        <references count="2">
          <reference field="4294967294" count="1" selected="0">
            <x v="0"/>
          </reference>
          <reference field="3" count="1" selected="0">
            <x v="16"/>
          </reference>
        </references>
      </pivotArea>
    </chartFormat>
    <chartFormat chart="4" format="102" series="1">
      <pivotArea type="data" outline="0" fieldPosition="0">
        <references count="2">
          <reference field="4294967294" count="1" selected="0">
            <x v="0"/>
          </reference>
          <reference field="3" count="1" selected="0">
            <x v="2"/>
          </reference>
        </references>
      </pivotArea>
    </chartFormat>
    <chartFormat chart="4" format="103" series="1">
      <pivotArea type="data" outline="0" fieldPosition="0">
        <references count="2">
          <reference field="4294967294" count="1" selected="0">
            <x v="0"/>
          </reference>
          <reference field="3" count="1" selected="0">
            <x v="21"/>
          </reference>
        </references>
      </pivotArea>
    </chartFormat>
    <chartFormat chart="4" format="104" series="1">
      <pivotArea type="data" outline="0" fieldPosition="0">
        <references count="2">
          <reference field="4294967294" count="1" selected="0">
            <x v="0"/>
          </reference>
          <reference field="3" count="1" selected="0">
            <x v="11"/>
          </reference>
        </references>
      </pivotArea>
    </chartFormat>
    <chartFormat chart="4" format="105" series="1">
      <pivotArea type="data" outline="0" fieldPosition="0">
        <references count="2">
          <reference field="4294967294" count="1" selected="0">
            <x v="0"/>
          </reference>
          <reference field="3" count="1" selected="0">
            <x v="4"/>
          </reference>
        </references>
      </pivotArea>
    </chartFormat>
    <chartFormat chart="4" format="106" series="1">
      <pivotArea type="data" outline="0" fieldPosition="0">
        <references count="2">
          <reference field="4294967294" count="1" selected="0">
            <x v="0"/>
          </reference>
          <reference field="3" count="1" selected="0">
            <x v="19"/>
          </reference>
        </references>
      </pivotArea>
    </chartFormat>
    <chartFormat chart="4" format="107" series="1">
      <pivotArea type="data" outline="0" fieldPosition="0">
        <references count="2">
          <reference field="4294967294" count="1" selected="0">
            <x v="0"/>
          </reference>
          <reference field="3" count="1" selected="0">
            <x v="6"/>
          </reference>
        </references>
      </pivotArea>
    </chartFormat>
    <chartFormat chart="4" format="108" series="1">
      <pivotArea type="data" outline="0" fieldPosition="0">
        <references count="2">
          <reference field="4294967294" count="1" selected="0">
            <x v="0"/>
          </reference>
          <reference field="3" count="1" selected="0">
            <x v="7"/>
          </reference>
        </references>
      </pivotArea>
    </chartFormat>
    <chartFormat chart="4" format="109" series="1">
      <pivotArea type="data" outline="0" fieldPosition="0">
        <references count="2">
          <reference field="4294967294" count="1" selected="0">
            <x v="0"/>
          </reference>
          <reference field="3" count="1" selected="0">
            <x v="9"/>
          </reference>
        </references>
      </pivotArea>
    </chartFormat>
    <chartFormat chart="4" format="110" series="1">
      <pivotArea type="data" outline="0" fieldPosition="0">
        <references count="2">
          <reference field="4294967294" count="1" selected="0">
            <x v="0"/>
          </reference>
          <reference field="3" count="1" selected="0">
            <x v="10"/>
          </reference>
        </references>
      </pivotArea>
    </chartFormat>
    <chartFormat chart="4" format="111" series="1">
      <pivotArea type="data" outline="0" fieldPosition="0">
        <references count="2">
          <reference field="4294967294" count="1" selected="0">
            <x v="0"/>
          </reference>
          <reference field="3" count="1" selected="0">
            <x v="17"/>
          </reference>
        </references>
      </pivotArea>
    </chartFormat>
    <chartFormat chart="4" format="112" series="1">
      <pivotArea type="data" outline="0" fieldPosition="0">
        <references count="2">
          <reference field="4294967294" count="1" selected="0">
            <x v="0"/>
          </reference>
          <reference field="3" count="1" selected="0">
            <x v="3"/>
          </reference>
        </references>
      </pivotArea>
    </chartFormat>
    <chartFormat chart="4" format="113" series="1">
      <pivotArea type="data" outline="0" fieldPosition="0">
        <references count="2">
          <reference field="4294967294" count="1" selected="0">
            <x v="0"/>
          </reference>
          <reference field="3" count="1" selected="0">
            <x v="22"/>
          </reference>
        </references>
      </pivotArea>
    </chartFormat>
    <chartFormat chart="4" format="114" series="1">
      <pivotArea type="data" outline="0" fieldPosition="0">
        <references count="2">
          <reference field="4294967294" count="1" selected="0">
            <x v="0"/>
          </reference>
          <reference field="3" count="1" selected="0">
            <x v="20"/>
          </reference>
        </references>
      </pivotArea>
    </chartFormat>
    <chartFormat chart="4" format="115" series="1">
      <pivotArea type="data" outline="0" fieldPosition="0">
        <references count="1">
          <reference field="4294967294" count="1" selected="0">
            <x v="0"/>
          </reference>
        </references>
      </pivotArea>
    </chartFormat>
    <chartFormat chart="6" format="70" series="1">
      <pivotArea type="data" outline="0" fieldPosition="0">
        <references count="2">
          <reference field="4294967294" count="1" selected="0">
            <x v="0"/>
          </reference>
          <reference field="3" count="1" selected="0">
            <x v="2"/>
          </reference>
        </references>
      </pivotArea>
    </chartFormat>
    <chartFormat chart="6" format="71" series="1">
      <pivotArea type="data" outline="0" fieldPosition="0">
        <references count="2">
          <reference field="4294967294" count="1" selected="0">
            <x v="0"/>
          </reference>
          <reference field="3" count="1" selected="0">
            <x v="0"/>
          </reference>
        </references>
      </pivotArea>
    </chartFormat>
    <chartFormat chart="6" format="72" series="1">
      <pivotArea type="data" outline="0" fieldPosition="0">
        <references count="2">
          <reference field="4294967294" count="1" selected="0">
            <x v="0"/>
          </reference>
          <reference field="3" count="1" selected="0">
            <x v="1"/>
          </reference>
        </references>
      </pivotArea>
    </chartFormat>
    <chartFormat chart="6" format="73" series="1">
      <pivotArea type="data" outline="0" fieldPosition="0">
        <references count="2">
          <reference field="4294967294" count="1" selected="0">
            <x v="0"/>
          </reference>
          <reference field="3" count="1" selected="0">
            <x v="3"/>
          </reference>
        </references>
      </pivotArea>
    </chartFormat>
    <chartFormat chart="6" format="74" series="1">
      <pivotArea type="data" outline="0" fieldPosition="0">
        <references count="2">
          <reference field="4294967294" count="1" selected="0">
            <x v="0"/>
          </reference>
          <reference field="3" count="1" selected="0">
            <x v="4"/>
          </reference>
        </references>
      </pivotArea>
    </chartFormat>
    <chartFormat chart="6" format="75" series="1">
      <pivotArea type="data" outline="0" fieldPosition="0">
        <references count="2">
          <reference field="4294967294" count="1" selected="0">
            <x v="0"/>
          </reference>
          <reference field="3" count="1" selected="0">
            <x v="5"/>
          </reference>
        </references>
      </pivotArea>
    </chartFormat>
    <chartFormat chart="6" format="76" series="1">
      <pivotArea type="data" outline="0" fieldPosition="0">
        <references count="2">
          <reference field="4294967294" count="1" selected="0">
            <x v="0"/>
          </reference>
          <reference field="3" count="1" selected="0">
            <x v="6"/>
          </reference>
        </references>
      </pivotArea>
    </chartFormat>
    <chartFormat chart="6" format="77" series="1">
      <pivotArea type="data" outline="0" fieldPosition="0">
        <references count="2">
          <reference field="4294967294" count="1" selected="0">
            <x v="0"/>
          </reference>
          <reference field="3" count="1" selected="0">
            <x v="7"/>
          </reference>
        </references>
      </pivotArea>
    </chartFormat>
    <chartFormat chart="6" format="78" series="1">
      <pivotArea type="data" outline="0" fieldPosition="0">
        <references count="2">
          <reference field="4294967294" count="1" selected="0">
            <x v="0"/>
          </reference>
          <reference field="3" count="1" selected="0">
            <x v="8"/>
          </reference>
        </references>
      </pivotArea>
    </chartFormat>
    <chartFormat chart="6" format="79" series="1">
      <pivotArea type="data" outline="0" fieldPosition="0">
        <references count="2">
          <reference field="4294967294" count="1" selected="0">
            <x v="0"/>
          </reference>
          <reference field="3" count="1" selected="0">
            <x v="9"/>
          </reference>
        </references>
      </pivotArea>
    </chartFormat>
    <chartFormat chart="6" format="80" series="1">
      <pivotArea type="data" outline="0" fieldPosition="0">
        <references count="2">
          <reference field="4294967294" count="1" selected="0">
            <x v="0"/>
          </reference>
          <reference field="3" count="1" selected="0">
            <x v="10"/>
          </reference>
        </references>
      </pivotArea>
    </chartFormat>
    <chartFormat chart="6" format="81" series="1">
      <pivotArea type="data" outline="0" fieldPosition="0">
        <references count="2">
          <reference field="4294967294" count="1" selected="0">
            <x v="0"/>
          </reference>
          <reference field="3" count="1" selected="0">
            <x v="11"/>
          </reference>
        </references>
      </pivotArea>
    </chartFormat>
    <chartFormat chart="6" format="82" series="1">
      <pivotArea type="data" outline="0" fieldPosition="0">
        <references count="2">
          <reference field="4294967294" count="1" selected="0">
            <x v="0"/>
          </reference>
          <reference field="3" count="1" selected="0">
            <x v="12"/>
          </reference>
        </references>
      </pivotArea>
    </chartFormat>
    <chartFormat chart="6" format="83" series="1">
      <pivotArea type="data" outline="0" fieldPosition="0">
        <references count="2">
          <reference field="4294967294" count="1" selected="0">
            <x v="0"/>
          </reference>
          <reference field="3" count="1" selected="0">
            <x v="13"/>
          </reference>
        </references>
      </pivotArea>
    </chartFormat>
    <chartFormat chart="6" format="84" series="1">
      <pivotArea type="data" outline="0" fieldPosition="0">
        <references count="2">
          <reference field="4294967294" count="1" selected="0">
            <x v="0"/>
          </reference>
          <reference field="3" count="1" selected="0">
            <x v="14"/>
          </reference>
        </references>
      </pivotArea>
    </chartFormat>
    <chartFormat chart="6" format="85" series="1">
      <pivotArea type="data" outline="0" fieldPosition="0">
        <references count="2">
          <reference field="4294967294" count="1" selected="0">
            <x v="0"/>
          </reference>
          <reference field="3" count="1" selected="0">
            <x v="15"/>
          </reference>
        </references>
      </pivotArea>
    </chartFormat>
    <chartFormat chart="6" format="86" series="1">
      <pivotArea type="data" outline="0" fieldPosition="0">
        <references count="2">
          <reference field="4294967294" count="1" selected="0">
            <x v="0"/>
          </reference>
          <reference field="3" count="1" selected="0">
            <x v="16"/>
          </reference>
        </references>
      </pivotArea>
    </chartFormat>
    <chartFormat chart="6" format="87" series="1">
      <pivotArea type="data" outline="0" fieldPosition="0">
        <references count="2">
          <reference field="4294967294" count="1" selected="0">
            <x v="0"/>
          </reference>
          <reference field="3" count="1" selected="0">
            <x v="17"/>
          </reference>
        </references>
      </pivotArea>
    </chartFormat>
    <chartFormat chart="6" format="88" series="1">
      <pivotArea type="data" outline="0" fieldPosition="0">
        <references count="2">
          <reference field="4294967294" count="1" selected="0">
            <x v="0"/>
          </reference>
          <reference field="3" count="1" selected="0">
            <x v="18"/>
          </reference>
        </references>
      </pivotArea>
    </chartFormat>
    <chartFormat chart="6" format="89" series="1">
      <pivotArea type="data" outline="0" fieldPosition="0">
        <references count="2">
          <reference field="4294967294" count="1" selected="0">
            <x v="0"/>
          </reference>
          <reference field="3" count="1" selected="0">
            <x v="19"/>
          </reference>
        </references>
      </pivotArea>
    </chartFormat>
    <chartFormat chart="6" format="90" series="1">
      <pivotArea type="data" outline="0" fieldPosition="0">
        <references count="2">
          <reference field="4294967294" count="1" selected="0">
            <x v="0"/>
          </reference>
          <reference field="3" count="1" selected="0">
            <x v="20"/>
          </reference>
        </references>
      </pivotArea>
    </chartFormat>
    <chartFormat chart="6" format="91" series="1">
      <pivotArea type="data" outline="0" fieldPosition="0">
        <references count="2">
          <reference field="4294967294" count="1" selected="0">
            <x v="0"/>
          </reference>
          <reference field="3" count="1" selected="0">
            <x v="21"/>
          </reference>
        </references>
      </pivotArea>
    </chartFormat>
    <chartFormat chart="6" format="92" series="1">
      <pivotArea type="data" outline="0" fieldPosition="0">
        <references count="2">
          <reference field="4294967294" count="1" selected="0">
            <x v="0"/>
          </reference>
          <reference field="3" count="1" selected="0">
            <x v="22"/>
          </reference>
        </references>
      </pivotArea>
    </chartFormat>
    <chartFormat chart="2" format="69" series="1">
      <pivotArea type="data" outline="0" fieldPosition="0">
        <references count="1">
          <reference field="4294967294" count="1" selected="0">
            <x v="0"/>
          </reference>
        </references>
      </pivotArea>
    </chartFormat>
    <chartFormat chart="6"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Dealer2"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B27" firstHeaderRow="1" firstDataRow="1" firstDataCol="1"/>
  <pivotFields count="21">
    <pivotField showAll="0">
      <items count="25">
        <item x="2"/>
        <item x="10"/>
        <item x="18"/>
        <item x="4"/>
        <item x="12"/>
        <item x="21"/>
        <item x="8"/>
        <item x="13"/>
        <item x="19"/>
        <item x="6"/>
        <item x="14"/>
        <item x="7"/>
        <item x="0"/>
        <item x="16"/>
        <item x="1"/>
        <item x="5"/>
        <item x="20"/>
        <item x="9"/>
        <item x="22"/>
        <item x="3"/>
        <item x="11"/>
        <item x="23"/>
        <item x="15"/>
        <item x="17"/>
        <item t="default"/>
      </items>
    </pivotField>
    <pivotField showAll="0">
      <items count="5">
        <item x="0"/>
        <item x="2"/>
        <item x="1"/>
        <item x="3"/>
        <item t="default"/>
      </items>
    </pivotField>
    <pivotField showAll="0">
      <items count="11">
        <item x="1"/>
        <item x="0"/>
        <item x="2"/>
        <item x="9"/>
        <item x="8"/>
        <item x="4"/>
        <item x="5"/>
        <item x="6"/>
        <item x="7"/>
        <item x="3"/>
        <item t="default"/>
      </items>
    </pivotField>
    <pivotField axis="axisRow" showAll="0" sortType="descending">
      <items count="24">
        <item x="0"/>
        <item x="1"/>
        <item x="2"/>
        <item x="3"/>
        <item x="4"/>
        <item x="5"/>
        <item x="6"/>
        <item x="7"/>
        <item x="8"/>
        <item x="9"/>
        <item x="10"/>
        <item x="11"/>
        <item x="12"/>
        <item x="13"/>
        <item x="14"/>
        <item x="15"/>
        <item x="16"/>
        <item x="17"/>
        <item x="18"/>
        <item x="19"/>
        <item x="20"/>
        <item x="21"/>
        <item x="2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24">
    <i>
      <x/>
    </i>
    <i>
      <x v="4"/>
    </i>
    <i>
      <x v="1"/>
    </i>
    <i>
      <x v="17"/>
    </i>
    <i>
      <x v="21"/>
    </i>
    <i>
      <x v="9"/>
    </i>
    <i>
      <x v="10"/>
    </i>
    <i>
      <x v="16"/>
    </i>
    <i>
      <x v="15"/>
    </i>
    <i>
      <x v="14"/>
    </i>
    <i>
      <x v="12"/>
    </i>
    <i>
      <x v="13"/>
    </i>
    <i>
      <x v="8"/>
    </i>
    <i>
      <x v="5"/>
    </i>
    <i>
      <x v="22"/>
    </i>
    <i>
      <x v="19"/>
    </i>
    <i>
      <x v="2"/>
    </i>
    <i>
      <x v="11"/>
    </i>
    <i>
      <x v="6"/>
    </i>
    <i>
      <x v="18"/>
    </i>
    <i>
      <x v="3"/>
    </i>
    <i>
      <x v="20"/>
    </i>
    <i>
      <x v="7"/>
    </i>
    <i t="grand">
      <x/>
    </i>
  </rowItems>
  <colItems count="1">
    <i/>
  </colItems>
  <dataFields count="1">
    <dataField name="% of Total" fld="16" showDataAs="percentOfTotal" baseField="0" baseItem="0" numFmtId="9"/>
  </dataFields>
  <formats count="3">
    <format dxfId="119">
      <pivotArea outline="0" fieldPosition="0">
        <references count="1">
          <reference field="4294967294" count="1">
            <x v="0"/>
          </reference>
        </references>
      </pivotArea>
    </format>
    <format dxfId="118">
      <pivotArea outline="0" collapsedLevelsAreSubtotals="1" fieldPosition="0">
        <references count="1">
          <reference field="3" count="1" selected="0">
            <x v="0"/>
          </reference>
        </references>
      </pivotArea>
    </format>
    <format dxfId="117">
      <pivotArea outline="0" collapsedLevelsAreSubtotals="1" fieldPosition="0"/>
    </format>
  </formats>
  <chartFormats count="50">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8" format="3" series="1">
      <pivotArea type="data" outline="0" fieldPosition="0">
        <references count="2">
          <reference field="4294967294" count="1" selected="0">
            <x v="0"/>
          </reference>
          <reference field="3" count="1" selected="0">
            <x v="3"/>
          </reference>
        </references>
      </pivotArea>
    </chartFormat>
    <chartFormat chart="8" format="4" series="1">
      <pivotArea type="data" outline="0" fieldPosition="0">
        <references count="2">
          <reference field="4294967294" count="1" selected="0">
            <x v="0"/>
          </reference>
          <reference field="3" count="1" selected="0">
            <x v="4"/>
          </reference>
        </references>
      </pivotArea>
    </chartFormat>
    <chartFormat chart="8" format="5" series="1">
      <pivotArea type="data" outline="0" fieldPosition="0">
        <references count="2">
          <reference field="4294967294" count="1" selected="0">
            <x v="0"/>
          </reference>
          <reference field="3" count="1" selected="0">
            <x v="5"/>
          </reference>
        </references>
      </pivotArea>
    </chartFormat>
    <chartFormat chart="8" format="6" series="1">
      <pivotArea type="data" outline="0" fieldPosition="0">
        <references count="2">
          <reference field="4294967294" count="1" selected="0">
            <x v="0"/>
          </reference>
          <reference field="3" count="1" selected="0">
            <x v="6"/>
          </reference>
        </references>
      </pivotArea>
    </chartFormat>
    <chartFormat chart="8" format="7" series="1">
      <pivotArea type="data" outline="0" fieldPosition="0">
        <references count="2">
          <reference field="4294967294" count="1" selected="0">
            <x v="0"/>
          </reference>
          <reference field="3" count="1" selected="0">
            <x v="7"/>
          </reference>
        </references>
      </pivotArea>
    </chartFormat>
    <chartFormat chart="8" format="8" series="1">
      <pivotArea type="data" outline="0" fieldPosition="0">
        <references count="2">
          <reference field="4294967294" count="1" selected="0">
            <x v="0"/>
          </reference>
          <reference field="3" count="1" selected="0">
            <x v="8"/>
          </reference>
        </references>
      </pivotArea>
    </chartFormat>
    <chartFormat chart="8" format="9" series="1">
      <pivotArea type="data" outline="0" fieldPosition="0">
        <references count="2">
          <reference field="4294967294" count="1" selected="0">
            <x v="0"/>
          </reference>
          <reference field="3" count="1" selected="0">
            <x v="9"/>
          </reference>
        </references>
      </pivotArea>
    </chartFormat>
    <chartFormat chart="8" format="10" series="1">
      <pivotArea type="data" outline="0" fieldPosition="0">
        <references count="2">
          <reference field="4294967294" count="1" selected="0">
            <x v="0"/>
          </reference>
          <reference field="3" count="1" selected="0">
            <x v="10"/>
          </reference>
        </references>
      </pivotArea>
    </chartFormat>
    <chartFormat chart="8" format="11" series="1">
      <pivotArea type="data" outline="0" fieldPosition="0">
        <references count="2">
          <reference field="4294967294" count="1" selected="0">
            <x v="0"/>
          </reference>
          <reference field="3" count="1" selected="0">
            <x v="11"/>
          </reference>
        </references>
      </pivotArea>
    </chartFormat>
    <chartFormat chart="8" format="12" series="1">
      <pivotArea type="data" outline="0" fieldPosition="0">
        <references count="2">
          <reference field="4294967294" count="1" selected="0">
            <x v="0"/>
          </reference>
          <reference field="3" count="1" selected="0">
            <x v="12"/>
          </reference>
        </references>
      </pivotArea>
    </chartFormat>
    <chartFormat chart="8" format="13" series="1">
      <pivotArea type="data" outline="0" fieldPosition="0">
        <references count="2">
          <reference field="4294967294" count="1" selected="0">
            <x v="0"/>
          </reference>
          <reference field="3" count="1" selected="0">
            <x v="13"/>
          </reference>
        </references>
      </pivotArea>
    </chartFormat>
    <chartFormat chart="8" format="14" series="1">
      <pivotArea type="data" outline="0" fieldPosition="0">
        <references count="2">
          <reference field="4294967294" count="1" selected="0">
            <x v="0"/>
          </reference>
          <reference field="3" count="1" selected="0">
            <x v="14"/>
          </reference>
        </references>
      </pivotArea>
    </chartFormat>
    <chartFormat chart="8" format="15" series="1">
      <pivotArea type="data" outline="0" fieldPosition="0">
        <references count="2">
          <reference field="4294967294" count="1" selected="0">
            <x v="0"/>
          </reference>
          <reference field="3" count="1" selected="0">
            <x v="15"/>
          </reference>
        </references>
      </pivotArea>
    </chartFormat>
    <chartFormat chart="8" format="16" series="1">
      <pivotArea type="data" outline="0" fieldPosition="0">
        <references count="2">
          <reference field="4294967294" count="1" selected="0">
            <x v="0"/>
          </reference>
          <reference field="3" count="1" selected="0">
            <x v="16"/>
          </reference>
        </references>
      </pivotArea>
    </chartFormat>
    <chartFormat chart="8" format="17" series="1">
      <pivotArea type="data" outline="0" fieldPosition="0">
        <references count="2">
          <reference field="4294967294" count="1" selected="0">
            <x v="0"/>
          </reference>
          <reference field="3" count="1" selected="0">
            <x v="17"/>
          </reference>
        </references>
      </pivotArea>
    </chartFormat>
    <chartFormat chart="8" format="18" series="1">
      <pivotArea type="data" outline="0" fieldPosition="0">
        <references count="2">
          <reference field="4294967294" count="1" selected="0">
            <x v="0"/>
          </reference>
          <reference field="3" count="1" selected="0">
            <x v="18"/>
          </reference>
        </references>
      </pivotArea>
    </chartFormat>
    <chartFormat chart="8" format="19" series="1">
      <pivotArea type="data" outline="0" fieldPosition="0">
        <references count="2">
          <reference field="4294967294" count="1" selected="0">
            <x v="0"/>
          </reference>
          <reference field="3" count="1" selected="0">
            <x v="19"/>
          </reference>
        </references>
      </pivotArea>
    </chartFormat>
    <chartFormat chart="8" format="20" series="1">
      <pivotArea type="data" outline="0" fieldPosition="0">
        <references count="2">
          <reference field="4294967294" count="1" selected="0">
            <x v="0"/>
          </reference>
          <reference field="3" count="1" selected="0">
            <x v="20"/>
          </reference>
        </references>
      </pivotArea>
    </chartFormat>
    <chartFormat chart="8" format="21" series="1">
      <pivotArea type="data" outline="0" fieldPosition="0">
        <references count="2">
          <reference field="4294967294" count="1" selected="0">
            <x v="0"/>
          </reference>
          <reference field="3" count="1" selected="0">
            <x v="21"/>
          </reference>
        </references>
      </pivotArea>
    </chartFormat>
    <chartFormat chart="8" format="22" series="1">
      <pivotArea type="data" outline="0" fieldPosition="0">
        <references count="2">
          <reference field="4294967294" count="1" selected="0">
            <x v="0"/>
          </reference>
          <reference field="3" count="1" selected="0">
            <x v="22"/>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9" format="4" series="1">
      <pivotArea type="data" outline="0" fieldPosition="0">
        <references count="2">
          <reference field="4294967294" count="1" selected="0">
            <x v="0"/>
          </reference>
          <reference field="3" count="1" selected="0">
            <x v="4"/>
          </reference>
        </references>
      </pivotArea>
    </chartFormat>
    <chartFormat chart="9" format="5" series="1">
      <pivotArea type="data" outline="0" fieldPosition="0">
        <references count="2">
          <reference field="4294967294" count="1" selected="0">
            <x v="0"/>
          </reference>
          <reference field="3" count="1" selected="0">
            <x v="5"/>
          </reference>
        </references>
      </pivotArea>
    </chartFormat>
    <chartFormat chart="9" format="6" series="1">
      <pivotArea type="data" outline="0" fieldPosition="0">
        <references count="2">
          <reference field="4294967294" count="1" selected="0">
            <x v="0"/>
          </reference>
          <reference field="3" count="1" selected="0">
            <x v="6"/>
          </reference>
        </references>
      </pivotArea>
    </chartFormat>
    <chartFormat chart="9" format="7" series="1">
      <pivotArea type="data" outline="0" fieldPosition="0">
        <references count="2">
          <reference field="4294967294" count="1" selected="0">
            <x v="0"/>
          </reference>
          <reference field="3" count="1" selected="0">
            <x v="7"/>
          </reference>
        </references>
      </pivotArea>
    </chartFormat>
    <chartFormat chart="9" format="8" series="1">
      <pivotArea type="data" outline="0" fieldPosition="0">
        <references count="2">
          <reference field="4294967294" count="1" selected="0">
            <x v="0"/>
          </reference>
          <reference field="3" count="1" selected="0">
            <x v="8"/>
          </reference>
        </references>
      </pivotArea>
    </chartFormat>
    <chartFormat chart="9" format="9" series="1">
      <pivotArea type="data" outline="0" fieldPosition="0">
        <references count="2">
          <reference field="4294967294" count="1" selected="0">
            <x v="0"/>
          </reference>
          <reference field="3" count="1" selected="0">
            <x v="9"/>
          </reference>
        </references>
      </pivotArea>
    </chartFormat>
    <chartFormat chart="9" format="10" series="1">
      <pivotArea type="data" outline="0" fieldPosition="0">
        <references count="2">
          <reference field="4294967294" count="1" selected="0">
            <x v="0"/>
          </reference>
          <reference field="3" count="1" selected="0">
            <x v="10"/>
          </reference>
        </references>
      </pivotArea>
    </chartFormat>
    <chartFormat chart="9" format="11" series="1">
      <pivotArea type="data" outline="0" fieldPosition="0">
        <references count="2">
          <reference field="4294967294" count="1" selected="0">
            <x v="0"/>
          </reference>
          <reference field="3" count="1" selected="0">
            <x v="11"/>
          </reference>
        </references>
      </pivotArea>
    </chartFormat>
    <chartFormat chart="9" format="12" series="1">
      <pivotArea type="data" outline="0" fieldPosition="0">
        <references count="2">
          <reference field="4294967294" count="1" selected="0">
            <x v="0"/>
          </reference>
          <reference field="3" count="1" selected="0">
            <x v="12"/>
          </reference>
        </references>
      </pivotArea>
    </chartFormat>
    <chartFormat chart="9" format="13" series="1">
      <pivotArea type="data" outline="0" fieldPosition="0">
        <references count="2">
          <reference field="4294967294" count="1" selected="0">
            <x v="0"/>
          </reference>
          <reference field="3" count="1" selected="0">
            <x v="13"/>
          </reference>
        </references>
      </pivotArea>
    </chartFormat>
    <chartFormat chart="9" format="14" series="1">
      <pivotArea type="data" outline="0" fieldPosition="0">
        <references count="2">
          <reference field="4294967294" count="1" selected="0">
            <x v="0"/>
          </reference>
          <reference field="3" count="1" selected="0">
            <x v="14"/>
          </reference>
        </references>
      </pivotArea>
    </chartFormat>
    <chartFormat chart="9" format="15" series="1">
      <pivotArea type="data" outline="0" fieldPosition="0">
        <references count="2">
          <reference field="4294967294" count="1" selected="0">
            <x v="0"/>
          </reference>
          <reference field="3" count="1" selected="0">
            <x v="15"/>
          </reference>
        </references>
      </pivotArea>
    </chartFormat>
    <chartFormat chart="9" format="16" series="1">
      <pivotArea type="data" outline="0" fieldPosition="0">
        <references count="2">
          <reference field="4294967294" count="1" selected="0">
            <x v="0"/>
          </reference>
          <reference field="3" count="1" selected="0">
            <x v="16"/>
          </reference>
        </references>
      </pivotArea>
    </chartFormat>
    <chartFormat chart="9" format="17" series="1">
      <pivotArea type="data" outline="0" fieldPosition="0">
        <references count="2">
          <reference field="4294967294" count="1" selected="0">
            <x v="0"/>
          </reference>
          <reference field="3" count="1" selected="0">
            <x v="17"/>
          </reference>
        </references>
      </pivotArea>
    </chartFormat>
    <chartFormat chart="9" format="18" series="1">
      <pivotArea type="data" outline="0" fieldPosition="0">
        <references count="2">
          <reference field="4294967294" count="1" selected="0">
            <x v="0"/>
          </reference>
          <reference field="3" count="1" selected="0">
            <x v="18"/>
          </reference>
        </references>
      </pivotArea>
    </chartFormat>
    <chartFormat chart="9" format="19" series="1">
      <pivotArea type="data" outline="0" fieldPosition="0">
        <references count="2">
          <reference field="4294967294" count="1" selected="0">
            <x v="0"/>
          </reference>
          <reference field="3" count="1" selected="0">
            <x v="19"/>
          </reference>
        </references>
      </pivotArea>
    </chartFormat>
    <chartFormat chart="9" format="20" series="1">
      <pivotArea type="data" outline="0" fieldPosition="0">
        <references count="2">
          <reference field="4294967294" count="1" selected="0">
            <x v="0"/>
          </reference>
          <reference field="3" count="1" selected="0">
            <x v="20"/>
          </reference>
        </references>
      </pivotArea>
    </chartFormat>
    <chartFormat chart="9" format="21" series="1">
      <pivotArea type="data" outline="0" fieldPosition="0">
        <references count="2">
          <reference field="4294967294" count="1" selected="0">
            <x v="0"/>
          </reference>
          <reference field="3" count="1" selected="0">
            <x v="21"/>
          </reference>
        </references>
      </pivotArea>
    </chartFormat>
    <chartFormat chart="9" format="22" series="1">
      <pivotArea type="data" outline="0" fieldPosition="0">
        <references count="2">
          <reference field="4294967294" count="1" selected="0">
            <x v="0"/>
          </reference>
          <reference field="3" count="1" selected="0">
            <x v="22"/>
          </reference>
        </references>
      </pivotArea>
    </chartFormat>
    <chartFormat chart="9" format="23" series="1">
      <pivotArea type="data" outline="0" fieldPosition="0">
        <references count="1">
          <reference field="4294967294" count="1" selected="0">
            <x v="0"/>
          </reference>
        </references>
      </pivotArea>
    </chartFormat>
    <chartFormat chart="8" format="23"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ToGoal"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3:C4" firstHeaderRow="0" firstDataRow="1" firstDataCol="0" rowPageCount="1" colPageCount="1"/>
  <pivotFields count="21">
    <pivotField axis="axisPage" showAll="0">
      <items count="25">
        <item x="2"/>
        <item x="10"/>
        <item x="18"/>
        <item x="4"/>
        <item x="12"/>
        <item x="21"/>
        <item x="8"/>
        <item x="13"/>
        <item x="19"/>
        <item x="6"/>
        <item x="14"/>
        <item x="7"/>
        <item x="0"/>
        <item x="16"/>
        <item x="1"/>
        <item x="5"/>
        <item x="20"/>
        <item x="9"/>
        <item x="22"/>
        <item x="3"/>
        <item x="11"/>
        <item x="23"/>
        <item x="15"/>
        <item x="17"/>
        <item t="default"/>
      </items>
    </pivotField>
    <pivotField showAll="0">
      <items count="5">
        <item x="0"/>
        <item x="2"/>
        <item x="1"/>
        <item x="3"/>
        <item t="default"/>
      </items>
    </pivotField>
    <pivotField showAll="0">
      <items count="11">
        <item x="1"/>
        <item x="0"/>
        <item x="2"/>
        <item x="9"/>
        <item x="8"/>
        <item x="4"/>
        <item x="5"/>
        <item x="6"/>
        <item x="7"/>
        <item x="3"/>
        <item t="default"/>
      </items>
    </pivotField>
    <pivotField showAll="0">
      <items count="24">
        <item x="0"/>
        <item x="14"/>
        <item x="12"/>
        <item x="13"/>
        <item x="15"/>
        <item x="1"/>
        <item x="18"/>
        <item x="8"/>
        <item x="5"/>
        <item x="16"/>
        <item x="2"/>
        <item x="21"/>
        <item x="11"/>
        <item x="4"/>
        <item x="19"/>
        <item x="6"/>
        <item x="7"/>
        <item x="9"/>
        <item x="10"/>
        <item x="17"/>
        <item x="3"/>
        <item x="22"/>
        <item x="20"/>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pageFields count="1">
    <pageField fld="0" hier="-1"/>
  </pageFields>
  <dataFields count="3">
    <dataField name="YTD Sales" fld="16" baseField="0" baseItem="0"/>
    <dataField name="YTD Goal" fld="17" baseField="0" baseItem="0"/>
    <dataField name="Gap/Surplus" fld="18" baseField="0" baseItem="2" numFmtId="164"/>
  </dataFields>
  <formats count="1">
    <format dxfId="114">
      <pivotArea type="all" dataOnly="0" outline="0" fieldPosition="0"/>
    </format>
  </formats>
  <conditionalFormats count="2">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ap%"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3:B5" firstHeaderRow="1" firstDataRow="1" firstDataCol="1" rowPageCount="1" colPageCount="1"/>
  <pivotFields count="21">
    <pivotField axis="axisPage" multipleItemSelectionAllowed="1" showAll="0">
      <items count="25">
        <item x="2"/>
        <item x="10"/>
        <item x="18"/>
        <item x="4"/>
        <item x="12"/>
        <item x="21"/>
        <item x="8"/>
        <item x="13"/>
        <item x="19"/>
        <item x="6"/>
        <item x="14"/>
        <item x="7"/>
        <item x="0"/>
        <item x="16"/>
        <item x="1"/>
        <item x="5"/>
        <item x="20"/>
        <item x="9"/>
        <item x="22"/>
        <item x="3"/>
        <item x="11"/>
        <item x="23"/>
        <item x="15"/>
        <item x="17"/>
        <item t="default"/>
      </items>
    </pivotField>
    <pivotField showAll="0">
      <items count="5">
        <item x="0"/>
        <item x="2"/>
        <item x="1"/>
        <item x="3"/>
        <item t="default"/>
      </items>
    </pivotField>
    <pivotField showAll="0">
      <items count="11">
        <item x="1"/>
        <item x="0"/>
        <item x="2"/>
        <item x="9"/>
        <item x="8"/>
        <item x="4"/>
        <item x="5"/>
        <item x="6"/>
        <item x="7"/>
        <item x="3"/>
        <item t="default"/>
      </items>
    </pivotField>
    <pivotField showAll="0">
      <items count="24">
        <item x="0"/>
        <item x="14"/>
        <item x="12"/>
        <item x="13"/>
        <item x="15"/>
        <item x="1"/>
        <item x="18"/>
        <item x="8"/>
        <item x="5"/>
        <item x="16"/>
        <item x="2"/>
        <item x="21"/>
        <item x="11"/>
        <item x="4"/>
        <item x="19"/>
        <item x="6"/>
        <item x="7"/>
        <item x="9"/>
        <item x="10"/>
        <item x="17"/>
        <item x="3"/>
        <item x="22"/>
        <item x="20"/>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
    <i>
      <x/>
    </i>
    <i i="1">
      <x v="1"/>
    </i>
  </rowItems>
  <colItems count="1">
    <i/>
  </colItems>
  <pageFields count="1">
    <pageField fld="0" hier="-1"/>
  </pageFields>
  <dataFields count="2">
    <dataField name="YTD Sold" fld="19" baseField="0" baseItem="0" numFmtId="167"/>
    <dataField name="Gap/Surplus " fld="20" baseField="0" baseItem="0" numFmtId="167"/>
  </dataFields>
  <formats count="4">
    <format dxfId="112">
      <pivotArea field="0" type="button" dataOnly="0" labelOnly="1" outline="0" axis="axisPage" fieldPosition="0"/>
    </format>
    <format dxfId="111">
      <pivotArea dataOnly="0" labelOnly="1" outline="0" fieldPosition="0">
        <references count="1">
          <reference field="0" count="0"/>
        </references>
      </pivotArea>
    </format>
    <format dxfId="110">
      <pivotArea outline="0" collapsedLevelsAreSubtotals="1" fieldPosition="0">
        <references count="1">
          <reference field="4294967294" count="1" selected="0">
            <x v="0"/>
          </reference>
        </references>
      </pivotArea>
    </format>
    <format dxfId="109">
      <pivotArea outline="0" collapsedLevelsAreSubtotals="1" fieldPosition="0"/>
    </format>
  </formats>
  <conditionalFormats count="1">
    <conditionalFormat priority="1">
      <pivotAreas count="1">
        <pivotArea type="data" collapsedLevelsAreSubtotals="1" fieldPosition="0">
          <references count="1">
            <reference field="4294967294" count="1">
              <x v="1"/>
            </reference>
          </references>
        </pivotArea>
      </pivotAreas>
    </conditionalFormat>
  </conditionalFormats>
  <chartFormats count="8">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Director" sourceName="Sales Director">
  <pivotTables>
    <pivotTable tabId="7" name="LinePivot"/>
    <pivotTable tabId="8" name="SalesByDealer1"/>
    <pivotTable tabId="16" name="SalesToGoal"/>
    <pivotTable tabId="17" name="Gap%"/>
    <pivotTable tabId="18" name="SalesByDealer2"/>
  </pivotTables>
  <data>
    <tabular pivotCacheId="1">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aler" sourceName="Dealer">
  <pivotTables>
    <pivotTable tabId="8" name="SalesByDealer1"/>
    <pivotTable tabId="7" name="LinePivot"/>
    <pivotTable tabId="16" name="SalesToGoal"/>
    <pivotTable tabId="17" name="Gap%"/>
    <pivotTable tabId="18" name="SalesByDealer2"/>
  </pivotTables>
  <data>
    <tabular pivotCacheId="1">
      <items count="23">
        <i x="0" s="1"/>
        <i x="14" s="1"/>
        <i x="12" s="1"/>
        <i x="13" s="1"/>
        <i x="15" s="1"/>
        <i x="1" s="1"/>
        <i x="18" s="1"/>
        <i x="8" s="1"/>
        <i x="5" s="1"/>
        <i x="16" s="1"/>
        <i x="2" s="1"/>
        <i x="21" s="1"/>
        <i x="11" s="1"/>
        <i x="4" s="1"/>
        <i x="19" s="1"/>
        <i x="6" s="1"/>
        <i x="7" s="1"/>
        <i x="9" s="1"/>
        <i x="10" s="1"/>
        <i x="17" s="1"/>
        <i x="3" s="1"/>
        <i x="22"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Manager_Name" sourceName="Sales Manager Name">
  <pivotTables>
    <pivotTable tabId="16" name="SalesToGoal"/>
    <pivotTable tabId="8" name="SalesByDealer1"/>
    <pivotTable tabId="7" name="LinePivot"/>
    <pivotTable tabId="17" name="Gap%"/>
    <pivotTable tabId="18" name="SalesByDealer2"/>
  </pivotTables>
  <data>
    <tabular pivotCacheId="1">
      <items count="24">
        <i x="2" s="1"/>
        <i x="10" s="1"/>
        <i x="18" s="1"/>
        <i x="4" s="1"/>
        <i x="12" s="1"/>
        <i x="21" s="1"/>
        <i x="8" s="1"/>
        <i x="13" s="1"/>
        <i x="19" s="1"/>
        <i x="6" s="1"/>
        <i x="14" s="1"/>
        <i x="7" s="1"/>
        <i x="0" s="1"/>
        <i x="16" s="1"/>
        <i x="1" s="1"/>
        <i x="5" s="1"/>
        <i x="20" s="1"/>
        <i x="9" s="1"/>
        <i x="22" s="1"/>
        <i x="3" s="1"/>
        <i x="11" s="1"/>
        <i x="23" s="1"/>
        <i x="15"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rritory" sourceName="Territory">
  <pivotTables>
    <pivotTable tabId="7" name="LinePivot"/>
    <pivotTable tabId="17" name="Gap%"/>
    <pivotTable tabId="8" name="SalesByDealer1"/>
    <pivotTable tabId="18" name="SalesByDealer2"/>
    <pivotTable tabId="16" name="SalesToGoal"/>
  </pivotTables>
  <data>
    <tabular pivotCacheId="1">
      <items count="10">
        <i x="1" s="1"/>
        <i x="0" s="1"/>
        <i x="2" s="1"/>
        <i x="9" s="1"/>
        <i x="8" s="1"/>
        <i x="4" s="1"/>
        <i x="5" s="1"/>
        <i x="6"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Director" cache="Slicer_Sales_Director" caption="Sales Director" columnCount="2" style="Custom NEW" rowHeight="234950"/>
  <slicer name="Dealer" cache="Slicer_Dealer" caption="Dealer" columnCount="4" style="Custom NEW" rowHeight="234950"/>
  <slicer name="Sales Manager Name" cache="Slicer_Sales_Manager_Name" caption="Sales Manager" columnCount="4" style="Custom NEW" rowHeight="234950"/>
  <slicer name="Territory" cache="Slicer_Territory" caption="Territory" columnCount="10" style="Custom NEW" rowHeight="247650"/>
</slicers>
</file>

<file path=xl/tables/table1.xml><?xml version="1.0" encoding="utf-8"?>
<table xmlns="http://schemas.openxmlformats.org/spreadsheetml/2006/main" id="1" name="ActualSales" displayName="ActualSales" ref="A3:R27" totalsRowShown="0">
  <autoFilter ref="A3:R27"/>
  <tableColumns count="18">
    <tableColumn id="1" name="Sales Manager Name"/>
    <tableColumn id="2" name="Sales Director"/>
    <tableColumn id="3" name="Territory"/>
    <tableColumn id="4" name="Dealer"/>
    <tableColumn id="5" name="January" dataDxfId="108"/>
    <tableColumn id="6" name="February" dataDxfId="107"/>
    <tableColumn id="7" name="March" dataDxfId="106"/>
    <tableColumn id="8" name="April" dataDxfId="105"/>
    <tableColumn id="9" name="May" dataDxfId="104"/>
    <tableColumn id="10" name="June" dataDxfId="103"/>
    <tableColumn id="11" name="July" dataDxfId="102"/>
    <tableColumn id="12" name="August" dataDxfId="101"/>
    <tableColumn id="13" name="September" dataDxfId="100"/>
    <tableColumn id="14" name="October" dataDxfId="99"/>
    <tableColumn id="15" name="November" dataDxfId="98"/>
    <tableColumn id="16" name="December" dataDxfId="97"/>
    <tableColumn id="17" name="Total" dataDxfId="96">
      <calculatedColumnFormula>SUM(E4:P4)</calculatedColumnFormula>
    </tableColumn>
    <tableColumn id="18" name="Yearly Target" dataDxfId="95">
      <calculatedColumnFormula>VLOOKUP(ActualSales[[#This Row],[Sales Manager Name]], SalesTargets[#Data],6,0)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Targets" displayName="SalesTargets" ref="A3:J27" totalsRowShown="0">
  <autoFilter ref="A3:J27"/>
  <tableColumns count="10">
    <tableColumn id="1" name="Sales Manager Name"/>
    <tableColumn id="2" name="Sales Director">
      <calculatedColumnFormula>VLOOKUP(A4,ActualSales[#Data],2,0)</calculatedColumnFormula>
    </tableColumn>
    <tableColumn id="3" name="Territory">
      <calculatedColumnFormula>VLOOKUP(A4,ActualSales[#Data],3,0)</calculatedColumnFormula>
    </tableColumn>
    <tableColumn id="4" name="Dealer">
      <calculatedColumnFormula>VLOOKUP(A4,ActualSales[#Data],4,0)</calculatedColumnFormula>
    </tableColumn>
    <tableColumn id="5" name="FY21 Sales" dataDxfId="94" dataCellStyle="Comma">
      <calculatedColumnFormula>VLOOKUP(A4, ActualSales[#Data], 17,0)</calculatedColumnFormula>
    </tableColumn>
    <tableColumn id="6" name="Yearly Target" dataDxfId="93"/>
    <tableColumn id="7" name="Semi-Annual Target" dataDxfId="92">
      <calculatedColumnFormula>F4/2</calculatedColumnFormula>
    </tableColumn>
    <tableColumn id="8" name="Qtrly Target" dataDxfId="91">
      <calculatedColumnFormula>F4/4</calculatedColumnFormula>
    </tableColumn>
    <tableColumn id="9" name="Monthly Target" dataDxfId="90">
      <calculatedColumnFormula>F4/12</calculatedColumnFormula>
    </tableColumn>
    <tableColumn id="10" name="Weekly Target" dataDxfId="89">
      <calculatedColumnFormula>F4/52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spec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9525" cap="flat" cmpd="sng" algn="ctr">
          <a:solidFill>
            <a:schemeClr val="phClr">
              <a:satMod val="150000"/>
            </a:schemeClr>
          </a:solidFill>
          <a:prstDash val="solid"/>
        </a:ln>
        <a:ln w="42500" cap="flat" cmpd="sng"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35000"/>
                <a:satMod val="150000"/>
              </a:schemeClr>
            </a:gs>
            <a:gs pos="45000">
              <a:schemeClr val="phClr">
                <a:shade val="68000"/>
                <a:satMod val="155000"/>
              </a:schemeClr>
            </a:gs>
            <a:gs pos="100000">
              <a:schemeClr val="phClr">
                <a:tint val="70000"/>
                <a:satMod val="175000"/>
              </a:schemeClr>
            </a:gs>
          </a:gsLst>
          <a:lin ang="16200000" scaled="0"/>
        </a:gradFill>
        <a:blipFill>
          <a:blip xmlns:r="http://schemas.openxmlformats.org/officeDocument/2006/relationships" r:embed="rId1">
            <a:duotone>
              <a:schemeClr val="phClr">
                <a:shade val="800"/>
                <a:satMod val="150000"/>
              </a:schemeClr>
              <a:schemeClr val="phClr">
                <a:tint val="80000"/>
                <a:satMod val="150000"/>
              </a:schemeClr>
            </a:duotone>
          </a:blip>
          <a:tile tx="0" ty="0" sx="75000" sy="7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A15" sqref="A15"/>
    </sheetView>
  </sheetViews>
  <sheetFormatPr defaultRowHeight="13.8" x14ac:dyDescent="0.25"/>
  <cols>
    <col min="11" max="12" width="8.88671875" customWidth="1"/>
  </cols>
  <sheetData/>
  <pageMargins left="0.7" right="0.7" top="0.75" bottom="0.75" header="0.3" footer="0.3"/>
  <pageSetup scale="61" orientation="landscape"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7" zoomScale="80" zoomScaleNormal="80" workbookViewId="0">
      <selection activeCell="L25" sqref="L25"/>
    </sheetView>
  </sheetViews>
  <sheetFormatPr defaultRowHeight="13.8" x14ac:dyDescent="0.25"/>
  <cols>
    <col min="1" max="1" width="7.109375" customWidth="1"/>
    <col min="2" max="2" width="17.6640625" style="6" customWidth="1"/>
    <col min="3" max="5" width="7.88671875" style="6" customWidth="1"/>
    <col min="6" max="6" width="9.6640625" style="6" customWidth="1"/>
    <col min="7" max="7" width="11.6640625" style="6" customWidth="1"/>
    <col min="8" max="8" width="10.44140625" style="6" customWidth="1"/>
    <col min="9" max="10" width="7.88671875" style="6" customWidth="1"/>
    <col min="11" max="11" width="6.88671875" style="6" customWidth="1"/>
    <col min="12" max="12" width="11.77734375" style="6" customWidth="1"/>
    <col min="13" max="13" width="8.88671875" style="6" customWidth="1"/>
    <col min="14" max="14" width="15.6640625" customWidth="1"/>
    <col min="15" max="20" width="15.5546875" customWidth="1"/>
    <col min="21" max="21" width="18.88671875" customWidth="1"/>
    <col min="22" max="22" width="19.77734375" customWidth="1"/>
    <col min="23" max="30" width="15.5546875" customWidth="1"/>
    <col min="31" max="31" width="17.77734375" customWidth="1"/>
    <col min="32" max="32" width="18.88671875" customWidth="1"/>
    <col min="33" max="33" width="19.77734375" customWidth="1"/>
    <col min="34" max="40" width="15.5546875" customWidth="1"/>
    <col min="41" max="41" width="17.77734375" customWidth="1"/>
    <col min="42" max="42" width="16.109375" customWidth="1"/>
    <col min="43" max="43" width="18.88671875" customWidth="1"/>
    <col min="44" max="44" width="19.77734375" customWidth="1"/>
    <col min="45" max="50" width="15.5546875" customWidth="1"/>
    <col min="51" max="51" width="17.77734375" customWidth="1"/>
    <col min="52" max="52" width="16.109375" customWidth="1"/>
    <col min="53" max="53" width="18.88671875" customWidth="1"/>
    <col min="54" max="54" width="16" customWidth="1"/>
    <col min="55" max="55" width="19.77734375" customWidth="1"/>
    <col min="56" max="60" width="15.5546875" customWidth="1"/>
    <col min="61" max="61" width="17.77734375" customWidth="1"/>
    <col min="62" max="63" width="16.109375" customWidth="1"/>
    <col min="64" max="64" width="18.88671875" customWidth="1"/>
    <col min="65" max="65" width="16" customWidth="1"/>
    <col min="66" max="66" width="19.77734375" customWidth="1"/>
    <col min="67" max="67" width="16.33203125" customWidth="1"/>
    <col min="68" max="69" width="14.77734375" customWidth="1"/>
    <col min="70" max="70" width="17.5546875" customWidth="1"/>
    <col min="71" max="71" width="14.6640625" customWidth="1"/>
    <col min="72" max="72" width="18.44140625" customWidth="1"/>
    <col min="73" max="78" width="15" customWidth="1"/>
    <col min="79" max="79" width="15.88671875" customWidth="1"/>
    <col min="80" max="81" width="14.33203125" customWidth="1"/>
    <col min="82" max="82" width="17" customWidth="1"/>
    <col min="83" max="83" width="14.21875" customWidth="1"/>
    <col min="84" max="84" width="18" customWidth="1"/>
    <col min="85" max="96" width="15" customWidth="1"/>
    <col min="97" max="97" width="15.77734375" customWidth="1"/>
    <col min="98" max="99" width="14.21875" customWidth="1"/>
    <col min="100" max="100" width="16.88671875" customWidth="1"/>
    <col min="101" max="101" width="14.109375" customWidth="1"/>
    <col min="102" max="102" width="17.88671875" customWidth="1"/>
    <col min="103" max="120" width="15" customWidth="1"/>
    <col min="121" max="121" width="20.6640625" customWidth="1"/>
    <col min="122" max="123" width="19.109375" customWidth="1"/>
    <col min="124" max="124" width="21.88671875" customWidth="1"/>
    <col min="125" max="125" width="19" customWidth="1"/>
    <col min="126" max="126" width="22.77734375" customWidth="1"/>
    <col min="127" max="138" width="15" customWidth="1"/>
    <col min="139" max="139" width="23.44140625" customWidth="1"/>
    <col min="140" max="140" width="21.88671875" customWidth="1"/>
    <col min="141" max="141" width="21.88671875" bestFit="1" customWidth="1"/>
    <col min="142" max="142" width="24.5546875" bestFit="1" customWidth="1"/>
    <col min="143" max="143" width="21.77734375" bestFit="1" customWidth="1"/>
    <col min="144" max="144" width="25.5546875" bestFit="1" customWidth="1"/>
    <col min="145" max="156" width="15" customWidth="1"/>
    <col min="157" max="157" width="22.33203125" customWidth="1"/>
    <col min="158" max="159" width="20.6640625" customWidth="1"/>
    <col min="160" max="160" width="23.44140625" customWidth="1"/>
    <col min="161" max="161" width="20.5546875" customWidth="1"/>
    <col min="162" max="162" width="24.33203125" customWidth="1"/>
    <col min="163" max="180" width="15" customWidth="1"/>
    <col min="181" max="181" width="15.88671875" customWidth="1"/>
    <col min="182" max="183" width="14.33203125" customWidth="1"/>
    <col min="184" max="184" width="17" customWidth="1"/>
    <col min="185" max="185" width="14.21875" customWidth="1"/>
    <col min="186" max="186" width="18" customWidth="1"/>
    <col min="187" max="198" width="15" customWidth="1"/>
    <col min="199" max="199" width="15.5546875" customWidth="1"/>
    <col min="200" max="201" width="14" customWidth="1"/>
    <col min="202" max="202" width="16.6640625" customWidth="1"/>
    <col min="203" max="203" width="13.88671875" customWidth="1"/>
    <col min="204" max="204" width="17.6640625" customWidth="1"/>
    <col min="205" max="205" width="17.77734375" customWidth="1"/>
    <col min="206" max="207" width="16.109375" customWidth="1"/>
    <col min="208" max="208" width="18.88671875" customWidth="1"/>
    <col min="209" max="209" width="16" customWidth="1"/>
    <col min="210" max="210" width="19.77734375" customWidth="1"/>
    <col min="211" max="211" width="15.88671875" customWidth="1"/>
    <col min="212" max="213" width="14.33203125" customWidth="1"/>
    <col min="214" max="214" width="17" customWidth="1"/>
    <col min="215" max="215" width="16.33203125" customWidth="1"/>
    <col min="216" max="216" width="14.21875" customWidth="1"/>
    <col min="217" max="217" width="18" bestFit="1" customWidth="1"/>
    <col min="218" max="231" width="15" customWidth="1"/>
    <col min="232" max="232" width="15.5546875" customWidth="1"/>
    <col min="233" max="234" width="14" customWidth="1"/>
    <col min="235" max="235" width="16.6640625" customWidth="1"/>
    <col min="236" max="236" width="16" customWidth="1"/>
    <col min="237" max="237" width="13.88671875" customWidth="1"/>
    <col min="238" max="238" width="17.6640625" customWidth="1"/>
    <col min="239" max="239" width="17.77734375" customWidth="1"/>
    <col min="240" max="241" width="16.109375" customWidth="1"/>
    <col min="242" max="242" width="18.88671875" customWidth="1"/>
    <col min="243" max="243" width="18.21875" customWidth="1"/>
    <col min="244" max="244" width="16" customWidth="1"/>
    <col min="245" max="245" width="19.77734375" customWidth="1"/>
    <col min="246" max="246" width="14.21875" customWidth="1"/>
    <col min="247" max="247" width="19.77734375" bestFit="1" customWidth="1"/>
    <col min="248" max="248" width="18" bestFit="1" customWidth="1"/>
    <col min="249" max="253" width="16.77734375" bestFit="1" customWidth="1"/>
    <col min="254" max="264" width="16.77734375" customWidth="1"/>
    <col min="265" max="265" width="15.5546875" customWidth="1"/>
    <col min="266" max="267" width="14" customWidth="1"/>
    <col min="268" max="268" width="16.6640625" customWidth="1"/>
    <col min="269" max="269" width="16" customWidth="1"/>
    <col min="270" max="270" width="13.88671875" customWidth="1"/>
    <col min="271" max="271" width="19.44140625" customWidth="1"/>
    <col min="272" max="272" width="17.6640625" customWidth="1"/>
    <col min="273" max="273" width="17.77734375" customWidth="1"/>
    <col min="274" max="275" width="16.109375" customWidth="1"/>
    <col min="276" max="276" width="18.88671875" customWidth="1"/>
    <col min="277" max="277" width="18.21875" customWidth="1"/>
    <col min="278" max="278" width="16" customWidth="1"/>
    <col min="279" max="279" width="21.6640625" bestFit="1" customWidth="1"/>
    <col min="280" max="280" width="19.77734375" bestFit="1" customWidth="1"/>
    <col min="281" max="286" width="16.77734375" bestFit="1" customWidth="1"/>
    <col min="287" max="297" width="16.77734375" customWidth="1"/>
    <col min="298" max="298" width="15.5546875" customWidth="1"/>
    <col min="299" max="300" width="14" customWidth="1"/>
    <col min="301" max="301" width="16.6640625" customWidth="1"/>
    <col min="302" max="302" width="16" customWidth="1"/>
    <col min="303" max="303" width="13.88671875" customWidth="1"/>
    <col min="304" max="304" width="19.44140625" bestFit="1" customWidth="1"/>
    <col min="305" max="305" width="17.6640625" customWidth="1"/>
    <col min="306" max="306" width="16.88671875" customWidth="1"/>
    <col min="307" max="307" width="17.77734375" customWidth="1"/>
    <col min="308" max="309" width="16.109375" customWidth="1"/>
    <col min="310" max="310" width="18.88671875" customWidth="1"/>
    <col min="311" max="311" width="18.21875" bestFit="1" customWidth="1"/>
    <col min="312" max="312" width="16" customWidth="1"/>
    <col min="313" max="313" width="21.6640625" bestFit="1" customWidth="1"/>
    <col min="314" max="314" width="19.77734375" bestFit="1" customWidth="1"/>
    <col min="315" max="315" width="19.109375" bestFit="1" customWidth="1"/>
    <col min="316" max="330" width="16.77734375" bestFit="1" customWidth="1"/>
    <col min="331" max="331" width="15.5546875" customWidth="1"/>
    <col min="332" max="333" width="14" customWidth="1"/>
    <col min="334" max="334" width="16.6640625" customWidth="1"/>
    <col min="335" max="335" width="16" customWidth="1"/>
    <col min="336" max="336" width="13.88671875" customWidth="1"/>
    <col min="337" max="337" width="19.44140625" customWidth="1"/>
    <col min="338" max="338" width="17.6640625" customWidth="1"/>
    <col min="339" max="339" width="16.88671875" customWidth="1"/>
    <col min="340" max="340" width="19.109375" customWidth="1"/>
    <col min="341" max="341" width="17.77734375" customWidth="1"/>
    <col min="342" max="343" width="16.109375" customWidth="1"/>
    <col min="344" max="344" width="18.88671875" bestFit="1" customWidth="1"/>
    <col min="345" max="345" width="18.21875" bestFit="1" customWidth="1"/>
    <col min="346" max="346" width="16" customWidth="1"/>
    <col min="347" max="347" width="21.6640625" bestFit="1" customWidth="1"/>
    <col min="348" max="348" width="19.77734375" bestFit="1" customWidth="1"/>
    <col min="349" max="349" width="19.109375" bestFit="1" customWidth="1"/>
    <col min="350" max="350" width="21.33203125" bestFit="1" customWidth="1"/>
    <col min="351" max="363" width="16.77734375" bestFit="1" customWidth="1"/>
    <col min="364" max="364" width="15.5546875" bestFit="1" customWidth="1"/>
    <col min="365" max="366" width="14" bestFit="1" customWidth="1"/>
    <col min="367" max="367" width="16.6640625" bestFit="1" customWidth="1"/>
    <col min="368" max="368" width="16" bestFit="1" customWidth="1"/>
    <col min="369" max="369" width="13.88671875" bestFit="1" customWidth="1"/>
    <col min="370" max="370" width="19.44140625" bestFit="1" customWidth="1"/>
    <col min="371" max="371" width="17.6640625" bestFit="1" customWidth="1"/>
    <col min="372" max="372" width="16.88671875" bestFit="1" customWidth="1"/>
    <col min="373" max="373" width="19.109375" bestFit="1" customWidth="1"/>
    <col min="374" max="374" width="18.77734375" bestFit="1" customWidth="1"/>
    <col min="375" max="375" width="17.77734375" bestFit="1" customWidth="1"/>
    <col min="376" max="377" width="16.109375" bestFit="1" customWidth="1"/>
    <col min="378" max="378" width="18.88671875" bestFit="1" customWidth="1"/>
    <col min="379" max="379" width="18.21875" bestFit="1" customWidth="1"/>
    <col min="380" max="380" width="16" bestFit="1" customWidth="1"/>
    <col min="381" max="381" width="21.6640625" bestFit="1" customWidth="1"/>
    <col min="382" max="382" width="19.77734375" bestFit="1" customWidth="1"/>
    <col min="383" max="383" width="19.109375" bestFit="1" customWidth="1"/>
    <col min="384" max="384" width="21.33203125" bestFit="1" customWidth="1"/>
    <col min="385" max="385" width="20.88671875" bestFit="1" customWidth="1"/>
  </cols>
  <sheetData>
    <row r="1" spans="1:13" x14ac:dyDescent="0.25">
      <c r="A1" s="1" t="s">
        <v>101</v>
      </c>
    </row>
    <row r="3" spans="1:13" x14ac:dyDescent="0.25">
      <c r="B3" s="4" t="s">
        <v>83</v>
      </c>
      <c r="C3"/>
      <c r="D3"/>
      <c r="E3"/>
      <c r="F3"/>
      <c r="G3"/>
      <c r="H3"/>
      <c r="I3"/>
      <c r="J3"/>
      <c r="K3"/>
      <c r="L3"/>
      <c r="M3"/>
    </row>
    <row r="4" spans="1:13" x14ac:dyDescent="0.25">
      <c r="A4" s="4" t="s">
        <v>85</v>
      </c>
      <c r="B4" t="s">
        <v>50</v>
      </c>
      <c r="C4" t="s">
        <v>51</v>
      </c>
      <c r="D4" t="s">
        <v>53</v>
      </c>
      <c r="E4" t="s">
        <v>52</v>
      </c>
      <c r="F4" t="s">
        <v>55</v>
      </c>
      <c r="G4" t="s">
        <v>54</v>
      </c>
      <c r="H4" t="s">
        <v>56</v>
      </c>
      <c r="I4" t="s">
        <v>57</v>
      </c>
      <c r="J4" t="s">
        <v>58</v>
      </c>
      <c r="K4" t="s">
        <v>59</v>
      </c>
      <c r="L4" t="s">
        <v>71</v>
      </c>
      <c r="M4"/>
    </row>
    <row r="5" spans="1:13" x14ac:dyDescent="0.25">
      <c r="A5" s="8" t="s">
        <v>3</v>
      </c>
      <c r="B5" s="7">
        <v>18575</v>
      </c>
      <c r="C5" s="7">
        <v>23297</v>
      </c>
      <c r="D5" s="7">
        <v>9115</v>
      </c>
      <c r="E5" s="7">
        <v>14183</v>
      </c>
      <c r="F5" s="7">
        <v>11201</v>
      </c>
      <c r="G5" s="7">
        <v>11822</v>
      </c>
      <c r="H5" s="7">
        <v>9674</v>
      </c>
      <c r="I5" s="7">
        <v>17825</v>
      </c>
      <c r="J5" s="7">
        <v>10724</v>
      </c>
      <c r="K5" s="7">
        <v>3459</v>
      </c>
      <c r="L5" s="7">
        <v>129875</v>
      </c>
      <c r="M5"/>
    </row>
    <row r="6" spans="1:13" x14ac:dyDescent="0.25">
      <c r="A6" s="8" t="s">
        <v>4</v>
      </c>
      <c r="B6" s="7">
        <v>22169</v>
      </c>
      <c r="C6" s="7">
        <v>21784</v>
      </c>
      <c r="D6" s="7">
        <v>13091</v>
      </c>
      <c r="E6" s="7">
        <v>14881</v>
      </c>
      <c r="F6" s="7">
        <v>17521</v>
      </c>
      <c r="G6" s="7">
        <v>9925</v>
      </c>
      <c r="H6" s="7">
        <v>14528</v>
      </c>
      <c r="I6" s="7">
        <v>15915</v>
      </c>
      <c r="J6" s="7">
        <v>8660</v>
      </c>
      <c r="K6" s="7">
        <v>2541</v>
      </c>
      <c r="L6" s="7">
        <v>141015</v>
      </c>
      <c r="M6"/>
    </row>
    <row r="7" spans="1:13" x14ac:dyDescent="0.25">
      <c r="A7" s="8" t="s">
        <v>5</v>
      </c>
      <c r="B7" s="7">
        <v>19446</v>
      </c>
      <c r="C7" s="7">
        <v>18150</v>
      </c>
      <c r="D7" s="7">
        <v>14889</v>
      </c>
      <c r="E7" s="7">
        <v>17201</v>
      </c>
      <c r="F7" s="7">
        <v>15063</v>
      </c>
      <c r="G7" s="7">
        <v>8138</v>
      </c>
      <c r="H7" s="7">
        <v>11124</v>
      </c>
      <c r="I7" s="7">
        <v>15858</v>
      </c>
      <c r="J7" s="7">
        <v>12277</v>
      </c>
      <c r="K7" s="7">
        <v>8541</v>
      </c>
      <c r="L7" s="7">
        <v>140687</v>
      </c>
      <c r="M7"/>
    </row>
    <row r="8" spans="1:13" x14ac:dyDescent="0.25">
      <c r="A8" s="8" t="s">
        <v>6</v>
      </c>
      <c r="B8" s="7">
        <v>26171</v>
      </c>
      <c r="C8" s="7">
        <v>16925</v>
      </c>
      <c r="D8" s="7">
        <v>11934</v>
      </c>
      <c r="E8" s="7">
        <v>14598</v>
      </c>
      <c r="F8" s="7">
        <v>18677</v>
      </c>
      <c r="G8" s="7">
        <v>13486</v>
      </c>
      <c r="H8" s="7">
        <v>13130</v>
      </c>
      <c r="I8" s="7">
        <v>16945</v>
      </c>
      <c r="J8" s="7">
        <v>8772</v>
      </c>
      <c r="K8" s="7">
        <v>3459</v>
      </c>
      <c r="L8" s="7">
        <v>144097</v>
      </c>
      <c r="M8"/>
    </row>
    <row r="9" spans="1:13" x14ac:dyDescent="0.25">
      <c r="A9" s="8" t="s">
        <v>84</v>
      </c>
      <c r="B9" s="7">
        <v>18009</v>
      </c>
      <c r="C9" s="7">
        <v>15994</v>
      </c>
      <c r="D9" s="7">
        <v>11877</v>
      </c>
      <c r="E9" s="7">
        <v>11943</v>
      </c>
      <c r="F9" s="7">
        <v>17201</v>
      </c>
      <c r="G9" s="7">
        <v>10196</v>
      </c>
      <c r="H9" s="7">
        <v>10666</v>
      </c>
      <c r="I9" s="7">
        <v>14310</v>
      </c>
      <c r="J9" s="7">
        <v>6522</v>
      </c>
      <c r="K9" s="7">
        <v>5987</v>
      </c>
      <c r="L9" s="7">
        <v>122705</v>
      </c>
      <c r="M9"/>
    </row>
    <row r="10" spans="1:13" x14ac:dyDescent="0.25">
      <c r="A10" s="8" t="s">
        <v>8</v>
      </c>
      <c r="B10" s="7">
        <v>17623</v>
      </c>
      <c r="C10" s="7">
        <v>14647</v>
      </c>
      <c r="D10" s="7">
        <v>12522</v>
      </c>
      <c r="E10" s="7">
        <v>12509</v>
      </c>
      <c r="F10" s="7">
        <v>17825</v>
      </c>
      <c r="G10" s="7">
        <v>11124</v>
      </c>
      <c r="H10" s="7">
        <v>13220</v>
      </c>
      <c r="I10" s="7">
        <v>19207</v>
      </c>
      <c r="J10" s="7">
        <v>15284</v>
      </c>
      <c r="K10" s="7">
        <v>4791</v>
      </c>
      <c r="L10" s="7">
        <v>138752</v>
      </c>
      <c r="M10"/>
    </row>
    <row r="11" spans="1:13" x14ac:dyDescent="0.25">
      <c r="A11" s="8" t="s">
        <v>9</v>
      </c>
      <c r="B11" s="7">
        <v>12641</v>
      </c>
      <c r="C11" s="7">
        <v>18485</v>
      </c>
      <c r="D11" s="7">
        <v>8772</v>
      </c>
      <c r="E11" s="7">
        <v>14237</v>
      </c>
      <c r="F11" s="7">
        <v>17687</v>
      </c>
      <c r="G11" s="7">
        <v>10733</v>
      </c>
      <c r="H11" s="7">
        <v>10724</v>
      </c>
      <c r="I11" s="7">
        <v>19680</v>
      </c>
      <c r="J11" s="7">
        <v>8772</v>
      </c>
      <c r="K11" s="7">
        <v>3981</v>
      </c>
      <c r="L11" s="7">
        <v>125712</v>
      </c>
      <c r="M11"/>
    </row>
    <row r="12" spans="1:13" x14ac:dyDescent="0.25">
      <c r="A12" s="8" t="s">
        <v>10</v>
      </c>
      <c r="B12" s="7">
        <v>15858</v>
      </c>
      <c r="C12" s="7">
        <v>15981</v>
      </c>
      <c r="D12" s="7">
        <v>8660</v>
      </c>
      <c r="E12" s="7">
        <v>19767</v>
      </c>
      <c r="F12" s="7">
        <v>20200</v>
      </c>
      <c r="G12" s="7">
        <v>10557</v>
      </c>
      <c r="H12" s="7">
        <v>10963</v>
      </c>
      <c r="I12" s="7">
        <v>13662</v>
      </c>
      <c r="J12" s="7">
        <v>15684</v>
      </c>
      <c r="K12" s="7">
        <v>7143</v>
      </c>
      <c r="L12" s="7">
        <v>138475</v>
      </c>
      <c r="M12"/>
    </row>
    <row r="13" spans="1:13" x14ac:dyDescent="0.25">
      <c r="A13" s="8" t="s">
        <v>11</v>
      </c>
      <c r="B13" s="7">
        <v>20273</v>
      </c>
      <c r="C13" s="7">
        <v>14971</v>
      </c>
      <c r="D13" s="7">
        <v>12730</v>
      </c>
      <c r="E13" s="7">
        <v>14363</v>
      </c>
      <c r="F13" s="7">
        <v>21237</v>
      </c>
      <c r="G13" s="7">
        <v>15284</v>
      </c>
      <c r="H13" s="7">
        <v>11111</v>
      </c>
      <c r="I13" s="7">
        <v>15981</v>
      </c>
      <c r="J13" s="7">
        <v>13358</v>
      </c>
      <c r="K13" s="7">
        <v>5134</v>
      </c>
      <c r="L13" s="7">
        <v>144442</v>
      </c>
      <c r="M13"/>
    </row>
    <row r="14" spans="1:13" x14ac:dyDescent="0.25">
      <c r="A14" s="8" t="s">
        <v>12</v>
      </c>
      <c r="B14" s="7">
        <v>19503</v>
      </c>
      <c r="C14" s="7">
        <v>18620</v>
      </c>
      <c r="D14" s="7">
        <v>9284</v>
      </c>
      <c r="E14" s="7">
        <v>17111</v>
      </c>
      <c r="F14" s="7">
        <v>16211</v>
      </c>
      <c r="G14" s="7">
        <v>11146</v>
      </c>
      <c r="H14" s="7">
        <v>13146</v>
      </c>
      <c r="I14" s="7">
        <v>15336</v>
      </c>
      <c r="J14" s="7">
        <v>10666</v>
      </c>
      <c r="K14" s="7">
        <v>9165</v>
      </c>
      <c r="L14" s="7">
        <v>140188</v>
      </c>
      <c r="M14"/>
    </row>
    <row r="15" spans="1:13" x14ac:dyDescent="0.25">
      <c r="A15" s="8" t="s">
        <v>13</v>
      </c>
      <c r="B15" s="7">
        <v>24849</v>
      </c>
      <c r="C15" s="7">
        <v>12743</v>
      </c>
      <c r="D15" s="7">
        <v>13844</v>
      </c>
      <c r="E15" s="7">
        <v>17987</v>
      </c>
      <c r="F15" s="7">
        <v>17098</v>
      </c>
      <c r="G15" s="7">
        <v>11482</v>
      </c>
      <c r="H15" s="7">
        <v>11027</v>
      </c>
      <c r="I15" s="7">
        <v>17987</v>
      </c>
      <c r="J15" s="7">
        <v>9284</v>
      </c>
      <c r="K15" s="7">
        <v>3459</v>
      </c>
      <c r="L15" s="7">
        <v>139760</v>
      </c>
    </row>
    <row r="16" spans="1:13" x14ac:dyDescent="0.25">
      <c r="A16" s="8" t="s">
        <v>14</v>
      </c>
      <c r="B16" s="7">
        <v>22889</v>
      </c>
      <c r="C16" s="7">
        <v>20719</v>
      </c>
      <c r="D16" s="7">
        <v>11867</v>
      </c>
      <c r="E16" s="7">
        <v>18348</v>
      </c>
      <c r="F16" s="7">
        <v>14194</v>
      </c>
      <c r="G16" s="7">
        <v>10670</v>
      </c>
      <c r="H16" s="7">
        <v>12115</v>
      </c>
      <c r="I16" s="7">
        <v>18377</v>
      </c>
      <c r="J16" s="7">
        <v>15855</v>
      </c>
      <c r="K16" s="7">
        <v>6743</v>
      </c>
      <c r="L16" s="7">
        <v>151777</v>
      </c>
    </row>
    <row r="17" spans="1:11" x14ac:dyDescent="0.25">
      <c r="A17" s="5"/>
      <c r="B17" s="5"/>
      <c r="C17" s="5"/>
      <c r="D17" s="5"/>
      <c r="E17" s="5"/>
      <c r="F17" s="5"/>
      <c r="G17" s="5"/>
      <c r="H17" s="5"/>
      <c r="I17" s="5"/>
      <c r="J17" s="5"/>
      <c r="K17" s="5"/>
    </row>
    <row r="18" spans="1:11" x14ac:dyDescent="0.25">
      <c r="A18" s="6"/>
    </row>
    <row r="19" spans="1:11" x14ac:dyDescent="0.25">
      <c r="A19" s="6"/>
    </row>
    <row r="20" spans="1:11" x14ac:dyDescent="0.25">
      <c r="A20" s="6"/>
    </row>
    <row r="21" spans="1:11" x14ac:dyDescent="0.25">
      <c r="A21" s="6"/>
    </row>
    <row r="22" spans="1:11" x14ac:dyDescent="0.25">
      <c r="A22" s="6"/>
    </row>
    <row r="23" spans="1:11" x14ac:dyDescent="0.25">
      <c r="A23" s="6"/>
    </row>
    <row r="24" spans="1:11" x14ac:dyDescent="0.25">
      <c r="A24" s="6"/>
    </row>
    <row r="25" spans="1:11" x14ac:dyDescent="0.25">
      <c r="A25" s="6"/>
    </row>
    <row r="26" spans="1:11" x14ac:dyDescent="0.25">
      <c r="A26" s="6"/>
    </row>
    <row r="27" spans="1:11" x14ac:dyDescent="0.25">
      <c r="A27" s="6"/>
    </row>
    <row r="28" spans="1:11" x14ac:dyDescent="0.25">
      <c r="A28" s="6"/>
    </row>
    <row r="29" spans="1:11" x14ac:dyDescent="0.25">
      <c r="A29"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zoomScale="80" zoomScaleNormal="80" workbookViewId="0">
      <selection activeCell="I5" sqref="I5"/>
    </sheetView>
  </sheetViews>
  <sheetFormatPr defaultRowHeight="13.8" x14ac:dyDescent="0.25"/>
  <cols>
    <col min="1" max="1" width="7.109375" customWidth="1"/>
    <col min="2" max="2" width="17.6640625" customWidth="1"/>
    <col min="3" max="3" width="7.88671875" customWidth="1"/>
    <col min="4" max="4" width="17.6640625" customWidth="1"/>
    <col min="5" max="5" width="14" customWidth="1"/>
    <col min="6" max="6" width="15.44140625" customWidth="1"/>
    <col min="7" max="7" width="17.6640625" customWidth="1"/>
    <col min="8" max="8" width="6.88671875" customWidth="1"/>
    <col min="9" max="9" width="10.6640625" customWidth="1"/>
    <col min="10" max="10" width="19.5546875" customWidth="1"/>
    <col min="11" max="11" width="11" customWidth="1"/>
    <col min="12" max="12" width="16.77734375" customWidth="1"/>
    <col min="13" max="13" width="10.6640625" customWidth="1"/>
    <col min="14" max="14" width="13.44140625" customWidth="1"/>
    <col min="15" max="15" width="19" customWidth="1"/>
    <col min="16" max="16" width="9.88671875" customWidth="1"/>
    <col min="17" max="17" width="9.109375" customWidth="1"/>
    <col min="18" max="18" width="17.44140625" customWidth="1"/>
    <col min="19" max="19" width="20.21875" customWidth="1"/>
    <col min="20" max="20" width="12.33203125" customWidth="1"/>
    <col min="21" max="21" width="8.33203125" customWidth="1"/>
    <col min="22" max="22" width="12.109375" customWidth="1"/>
    <col min="23" max="23" width="13.77734375" customWidth="1"/>
    <col min="24" max="24" width="17.6640625" customWidth="1"/>
    <col min="25" max="25" width="11.77734375" customWidth="1"/>
    <col min="26" max="26" width="18.6640625" customWidth="1"/>
    <col min="27" max="46" width="18.5546875" bestFit="1" customWidth="1"/>
    <col min="47" max="48" width="18.5546875" customWidth="1"/>
    <col min="49" max="69" width="18.5546875" bestFit="1" customWidth="1"/>
    <col min="70" max="71" width="18.5546875" customWidth="1"/>
    <col min="72" max="92" width="18.5546875" bestFit="1" customWidth="1"/>
    <col min="93" max="94" width="18.5546875" customWidth="1"/>
    <col min="95" max="115" width="18.5546875" bestFit="1" customWidth="1"/>
    <col min="116" max="117" width="18.5546875" customWidth="1"/>
    <col min="118" max="138" width="18.5546875" bestFit="1" customWidth="1"/>
    <col min="139" max="140" width="18.5546875" customWidth="1"/>
    <col min="141" max="161" width="18.5546875" bestFit="1" customWidth="1"/>
    <col min="162" max="163" width="18.5546875" customWidth="1"/>
    <col min="164" max="184" width="18.5546875" bestFit="1" customWidth="1"/>
    <col min="185" max="186" width="18.5546875" customWidth="1"/>
    <col min="187" max="207" width="18.5546875" bestFit="1" customWidth="1"/>
    <col min="208" max="209" width="18.5546875" customWidth="1"/>
    <col min="210" max="215" width="18.5546875" bestFit="1" customWidth="1"/>
    <col min="216" max="216" width="18.5546875" customWidth="1"/>
    <col min="217" max="230" width="18.5546875" bestFit="1" customWidth="1"/>
    <col min="231" max="232" width="18.5546875" customWidth="1"/>
    <col min="233" max="238" width="18.5546875" bestFit="1" customWidth="1"/>
    <col min="239" max="240" width="18.5546875" customWidth="1"/>
    <col min="241" max="253" width="18.5546875" bestFit="1" customWidth="1"/>
    <col min="254" max="255" width="18.5546875" customWidth="1"/>
    <col min="256" max="261" width="18.5546875" bestFit="1" customWidth="1"/>
    <col min="262" max="264" width="18.5546875" customWidth="1"/>
    <col min="265" max="276" width="18.5546875" bestFit="1" customWidth="1"/>
    <col min="277" max="277" width="18.88671875" bestFit="1" customWidth="1"/>
    <col min="278" max="278" width="19.77734375" bestFit="1" customWidth="1"/>
    <col min="279" max="279" width="17.77734375" bestFit="1" customWidth="1"/>
    <col min="280" max="280" width="16.109375" bestFit="1" customWidth="1"/>
    <col min="281" max="281" width="16" bestFit="1" customWidth="1"/>
    <col min="282" max="282" width="16.109375" bestFit="1" customWidth="1"/>
    <col min="283" max="283" width="15.44140625" bestFit="1" customWidth="1"/>
    <col min="284" max="284" width="18.21875" bestFit="1" customWidth="1"/>
    <col min="285" max="285" width="21.6640625" bestFit="1" customWidth="1"/>
    <col min="286" max="286" width="19.109375" bestFit="1" customWidth="1"/>
    <col min="287" max="287" width="21.33203125" bestFit="1" customWidth="1"/>
    <col min="288" max="288" width="20.88671875" bestFit="1" customWidth="1"/>
  </cols>
  <sheetData>
    <row r="1" spans="1:25" x14ac:dyDescent="0.25">
      <c r="A1" s="1" t="s">
        <v>102</v>
      </c>
    </row>
    <row r="3" spans="1:25" x14ac:dyDescent="0.25">
      <c r="B3" s="4" t="s">
        <v>83</v>
      </c>
    </row>
    <row r="4" spans="1:25" x14ac:dyDescent="0.25">
      <c r="A4" s="4" t="s">
        <v>85</v>
      </c>
      <c r="B4" t="s">
        <v>61</v>
      </c>
      <c r="C4" t="s">
        <v>88</v>
      </c>
      <c r="D4" t="s">
        <v>60</v>
      </c>
      <c r="E4" t="s">
        <v>86</v>
      </c>
      <c r="F4" t="s">
        <v>87</v>
      </c>
      <c r="G4" t="s">
        <v>62</v>
      </c>
      <c r="H4" t="s">
        <v>89</v>
      </c>
      <c r="I4" t="s">
        <v>90</v>
      </c>
      <c r="J4" t="s">
        <v>68</v>
      </c>
      <c r="K4" t="s">
        <v>99</v>
      </c>
      <c r="L4" t="s">
        <v>64</v>
      </c>
      <c r="M4" t="s">
        <v>93</v>
      </c>
      <c r="N4" t="s">
        <v>94</v>
      </c>
      <c r="O4" t="s">
        <v>65</v>
      </c>
      <c r="P4" t="s">
        <v>95</v>
      </c>
      <c r="Q4" t="s">
        <v>66</v>
      </c>
      <c r="R4" t="s">
        <v>97</v>
      </c>
      <c r="S4" t="s">
        <v>67</v>
      </c>
      <c r="T4" t="s">
        <v>96</v>
      </c>
      <c r="U4" t="s">
        <v>98</v>
      </c>
      <c r="V4" t="s">
        <v>91</v>
      </c>
      <c r="W4" t="s">
        <v>92</v>
      </c>
      <c r="X4" t="s">
        <v>63</v>
      </c>
      <c r="Y4" t="s">
        <v>71</v>
      </c>
    </row>
    <row r="5" spans="1:25" x14ac:dyDescent="0.25">
      <c r="A5" s="5" t="s">
        <v>3</v>
      </c>
      <c r="B5" s="7">
        <v>13896</v>
      </c>
      <c r="C5" s="7">
        <v>4679</v>
      </c>
      <c r="D5" s="7">
        <v>6215</v>
      </c>
      <c r="E5" s="7">
        <v>8541</v>
      </c>
      <c r="F5" s="7">
        <v>8541</v>
      </c>
      <c r="G5" s="7">
        <v>6743</v>
      </c>
      <c r="H5" s="7">
        <v>3981</v>
      </c>
      <c r="I5" s="7">
        <v>3459</v>
      </c>
      <c r="J5" s="7">
        <v>5134</v>
      </c>
      <c r="K5" s="7">
        <v>3981</v>
      </c>
      <c r="L5" s="7">
        <v>3981</v>
      </c>
      <c r="M5" s="7">
        <v>2541</v>
      </c>
      <c r="N5" s="7">
        <v>4679</v>
      </c>
      <c r="O5" s="7">
        <v>4679</v>
      </c>
      <c r="P5" s="7">
        <v>7143</v>
      </c>
      <c r="Q5" s="7">
        <v>6215</v>
      </c>
      <c r="R5" s="7">
        <v>3459</v>
      </c>
      <c r="S5" s="7">
        <v>9165</v>
      </c>
      <c r="T5" s="7">
        <v>4679</v>
      </c>
      <c r="U5" s="7">
        <v>3981</v>
      </c>
      <c r="V5" s="7">
        <v>3981</v>
      </c>
      <c r="W5" s="7">
        <v>6743</v>
      </c>
      <c r="X5" s="7">
        <v>3459</v>
      </c>
      <c r="Y5" s="7">
        <v>129875</v>
      </c>
    </row>
    <row r="6" spans="1:25" x14ac:dyDescent="0.25">
      <c r="A6" s="5" t="s">
        <v>4</v>
      </c>
      <c r="B6" s="7">
        <v>15276</v>
      </c>
      <c r="C6" s="7">
        <v>6893</v>
      </c>
      <c r="D6" s="7">
        <v>5876</v>
      </c>
      <c r="E6" s="7">
        <v>6743</v>
      </c>
      <c r="F6" s="7">
        <v>9165</v>
      </c>
      <c r="G6" s="7">
        <v>6743</v>
      </c>
      <c r="H6" s="7">
        <v>3459</v>
      </c>
      <c r="I6" s="7">
        <v>4679</v>
      </c>
      <c r="J6" s="7">
        <v>6348</v>
      </c>
      <c r="K6" s="7">
        <v>6743</v>
      </c>
      <c r="L6" s="7">
        <v>4791</v>
      </c>
      <c r="M6" s="7">
        <v>6743</v>
      </c>
      <c r="N6" s="7">
        <v>5987</v>
      </c>
      <c r="O6" s="7">
        <v>5134</v>
      </c>
      <c r="P6" s="7">
        <v>4791</v>
      </c>
      <c r="Q6" s="7">
        <v>5987</v>
      </c>
      <c r="R6" s="7">
        <v>8541</v>
      </c>
      <c r="S6" s="7">
        <v>4791</v>
      </c>
      <c r="T6" s="7">
        <v>3981</v>
      </c>
      <c r="U6" s="7">
        <v>7143</v>
      </c>
      <c r="V6" s="7">
        <v>3981</v>
      </c>
      <c r="W6" s="7">
        <v>4679</v>
      </c>
      <c r="X6" s="7">
        <v>2541</v>
      </c>
      <c r="Y6" s="7">
        <v>141015</v>
      </c>
    </row>
    <row r="7" spans="1:25" x14ac:dyDescent="0.25">
      <c r="A7" s="5" t="s">
        <v>5</v>
      </c>
      <c r="B7" s="7">
        <v>13459</v>
      </c>
      <c r="C7" s="7">
        <v>5987</v>
      </c>
      <c r="D7" s="7">
        <v>4679</v>
      </c>
      <c r="E7" s="7">
        <v>6328</v>
      </c>
      <c r="F7" s="7">
        <v>7143</v>
      </c>
      <c r="G7" s="7">
        <v>4679</v>
      </c>
      <c r="H7" s="7">
        <v>8541</v>
      </c>
      <c r="I7" s="7">
        <v>3981</v>
      </c>
      <c r="J7" s="7">
        <v>8541</v>
      </c>
      <c r="K7" s="7">
        <v>6348</v>
      </c>
      <c r="L7" s="7">
        <v>8541</v>
      </c>
      <c r="M7" s="7">
        <v>3981</v>
      </c>
      <c r="N7" s="7">
        <v>2541</v>
      </c>
      <c r="O7" s="7">
        <v>3459</v>
      </c>
      <c r="P7" s="7">
        <v>4679</v>
      </c>
      <c r="Q7" s="7">
        <v>7143</v>
      </c>
      <c r="R7" s="7">
        <v>3981</v>
      </c>
      <c r="S7" s="7">
        <v>5134</v>
      </c>
      <c r="T7" s="7">
        <v>3981</v>
      </c>
      <c r="U7" s="7">
        <v>6743</v>
      </c>
      <c r="V7" s="7">
        <v>5134</v>
      </c>
      <c r="W7" s="7">
        <v>7143</v>
      </c>
      <c r="X7" s="7">
        <v>8541</v>
      </c>
      <c r="Y7" s="7">
        <v>140687</v>
      </c>
    </row>
    <row r="8" spans="1:25" x14ac:dyDescent="0.25">
      <c r="A8" s="5" t="s">
        <v>6</v>
      </c>
      <c r="B8" s="7">
        <v>17630</v>
      </c>
      <c r="C8" s="7">
        <v>8541</v>
      </c>
      <c r="D8" s="7">
        <v>6981</v>
      </c>
      <c r="E8" s="7">
        <v>5963</v>
      </c>
      <c r="F8" s="7">
        <v>3981</v>
      </c>
      <c r="G8" s="7">
        <v>6348</v>
      </c>
      <c r="H8" s="7">
        <v>3459</v>
      </c>
      <c r="I8" s="7">
        <v>4791</v>
      </c>
      <c r="J8" s="7">
        <v>4791</v>
      </c>
      <c r="K8" s="7">
        <v>7143</v>
      </c>
      <c r="L8" s="7">
        <v>6743</v>
      </c>
      <c r="M8" s="7">
        <v>4791</v>
      </c>
      <c r="N8" s="7">
        <v>7143</v>
      </c>
      <c r="O8" s="7">
        <v>6743</v>
      </c>
      <c r="P8" s="7">
        <v>6743</v>
      </c>
      <c r="Q8" s="7">
        <v>7143</v>
      </c>
      <c r="R8" s="7">
        <v>5987</v>
      </c>
      <c r="S8" s="7">
        <v>3459</v>
      </c>
      <c r="T8" s="7">
        <v>6743</v>
      </c>
      <c r="U8" s="7">
        <v>6743</v>
      </c>
      <c r="V8" s="7">
        <v>4791</v>
      </c>
      <c r="W8" s="7">
        <v>3981</v>
      </c>
      <c r="X8" s="7">
        <v>3459</v>
      </c>
      <c r="Y8" s="7">
        <v>144097</v>
      </c>
    </row>
    <row r="9" spans="1:25" x14ac:dyDescent="0.25">
      <c r="A9" s="5" t="s">
        <v>84</v>
      </c>
      <c r="B9" s="7">
        <v>9468</v>
      </c>
      <c r="C9" s="7">
        <v>8541</v>
      </c>
      <c r="D9" s="7">
        <v>5963</v>
      </c>
      <c r="E9" s="7">
        <v>3459</v>
      </c>
      <c r="F9" s="7">
        <v>6572</v>
      </c>
      <c r="G9" s="7">
        <v>3981</v>
      </c>
      <c r="H9" s="7">
        <v>3981</v>
      </c>
      <c r="I9" s="7">
        <v>3981</v>
      </c>
      <c r="J9" s="7">
        <v>5134</v>
      </c>
      <c r="K9" s="7">
        <v>6743</v>
      </c>
      <c r="L9" s="7">
        <v>4679</v>
      </c>
      <c r="M9" s="7">
        <v>8541</v>
      </c>
      <c r="N9" s="7">
        <v>3981</v>
      </c>
      <c r="O9" s="7">
        <v>6215</v>
      </c>
      <c r="P9" s="7">
        <v>3981</v>
      </c>
      <c r="Q9" s="7">
        <v>5987</v>
      </c>
      <c r="R9" s="7">
        <v>4679</v>
      </c>
      <c r="S9" s="7">
        <v>6348</v>
      </c>
      <c r="T9" s="7">
        <v>3981</v>
      </c>
      <c r="U9" s="7">
        <v>3981</v>
      </c>
      <c r="V9" s="7">
        <v>3981</v>
      </c>
      <c r="W9" s="7">
        <v>2541</v>
      </c>
      <c r="X9" s="7">
        <v>5987</v>
      </c>
      <c r="Y9" s="7">
        <v>122705</v>
      </c>
    </row>
    <row r="10" spans="1:25" x14ac:dyDescent="0.25">
      <c r="A10" s="5" t="s">
        <v>8</v>
      </c>
      <c r="B10" s="7">
        <v>11660</v>
      </c>
      <c r="C10" s="7">
        <v>5963</v>
      </c>
      <c r="D10" s="7">
        <v>4679</v>
      </c>
      <c r="E10" s="7">
        <v>3981</v>
      </c>
      <c r="F10" s="7">
        <v>5987</v>
      </c>
      <c r="G10" s="7">
        <v>2541</v>
      </c>
      <c r="H10" s="7">
        <v>5987</v>
      </c>
      <c r="I10" s="7">
        <v>3981</v>
      </c>
      <c r="J10" s="7">
        <v>8541</v>
      </c>
      <c r="K10" s="7">
        <v>3981</v>
      </c>
      <c r="L10" s="7">
        <v>8541</v>
      </c>
      <c r="M10" s="7">
        <v>2541</v>
      </c>
      <c r="N10" s="7">
        <v>6743</v>
      </c>
      <c r="O10" s="7">
        <v>3981</v>
      </c>
      <c r="P10" s="7">
        <v>7143</v>
      </c>
      <c r="Q10" s="7">
        <v>4679</v>
      </c>
      <c r="R10" s="7">
        <v>8541</v>
      </c>
      <c r="S10" s="7">
        <v>5987</v>
      </c>
      <c r="T10" s="7">
        <v>8541</v>
      </c>
      <c r="U10" s="7">
        <v>4679</v>
      </c>
      <c r="V10" s="7">
        <v>6743</v>
      </c>
      <c r="W10" s="7">
        <v>8541</v>
      </c>
      <c r="X10" s="7">
        <v>4791</v>
      </c>
      <c r="Y10" s="7">
        <v>138752</v>
      </c>
    </row>
    <row r="11" spans="1:25" x14ac:dyDescent="0.25">
      <c r="A11" s="5" t="s">
        <v>9</v>
      </c>
      <c r="B11" s="7">
        <v>8660</v>
      </c>
      <c r="C11" s="7">
        <v>3981</v>
      </c>
      <c r="D11" s="7">
        <v>3981</v>
      </c>
      <c r="E11" s="7">
        <v>5963</v>
      </c>
      <c r="F11" s="7">
        <v>8541</v>
      </c>
      <c r="G11" s="7">
        <v>5987</v>
      </c>
      <c r="H11" s="7">
        <v>4791</v>
      </c>
      <c r="I11" s="7">
        <v>3459</v>
      </c>
      <c r="J11" s="7">
        <v>3981</v>
      </c>
      <c r="K11" s="7">
        <v>4791</v>
      </c>
      <c r="L11" s="7">
        <v>5124</v>
      </c>
      <c r="M11" s="7">
        <v>6215</v>
      </c>
      <c r="N11" s="7">
        <v>6348</v>
      </c>
      <c r="O11" s="7">
        <v>6752</v>
      </c>
      <c r="P11" s="7">
        <v>3981</v>
      </c>
      <c r="Q11" s="7">
        <v>6743</v>
      </c>
      <c r="R11" s="7">
        <v>3981</v>
      </c>
      <c r="S11" s="7">
        <v>8541</v>
      </c>
      <c r="T11" s="7">
        <v>4791</v>
      </c>
      <c r="U11" s="7">
        <v>6348</v>
      </c>
      <c r="V11" s="7">
        <v>3981</v>
      </c>
      <c r="W11" s="7">
        <v>4791</v>
      </c>
      <c r="X11" s="7">
        <v>3981</v>
      </c>
      <c r="Y11" s="7">
        <v>125712</v>
      </c>
    </row>
    <row r="12" spans="1:25" x14ac:dyDescent="0.25">
      <c r="A12" s="5" t="s">
        <v>10</v>
      </c>
      <c r="B12" s="7">
        <v>11877</v>
      </c>
      <c r="C12" s="7">
        <v>3981</v>
      </c>
      <c r="D12" s="7">
        <v>3981</v>
      </c>
      <c r="E12" s="7">
        <v>3459</v>
      </c>
      <c r="F12" s="7">
        <v>8541</v>
      </c>
      <c r="G12" s="7">
        <v>7143</v>
      </c>
      <c r="H12" s="7">
        <v>3459</v>
      </c>
      <c r="I12" s="7">
        <v>9165</v>
      </c>
      <c r="J12" s="7">
        <v>3981</v>
      </c>
      <c r="K12" s="7">
        <v>4679</v>
      </c>
      <c r="L12" s="7">
        <v>7143</v>
      </c>
      <c r="M12" s="7">
        <v>7143</v>
      </c>
      <c r="N12" s="7">
        <v>5914</v>
      </c>
      <c r="O12" s="7">
        <v>5423</v>
      </c>
      <c r="P12" s="7">
        <v>5134</v>
      </c>
      <c r="Q12" s="7">
        <v>6982</v>
      </c>
      <c r="R12" s="7">
        <v>3981</v>
      </c>
      <c r="S12" s="7">
        <v>5134</v>
      </c>
      <c r="T12" s="7">
        <v>2541</v>
      </c>
      <c r="U12" s="7">
        <v>5987</v>
      </c>
      <c r="V12" s="7">
        <v>7143</v>
      </c>
      <c r="W12" s="7">
        <v>8541</v>
      </c>
      <c r="X12" s="7">
        <v>7143</v>
      </c>
      <c r="Y12" s="7">
        <v>138475</v>
      </c>
    </row>
    <row r="13" spans="1:25" x14ac:dyDescent="0.25">
      <c r="A13" s="5" t="s">
        <v>11</v>
      </c>
      <c r="B13" s="7">
        <v>13130</v>
      </c>
      <c r="C13" s="7">
        <v>7143</v>
      </c>
      <c r="D13" s="7">
        <v>6215</v>
      </c>
      <c r="E13" s="7">
        <v>2541</v>
      </c>
      <c r="F13" s="7">
        <v>6215</v>
      </c>
      <c r="G13" s="7">
        <v>4679</v>
      </c>
      <c r="H13" s="7">
        <v>2541</v>
      </c>
      <c r="I13" s="7">
        <v>7143</v>
      </c>
      <c r="J13" s="7">
        <v>5987</v>
      </c>
      <c r="K13" s="7">
        <v>6743</v>
      </c>
      <c r="L13" s="7">
        <v>8541</v>
      </c>
      <c r="M13" s="7">
        <v>6348</v>
      </c>
      <c r="N13" s="7">
        <v>6348</v>
      </c>
      <c r="O13" s="7">
        <v>6743</v>
      </c>
      <c r="P13" s="7">
        <v>8541</v>
      </c>
      <c r="Q13" s="7">
        <v>5987</v>
      </c>
      <c r="R13" s="7">
        <v>5124</v>
      </c>
      <c r="S13" s="7">
        <v>8541</v>
      </c>
      <c r="T13" s="7">
        <v>3981</v>
      </c>
      <c r="U13" s="7">
        <v>3459</v>
      </c>
      <c r="V13" s="7">
        <v>6215</v>
      </c>
      <c r="W13" s="7">
        <v>7143</v>
      </c>
      <c r="X13" s="7">
        <v>5134</v>
      </c>
      <c r="Y13" s="7">
        <v>144442</v>
      </c>
    </row>
    <row r="14" spans="1:25" x14ac:dyDescent="0.25">
      <c r="A14" s="5" t="s">
        <v>12</v>
      </c>
      <c r="B14" s="7">
        <v>12522</v>
      </c>
      <c r="C14" s="7">
        <v>6981</v>
      </c>
      <c r="D14" s="7">
        <v>5914</v>
      </c>
      <c r="E14" s="7">
        <v>6743</v>
      </c>
      <c r="F14" s="7">
        <v>5963</v>
      </c>
      <c r="G14" s="7">
        <v>5987</v>
      </c>
      <c r="H14" s="7">
        <v>7143</v>
      </c>
      <c r="I14" s="7">
        <v>3981</v>
      </c>
      <c r="J14" s="7">
        <v>2541</v>
      </c>
      <c r="K14" s="7">
        <v>6743</v>
      </c>
      <c r="L14" s="7">
        <v>3981</v>
      </c>
      <c r="M14" s="7">
        <v>5487</v>
      </c>
      <c r="N14" s="7">
        <v>6743</v>
      </c>
      <c r="O14" s="7">
        <v>4821</v>
      </c>
      <c r="P14" s="7">
        <v>6325</v>
      </c>
      <c r="Q14" s="7">
        <v>3981</v>
      </c>
      <c r="R14" s="7">
        <v>9165</v>
      </c>
      <c r="S14" s="7">
        <v>6743</v>
      </c>
      <c r="T14" s="7">
        <v>3459</v>
      </c>
      <c r="U14" s="7">
        <v>5134</v>
      </c>
      <c r="V14" s="7">
        <v>4679</v>
      </c>
      <c r="W14" s="7">
        <v>5987</v>
      </c>
      <c r="X14" s="7">
        <v>9165</v>
      </c>
      <c r="Y14" s="7">
        <v>140188</v>
      </c>
    </row>
    <row r="15" spans="1:25" x14ac:dyDescent="0.25">
      <c r="A15" s="5" t="s">
        <v>13</v>
      </c>
      <c r="B15" s="7">
        <v>16308</v>
      </c>
      <c r="C15" s="7">
        <v>8541</v>
      </c>
      <c r="D15" s="7">
        <v>3459</v>
      </c>
      <c r="E15" s="7">
        <v>2541</v>
      </c>
      <c r="F15" s="7">
        <v>6743</v>
      </c>
      <c r="G15" s="7">
        <v>3459</v>
      </c>
      <c r="H15" s="7">
        <v>8541</v>
      </c>
      <c r="I15" s="7">
        <v>5987</v>
      </c>
      <c r="J15" s="7">
        <v>4679</v>
      </c>
      <c r="K15" s="7">
        <v>9165</v>
      </c>
      <c r="L15" s="7">
        <v>5987</v>
      </c>
      <c r="M15" s="7">
        <v>4679</v>
      </c>
      <c r="N15" s="7">
        <v>6432</v>
      </c>
      <c r="O15" s="7">
        <v>6348</v>
      </c>
      <c r="P15" s="7">
        <v>5134</v>
      </c>
      <c r="Q15" s="7">
        <v>4679</v>
      </c>
      <c r="R15" s="7">
        <v>6348</v>
      </c>
      <c r="S15" s="7">
        <v>3459</v>
      </c>
      <c r="T15" s="7">
        <v>8541</v>
      </c>
      <c r="U15" s="7">
        <v>5987</v>
      </c>
      <c r="V15" s="7">
        <v>2541</v>
      </c>
      <c r="W15" s="7">
        <v>6743</v>
      </c>
      <c r="X15" s="7">
        <v>3459</v>
      </c>
      <c r="Y15" s="7">
        <v>139760</v>
      </c>
    </row>
    <row r="16" spans="1:25" x14ac:dyDescent="0.25">
      <c r="A16" s="5" t="s">
        <v>14</v>
      </c>
      <c r="B16" s="7">
        <v>16146</v>
      </c>
      <c r="C16" s="7">
        <v>6743</v>
      </c>
      <c r="D16" s="7">
        <v>5963</v>
      </c>
      <c r="E16" s="7">
        <v>6215</v>
      </c>
      <c r="F16" s="7">
        <v>8541</v>
      </c>
      <c r="G16" s="7">
        <v>6348</v>
      </c>
      <c r="H16" s="7">
        <v>7643</v>
      </c>
      <c r="I16" s="7">
        <v>4357</v>
      </c>
      <c r="J16" s="7">
        <v>5124</v>
      </c>
      <c r="K16" s="7">
        <v>6743</v>
      </c>
      <c r="L16" s="7">
        <v>3459</v>
      </c>
      <c r="M16" s="7">
        <v>4821</v>
      </c>
      <c r="N16" s="7">
        <v>5914</v>
      </c>
      <c r="O16" s="7">
        <v>5234</v>
      </c>
      <c r="P16" s="7">
        <v>5436</v>
      </c>
      <c r="Q16" s="7">
        <v>5134</v>
      </c>
      <c r="R16" s="7">
        <v>6981</v>
      </c>
      <c r="S16" s="7">
        <v>6743</v>
      </c>
      <c r="T16" s="7">
        <v>7653</v>
      </c>
      <c r="U16" s="7">
        <v>3981</v>
      </c>
      <c r="V16" s="7">
        <v>8712</v>
      </c>
      <c r="W16" s="7">
        <v>7143</v>
      </c>
      <c r="X16" s="7">
        <v>6743</v>
      </c>
      <c r="Y16" s="7">
        <v>151777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zoomScale="80" zoomScaleNormal="80" workbookViewId="0">
      <selection activeCell="B4" sqref="B4"/>
    </sheetView>
  </sheetViews>
  <sheetFormatPr defaultRowHeight="13.8" x14ac:dyDescent="0.25"/>
  <cols>
    <col min="1" max="1" width="18.21875" bestFit="1" customWidth="1"/>
    <col min="2" max="2" width="10.5546875" customWidth="1"/>
    <col min="3" max="3" width="7.44140625" customWidth="1"/>
    <col min="4" max="4" width="16.33203125" customWidth="1"/>
    <col min="5" max="5" width="12.88671875" customWidth="1"/>
    <col min="6" max="6" width="14.109375" customWidth="1"/>
    <col min="7" max="7" width="16.5546875" customWidth="1"/>
    <col min="8" max="8" width="6.109375" customWidth="1"/>
    <col min="9" max="9" width="10" customWidth="1"/>
    <col min="10" max="10" width="18" customWidth="1"/>
    <col min="11" max="11" width="10.21875" customWidth="1"/>
    <col min="12" max="12" width="15.109375" customWidth="1"/>
    <col min="13" max="13" width="9.6640625" customWidth="1"/>
    <col min="14" max="14" width="12.109375" customWidth="1"/>
    <col min="15" max="15" width="17.44140625" customWidth="1"/>
    <col min="16" max="16" width="9.33203125" customWidth="1"/>
    <col min="17" max="17" width="8.44140625" customWidth="1"/>
    <col min="18" max="18" width="16.21875" customWidth="1"/>
    <col min="19" max="19" width="18.88671875" bestFit="1" customWidth="1"/>
    <col min="20" max="20" width="10.77734375" customWidth="1"/>
    <col min="21" max="21" width="7.109375" customWidth="1"/>
    <col min="22" max="22" width="11.21875" customWidth="1"/>
    <col min="23" max="23" width="12.88671875" customWidth="1"/>
    <col min="24" max="24" width="16.33203125" customWidth="1"/>
    <col min="25" max="25" width="11" bestFit="1" customWidth="1"/>
    <col min="26" max="46" width="18.5546875" bestFit="1" customWidth="1"/>
    <col min="47" max="48" width="18.5546875" customWidth="1"/>
    <col min="49" max="69" width="18.5546875" bestFit="1" customWidth="1"/>
    <col min="70" max="71" width="18.5546875" customWidth="1"/>
    <col min="72" max="92" width="18.5546875" bestFit="1" customWidth="1"/>
    <col min="93" max="94" width="18.5546875" customWidth="1"/>
    <col min="95" max="115" width="18.5546875" bestFit="1" customWidth="1"/>
    <col min="116" max="117" width="18.5546875" customWidth="1"/>
    <col min="118" max="138" width="18.5546875" bestFit="1" customWidth="1"/>
    <col min="139" max="140" width="18.5546875" customWidth="1"/>
    <col min="141" max="161" width="18.5546875" bestFit="1" customWidth="1"/>
    <col min="162" max="163" width="18.5546875" customWidth="1"/>
    <col min="164" max="184" width="18.5546875" bestFit="1" customWidth="1"/>
    <col min="185" max="186" width="18.5546875" customWidth="1"/>
    <col min="187" max="207" width="18.5546875" bestFit="1" customWidth="1"/>
    <col min="208" max="209" width="18.5546875" customWidth="1"/>
    <col min="210" max="215" width="18.5546875" bestFit="1" customWidth="1"/>
    <col min="216" max="216" width="18.5546875" customWidth="1"/>
    <col min="217" max="230" width="18.5546875" bestFit="1" customWidth="1"/>
    <col min="231" max="232" width="18.5546875" customWidth="1"/>
    <col min="233" max="238" width="18.5546875" bestFit="1" customWidth="1"/>
    <col min="239" max="240" width="18.5546875" customWidth="1"/>
    <col min="241" max="253" width="18.5546875" bestFit="1" customWidth="1"/>
    <col min="254" max="255" width="18.5546875" customWidth="1"/>
    <col min="256" max="261" width="18.5546875" bestFit="1" customWidth="1"/>
    <col min="262" max="264" width="18.5546875" customWidth="1"/>
    <col min="265" max="276" width="18.5546875" bestFit="1" customWidth="1"/>
    <col min="277" max="277" width="18.88671875" bestFit="1" customWidth="1"/>
    <col min="278" max="278" width="19.77734375" bestFit="1" customWidth="1"/>
    <col min="279" max="279" width="17.77734375" bestFit="1" customWidth="1"/>
    <col min="280" max="280" width="16.109375" bestFit="1" customWidth="1"/>
    <col min="281" max="281" width="16" bestFit="1" customWidth="1"/>
    <col min="282" max="282" width="16.109375" bestFit="1" customWidth="1"/>
    <col min="283" max="283" width="15.44140625" bestFit="1" customWidth="1"/>
    <col min="284" max="284" width="18.21875" bestFit="1" customWidth="1"/>
    <col min="285" max="285" width="21.6640625" bestFit="1" customWidth="1"/>
    <col min="286" max="286" width="19.109375" bestFit="1" customWidth="1"/>
    <col min="287" max="287" width="21.33203125" bestFit="1" customWidth="1"/>
    <col min="288" max="288" width="20.88671875" bestFit="1" customWidth="1"/>
  </cols>
  <sheetData>
    <row r="3" spans="1:2" x14ac:dyDescent="0.25">
      <c r="A3" s="4" t="s">
        <v>108</v>
      </c>
      <c r="B3" t="s">
        <v>109</v>
      </c>
    </row>
    <row r="4" spans="1:2" x14ac:dyDescent="0.25">
      <c r="A4" s="5" t="s">
        <v>61</v>
      </c>
      <c r="B4" s="10">
        <v>9.6551100009954843E-2</v>
      </c>
    </row>
    <row r="5" spans="1:2" x14ac:dyDescent="0.25">
      <c r="A5" s="5" t="s">
        <v>87</v>
      </c>
      <c r="B5" s="10">
        <v>5.1845416398941767E-2</v>
      </c>
    </row>
    <row r="6" spans="1:2" x14ac:dyDescent="0.25">
      <c r="A6" s="5" t="s">
        <v>88</v>
      </c>
      <c r="B6" s="10">
        <v>4.7043562988503665E-2</v>
      </c>
    </row>
    <row r="7" spans="1:2" x14ac:dyDescent="0.25">
      <c r="A7" s="5" t="s">
        <v>67</v>
      </c>
      <c r="B7" s="10">
        <v>4.4673104130655783E-2</v>
      </c>
    </row>
    <row r="8" spans="1:2" x14ac:dyDescent="0.25">
      <c r="A8" s="5" t="s">
        <v>92</v>
      </c>
      <c r="B8" s="10">
        <v>4.4631474794643695E-2</v>
      </c>
    </row>
    <row r="9" spans="1:2" x14ac:dyDescent="0.25">
      <c r="A9" s="5" t="s">
        <v>99</v>
      </c>
      <c r="B9" s="10">
        <v>4.4527099792758304E-2</v>
      </c>
    </row>
    <row r="10" spans="1:2" x14ac:dyDescent="0.25">
      <c r="A10" s="5" t="s">
        <v>64</v>
      </c>
      <c r="B10" s="10">
        <v>4.3144281848704516E-2</v>
      </c>
    </row>
    <row r="11" spans="1:2" x14ac:dyDescent="0.25">
      <c r="A11" s="5" t="s">
        <v>97</v>
      </c>
      <c r="B11" s="10">
        <v>4.2696012331936636E-2</v>
      </c>
    </row>
    <row r="12" spans="1:2" x14ac:dyDescent="0.25">
      <c r="A12" s="5" t="s">
        <v>66</v>
      </c>
      <c r="B12" s="10">
        <v>4.2630853371222063E-2</v>
      </c>
    </row>
    <row r="13" spans="1:2" x14ac:dyDescent="0.25">
      <c r="A13" s="5" t="s">
        <v>95</v>
      </c>
      <c r="B13" s="10">
        <v>4.1648039047110529E-2</v>
      </c>
    </row>
    <row r="14" spans="1:2" x14ac:dyDescent="0.25">
      <c r="A14" s="5" t="s">
        <v>94</v>
      </c>
      <c r="B14" s="10">
        <v>4.1492381529847931E-2</v>
      </c>
    </row>
    <row r="15" spans="1:2" x14ac:dyDescent="0.25">
      <c r="A15" s="5" t="s">
        <v>65</v>
      </c>
      <c r="B15" s="10">
        <v>3.9537009384700311E-2</v>
      </c>
    </row>
    <row r="16" spans="1:2" x14ac:dyDescent="0.25">
      <c r="A16" s="5" t="s">
        <v>68</v>
      </c>
      <c r="B16" s="10">
        <v>3.9084516601960197E-2</v>
      </c>
    </row>
    <row r="17" spans="1:2" x14ac:dyDescent="0.25">
      <c r="A17" s="5" t="s">
        <v>62</v>
      </c>
      <c r="B17" s="10">
        <v>3.8997637987674097E-2</v>
      </c>
    </row>
    <row r="18" spans="1:2" x14ac:dyDescent="0.25">
      <c r="A18" s="5" t="s">
        <v>63</v>
      </c>
      <c r="B18" s="10">
        <v>3.885585691574886E-2</v>
      </c>
    </row>
    <row r="19" spans="1:2" x14ac:dyDescent="0.25">
      <c r="A19" s="5" t="s">
        <v>98</v>
      </c>
      <c r="B19" s="10">
        <v>3.8712869196402981E-2</v>
      </c>
    </row>
    <row r="20" spans="1:2" x14ac:dyDescent="0.25">
      <c r="A20" s="5" t="s">
        <v>60</v>
      </c>
      <c r="B20" s="10">
        <v>3.8556005031719742E-2</v>
      </c>
    </row>
    <row r="21" spans="1:2" x14ac:dyDescent="0.25">
      <c r="A21" s="5" t="s">
        <v>93</v>
      </c>
      <c r="B21" s="10">
        <v>3.851075575344573E-2</v>
      </c>
    </row>
    <row r="22" spans="1:2" x14ac:dyDescent="0.25">
      <c r="A22" s="5" t="s">
        <v>89</v>
      </c>
      <c r="B22" s="10">
        <v>3.8326742021798088E-2</v>
      </c>
    </row>
    <row r="23" spans="1:2" x14ac:dyDescent="0.25">
      <c r="A23" s="5" t="s">
        <v>96</v>
      </c>
      <c r="B23" s="10">
        <v>3.7932168315248704E-2</v>
      </c>
    </row>
    <row r="24" spans="1:2" x14ac:dyDescent="0.25">
      <c r="A24" s="5" t="s">
        <v>86</v>
      </c>
      <c r="B24" s="10">
        <v>3.7693855449672242E-2</v>
      </c>
    </row>
    <row r="25" spans="1:2" x14ac:dyDescent="0.25">
      <c r="A25" s="5" t="s">
        <v>91</v>
      </c>
      <c r="B25" s="10">
        <v>3.7334877842031752E-2</v>
      </c>
    </row>
    <row r="26" spans="1:2" x14ac:dyDescent="0.25">
      <c r="A26" s="5" t="s">
        <v>90</v>
      </c>
      <c r="B26" s="10">
        <v>3.5574379255317541E-2</v>
      </c>
    </row>
    <row r="27" spans="1:2" x14ac:dyDescent="0.25">
      <c r="A27" s="5" t="s">
        <v>71</v>
      </c>
      <c r="B27"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3" sqref="C3"/>
    </sheetView>
  </sheetViews>
  <sheetFormatPr defaultRowHeight="13.8" x14ac:dyDescent="0.25"/>
  <cols>
    <col min="1" max="1" width="19.5546875" style="6" bestFit="1" customWidth="1"/>
    <col min="2" max="2" width="11.109375" style="6" bestFit="1" customWidth="1"/>
    <col min="3" max="3" width="13.21875" bestFit="1" customWidth="1"/>
  </cols>
  <sheetData>
    <row r="1" spans="1:3" x14ac:dyDescent="0.25">
      <c r="A1" s="9" t="s">
        <v>1</v>
      </c>
      <c r="B1" s="7" t="s">
        <v>103</v>
      </c>
    </row>
    <row r="3" spans="1:3" x14ac:dyDescent="0.25">
      <c r="A3" s="7" t="s">
        <v>104</v>
      </c>
      <c r="B3" s="7" t="s">
        <v>105</v>
      </c>
      <c r="C3" s="7" t="s">
        <v>110</v>
      </c>
    </row>
    <row r="4" spans="1:3" x14ac:dyDescent="0.25">
      <c r="A4" s="7">
        <v>1657485</v>
      </c>
      <c r="B4" s="7">
        <v>1706555.84</v>
      </c>
      <c r="C4" s="7">
        <v>-49070.840000000084</v>
      </c>
    </row>
  </sheetData>
  <conditionalFormatting pivot="1" sqref="C4">
    <cfRule type="cellIs" dxfId="116" priority="2" operator="lessThan">
      <formula>-49071</formula>
    </cfRule>
  </conditionalFormatting>
  <conditionalFormatting pivot="1" sqref="C4">
    <cfRule type="cellIs" dxfId="115" priority="1" operator="lessThan">
      <formula>0</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A26" sqref="A26:A27"/>
    </sheetView>
  </sheetViews>
  <sheetFormatPr defaultRowHeight="13.8" x14ac:dyDescent="0.25"/>
  <cols>
    <col min="1" max="1" width="19.5546875" style="6" customWidth="1"/>
    <col min="2" max="2" width="8.109375" style="6" customWidth="1"/>
    <col min="3" max="3" width="12.6640625" style="6" customWidth="1"/>
    <col min="4" max="4" width="12.6640625" customWidth="1"/>
    <col min="5" max="5" width="15.33203125" bestFit="1" customWidth="1"/>
  </cols>
  <sheetData>
    <row r="1" spans="1:3" x14ac:dyDescent="0.25">
      <c r="A1" s="9" t="s">
        <v>1</v>
      </c>
      <c r="B1" s="7" t="s">
        <v>103</v>
      </c>
    </row>
    <row r="3" spans="1:3" x14ac:dyDescent="0.25">
      <c r="A3" s="4" t="s">
        <v>85</v>
      </c>
      <c r="B3"/>
      <c r="C3"/>
    </row>
    <row r="4" spans="1:3" x14ac:dyDescent="0.25">
      <c r="A4" s="5" t="s">
        <v>106</v>
      </c>
      <c r="B4" s="10">
        <v>0.97124568745432904</v>
      </c>
      <c r="C4"/>
    </row>
    <row r="5" spans="1:3" x14ac:dyDescent="0.25">
      <c r="A5" s="5" t="s">
        <v>107</v>
      </c>
      <c r="B5" s="10">
        <v>-2.8754312545670981E-2</v>
      </c>
      <c r="C5"/>
    </row>
    <row r="6" spans="1:3" x14ac:dyDescent="0.25">
      <c r="A6"/>
      <c r="B6"/>
      <c r="C6"/>
    </row>
    <row r="7" spans="1:3" x14ac:dyDescent="0.25">
      <c r="A7"/>
      <c r="B7"/>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row r="26" spans="1:3" x14ac:dyDescent="0.25">
      <c r="A26"/>
      <c r="B26"/>
      <c r="C26"/>
    </row>
    <row r="27" spans="1:3" x14ac:dyDescent="0.25">
      <c r="A27"/>
      <c r="B27"/>
      <c r="C27"/>
    </row>
    <row r="28" spans="1:3" x14ac:dyDescent="0.25">
      <c r="A28"/>
      <c r="B28"/>
      <c r="C28"/>
    </row>
  </sheetData>
  <conditionalFormatting pivot="1" sqref="B5">
    <cfRule type="cellIs" dxfId="113" priority="1" operator="lessThan">
      <formula>0</formula>
    </cfRule>
  </conditionalFormatting>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80" zoomScaleNormal="80" workbookViewId="0">
      <selection activeCell="H31" sqref="H31"/>
    </sheetView>
  </sheetViews>
  <sheetFormatPr defaultRowHeight="13.8" x14ac:dyDescent="0.25"/>
  <cols>
    <col min="1" max="1" width="17.77734375" customWidth="1"/>
    <col min="2" max="2" width="14.77734375" customWidth="1"/>
    <col min="3" max="3" width="11.44140625" customWidth="1"/>
    <col min="4" max="4" width="13.88671875" customWidth="1"/>
    <col min="5" max="17" width="11.109375" customWidth="1"/>
    <col min="18" max="18" width="9.88671875" customWidth="1"/>
  </cols>
  <sheetData>
    <row r="1" spans="1:18" x14ac:dyDescent="0.25">
      <c r="A1" s="1" t="s">
        <v>69</v>
      </c>
    </row>
    <row r="2" spans="1:18" x14ac:dyDescent="0.25">
      <c r="A2" s="1"/>
    </row>
    <row r="3" spans="1:18" x14ac:dyDescent="0.25">
      <c r="A3" t="s">
        <v>1</v>
      </c>
      <c r="B3" t="s">
        <v>2</v>
      </c>
      <c r="C3" t="s">
        <v>0</v>
      </c>
      <c r="D3" t="s">
        <v>21</v>
      </c>
      <c r="E3" t="s">
        <v>72</v>
      </c>
      <c r="F3" t="s">
        <v>73</v>
      </c>
      <c r="G3" t="s">
        <v>74</v>
      </c>
      <c r="H3" t="s">
        <v>75</v>
      </c>
      <c r="I3" t="s">
        <v>7</v>
      </c>
      <c r="J3" t="s">
        <v>76</v>
      </c>
      <c r="K3" t="s">
        <v>77</v>
      </c>
      <c r="L3" t="s">
        <v>78</v>
      </c>
      <c r="M3" t="s">
        <v>79</v>
      </c>
      <c r="N3" t="s">
        <v>80</v>
      </c>
      <c r="O3" t="s">
        <v>82</v>
      </c>
      <c r="P3" t="s">
        <v>81</v>
      </c>
      <c r="Q3" t="s">
        <v>15</v>
      </c>
      <c r="R3" t="s">
        <v>16</v>
      </c>
    </row>
    <row r="4" spans="1:18" x14ac:dyDescent="0.25">
      <c r="A4" t="s">
        <v>24</v>
      </c>
      <c r="B4" t="s">
        <v>48</v>
      </c>
      <c r="C4" t="s">
        <v>50</v>
      </c>
      <c r="D4" t="s">
        <v>61</v>
      </c>
      <c r="E4" s="2">
        <v>10437</v>
      </c>
      <c r="F4" s="2">
        <v>6735</v>
      </c>
      <c r="G4" s="2">
        <v>9478</v>
      </c>
      <c r="H4" s="2">
        <v>10679</v>
      </c>
      <c r="I4" s="2">
        <v>3981</v>
      </c>
      <c r="J4" s="2">
        <v>6981</v>
      </c>
      <c r="K4" s="2">
        <v>3981</v>
      </c>
      <c r="L4" s="2">
        <v>6743</v>
      </c>
      <c r="M4" s="2">
        <v>7143</v>
      </c>
      <c r="N4" s="2">
        <v>8541</v>
      </c>
      <c r="O4" s="2">
        <v>9165</v>
      </c>
      <c r="P4" s="2">
        <v>6981</v>
      </c>
      <c r="Q4" s="2">
        <f t="shared" ref="Q4:Q12" si="0">SUM(E4:P4)</f>
        <v>90845</v>
      </c>
      <c r="R4" s="2">
        <f>VLOOKUP(ActualSales[[#This Row],[Sales Manager Name]], SalesTargets[#Data],6,0)</f>
        <v>72879.840000000011</v>
      </c>
    </row>
    <row r="5" spans="1:18" x14ac:dyDescent="0.25">
      <c r="A5" t="s">
        <v>31</v>
      </c>
      <c r="B5" t="s">
        <v>48</v>
      </c>
      <c r="C5" t="s">
        <v>50</v>
      </c>
      <c r="D5" t="s">
        <v>88</v>
      </c>
      <c r="E5" s="2">
        <v>4679</v>
      </c>
      <c r="F5" s="2">
        <v>6893</v>
      </c>
      <c r="G5" s="2">
        <v>5987</v>
      </c>
      <c r="H5" s="2">
        <v>8541</v>
      </c>
      <c r="I5" s="2">
        <v>8541</v>
      </c>
      <c r="J5" s="2">
        <v>5963</v>
      </c>
      <c r="K5" s="2">
        <v>3981</v>
      </c>
      <c r="L5" s="2">
        <v>3981</v>
      </c>
      <c r="M5" s="2">
        <v>7143</v>
      </c>
      <c r="N5" s="2">
        <v>6981</v>
      </c>
      <c r="O5" s="2">
        <v>8541</v>
      </c>
      <c r="P5" s="2">
        <v>6743</v>
      </c>
      <c r="Q5" s="2">
        <f t="shared" si="0"/>
        <v>77974</v>
      </c>
      <c r="R5" s="2">
        <f>VLOOKUP(ActualSales[[#This Row],[Sales Manager Name]], SalesTargets[#Data],6,0)</f>
        <v>72879.840000000011</v>
      </c>
    </row>
    <row r="6" spans="1:18" x14ac:dyDescent="0.25">
      <c r="A6" t="s">
        <v>43</v>
      </c>
      <c r="B6" t="s">
        <v>48</v>
      </c>
      <c r="C6" t="s">
        <v>50</v>
      </c>
      <c r="D6" t="s">
        <v>61</v>
      </c>
      <c r="E6" s="2">
        <v>3459</v>
      </c>
      <c r="F6" s="2">
        <v>8541</v>
      </c>
      <c r="G6" s="2">
        <v>3981</v>
      </c>
      <c r="H6" s="2">
        <v>6951</v>
      </c>
      <c r="I6" s="2">
        <v>5487</v>
      </c>
      <c r="J6" s="2">
        <v>4679</v>
      </c>
      <c r="K6" s="2">
        <v>4679</v>
      </c>
      <c r="L6" s="2">
        <v>5134</v>
      </c>
      <c r="M6" s="2">
        <v>5987</v>
      </c>
      <c r="N6" s="2">
        <v>3981</v>
      </c>
      <c r="O6" s="2">
        <v>7143</v>
      </c>
      <c r="P6" s="2">
        <v>9165</v>
      </c>
      <c r="Q6" s="2">
        <f t="shared" si="0"/>
        <v>69187</v>
      </c>
      <c r="R6" s="2">
        <f>VLOOKUP(ActualSales[[#This Row],[Sales Manager Name]], SalesTargets[#Data],6,0)</f>
        <v>74030.090000000011</v>
      </c>
    </row>
    <row r="7" spans="1:18" x14ac:dyDescent="0.25">
      <c r="A7" t="s">
        <v>27</v>
      </c>
      <c r="B7" t="s">
        <v>48</v>
      </c>
      <c r="C7" t="s">
        <v>51</v>
      </c>
      <c r="D7" t="s">
        <v>60</v>
      </c>
      <c r="E7" s="2">
        <v>6215</v>
      </c>
      <c r="F7" s="2">
        <v>5876</v>
      </c>
      <c r="G7" s="2">
        <v>4679</v>
      </c>
      <c r="H7" s="2">
        <v>6981</v>
      </c>
      <c r="I7" s="2">
        <v>5963</v>
      </c>
      <c r="J7" s="2">
        <v>4679</v>
      </c>
      <c r="K7" s="2">
        <v>3981</v>
      </c>
      <c r="L7" s="2">
        <v>3981</v>
      </c>
      <c r="M7" s="2">
        <v>6215</v>
      </c>
      <c r="N7" s="2">
        <v>5914</v>
      </c>
      <c r="O7" s="2">
        <v>3459</v>
      </c>
      <c r="P7" s="2">
        <v>5963</v>
      </c>
      <c r="Q7" s="2">
        <f t="shared" si="0"/>
        <v>63906</v>
      </c>
      <c r="R7" s="2">
        <f>VLOOKUP(ActualSales[[#This Row],[Sales Manager Name]], SalesTargets[#Data],6,0)</f>
        <v>66311.11</v>
      </c>
    </row>
    <row r="8" spans="1:18" x14ac:dyDescent="0.25">
      <c r="A8" t="s">
        <v>36</v>
      </c>
      <c r="B8" t="s">
        <v>48</v>
      </c>
      <c r="C8" t="s">
        <v>51</v>
      </c>
      <c r="D8" t="s">
        <v>86</v>
      </c>
      <c r="E8" s="2">
        <v>8541</v>
      </c>
      <c r="F8" s="2">
        <v>6743</v>
      </c>
      <c r="G8" s="2">
        <v>6328</v>
      </c>
      <c r="H8" s="2">
        <v>5963</v>
      </c>
      <c r="I8" s="2">
        <v>3459</v>
      </c>
      <c r="J8" s="2">
        <v>3981</v>
      </c>
      <c r="K8" s="2">
        <v>5963</v>
      </c>
      <c r="L8" s="2">
        <v>3459</v>
      </c>
      <c r="M8" s="2">
        <v>2541</v>
      </c>
      <c r="N8" s="2">
        <v>6743</v>
      </c>
      <c r="O8" s="2">
        <v>2541</v>
      </c>
      <c r="P8" s="2">
        <v>6215</v>
      </c>
      <c r="Q8" s="2">
        <f t="shared" si="0"/>
        <v>62477</v>
      </c>
      <c r="R8" s="2">
        <f>VLOOKUP(ActualSales[[#This Row],[Sales Manager Name]], SalesTargets[#Data],6,0)</f>
        <v>66850.39</v>
      </c>
    </row>
    <row r="9" spans="1:18" x14ac:dyDescent="0.25">
      <c r="A9" t="s">
        <v>44</v>
      </c>
      <c r="B9" t="s">
        <v>48</v>
      </c>
      <c r="C9" t="s">
        <v>51</v>
      </c>
      <c r="D9" t="s">
        <v>87</v>
      </c>
      <c r="E9" s="2">
        <v>8541</v>
      </c>
      <c r="F9" s="2">
        <v>9165</v>
      </c>
      <c r="G9" s="2">
        <v>7143</v>
      </c>
      <c r="H9" s="2">
        <v>3981</v>
      </c>
      <c r="I9" s="2">
        <v>6572</v>
      </c>
      <c r="J9" s="2">
        <v>5987</v>
      </c>
      <c r="K9" s="2">
        <v>8541</v>
      </c>
      <c r="L9" s="2">
        <v>8541</v>
      </c>
      <c r="M9" s="2">
        <v>6215</v>
      </c>
      <c r="N9" s="2">
        <v>5963</v>
      </c>
      <c r="O9" s="2">
        <v>6743</v>
      </c>
      <c r="P9" s="2">
        <v>8541</v>
      </c>
      <c r="Q9" s="2">
        <f t="shared" si="0"/>
        <v>85933</v>
      </c>
      <c r="R9" s="2">
        <f>VLOOKUP(ActualSales[[#This Row],[Sales Manager Name]], SalesTargets[#Data],6,0)</f>
        <v>83835.570000000007</v>
      </c>
    </row>
    <row r="10" spans="1:18" x14ac:dyDescent="0.25">
      <c r="A10" t="s">
        <v>22</v>
      </c>
      <c r="B10" t="s">
        <v>46</v>
      </c>
      <c r="C10" t="s">
        <v>52</v>
      </c>
      <c r="D10" t="s">
        <v>62</v>
      </c>
      <c r="E10" s="2">
        <v>6743</v>
      </c>
      <c r="F10" s="2">
        <v>6743</v>
      </c>
      <c r="G10" s="2">
        <v>4679</v>
      </c>
      <c r="H10" s="2">
        <v>6348</v>
      </c>
      <c r="I10" s="2">
        <v>3981</v>
      </c>
      <c r="J10" s="2">
        <v>2541</v>
      </c>
      <c r="K10" s="2">
        <v>5987</v>
      </c>
      <c r="L10" s="2">
        <v>7143</v>
      </c>
      <c r="M10" s="2">
        <v>4679</v>
      </c>
      <c r="N10" s="2">
        <v>5987</v>
      </c>
      <c r="O10" s="2">
        <v>3459</v>
      </c>
      <c r="P10" s="2">
        <v>6348</v>
      </c>
      <c r="Q10" s="2">
        <f t="shared" si="0"/>
        <v>64638</v>
      </c>
      <c r="R10" s="2">
        <f>VLOOKUP(ActualSales[[#This Row],[Sales Manager Name]], SalesTargets[#Data],6,0)</f>
        <v>69162.66</v>
      </c>
    </row>
    <row r="11" spans="1:18" x14ac:dyDescent="0.25">
      <c r="A11" t="s">
        <v>28</v>
      </c>
      <c r="B11" t="s">
        <v>46</v>
      </c>
      <c r="C11" t="s">
        <v>52</v>
      </c>
      <c r="D11" t="s">
        <v>89</v>
      </c>
      <c r="E11" s="2">
        <v>3981</v>
      </c>
      <c r="F11" s="2">
        <v>3459</v>
      </c>
      <c r="G11" s="2">
        <v>8541</v>
      </c>
      <c r="H11" s="2">
        <v>3459</v>
      </c>
      <c r="I11" s="2">
        <v>3981</v>
      </c>
      <c r="J11" s="2">
        <v>5987</v>
      </c>
      <c r="K11" s="2">
        <v>4791</v>
      </c>
      <c r="L11" s="2">
        <v>3459</v>
      </c>
      <c r="M11" s="2">
        <v>2541</v>
      </c>
      <c r="N11" s="2">
        <v>7143</v>
      </c>
      <c r="O11" s="2">
        <v>8541</v>
      </c>
      <c r="P11" s="2">
        <v>7643</v>
      </c>
      <c r="Q11" s="2">
        <f t="shared" si="0"/>
        <v>63526</v>
      </c>
      <c r="R11" s="2">
        <f>VLOOKUP(ActualSales[[#This Row],[Sales Manager Name]], SalesTargets[#Data],6,0)</f>
        <v>67972.820000000007</v>
      </c>
    </row>
    <row r="12" spans="1:18" x14ac:dyDescent="0.25">
      <c r="A12" t="s">
        <v>40</v>
      </c>
      <c r="B12" t="s">
        <v>46</v>
      </c>
      <c r="C12" t="s">
        <v>52</v>
      </c>
      <c r="D12" t="s">
        <v>90</v>
      </c>
      <c r="E12" s="2">
        <v>3459</v>
      </c>
      <c r="F12" s="2">
        <v>4679</v>
      </c>
      <c r="G12" s="2">
        <v>3981</v>
      </c>
      <c r="H12" s="2">
        <v>4791</v>
      </c>
      <c r="I12" s="2">
        <v>3981</v>
      </c>
      <c r="J12" s="2">
        <v>3981</v>
      </c>
      <c r="K12" s="2">
        <v>3459</v>
      </c>
      <c r="L12" s="2">
        <v>9165</v>
      </c>
      <c r="M12" s="2">
        <v>7143</v>
      </c>
      <c r="N12" s="2">
        <v>3981</v>
      </c>
      <c r="O12" s="2">
        <v>5987</v>
      </c>
      <c r="P12" s="2">
        <v>4357</v>
      </c>
      <c r="Q12" s="2">
        <f t="shared" si="0"/>
        <v>58964</v>
      </c>
      <c r="R12" s="2">
        <f>VLOOKUP(ActualSales[[#This Row],[Sales Manager Name]], SalesTargets[#Data],6,0)</f>
        <v>63091.48</v>
      </c>
    </row>
    <row r="13" spans="1:18" x14ac:dyDescent="0.25">
      <c r="A13" t="s">
        <v>33</v>
      </c>
      <c r="B13" t="s">
        <v>46</v>
      </c>
      <c r="C13" t="s">
        <v>53</v>
      </c>
      <c r="D13" t="s">
        <v>68</v>
      </c>
      <c r="E13" s="2">
        <v>5134</v>
      </c>
      <c r="F13" s="2">
        <v>6348</v>
      </c>
      <c r="G13" s="2">
        <v>8541</v>
      </c>
      <c r="H13" s="2">
        <v>4791</v>
      </c>
      <c r="I13" s="2">
        <v>5134</v>
      </c>
      <c r="J13" s="2">
        <v>8541</v>
      </c>
      <c r="K13" s="2">
        <v>3981</v>
      </c>
      <c r="L13" s="2">
        <v>3981</v>
      </c>
      <c r="M13" s="2">
        <v>5987</v>
      </c>
      <c r="N13" s="2">
        <v>2541</v>
      </c>
      <c r="O13" s="2">
        <v>4679</v>
      </c>
      <c r="P13" s="2">
        <v>5124</v>
      </c>
      <c r="Q13" s="2">
        <f t="shared" ref="Q13:Q26" si="1">SUM(E13:P13)</f>
        <v>64782</v>
      </c>
      <c r="R13" s="2">
        <f>VLOOKUP(ActualSales[[#This Row],[Sales Manager Name]], SalesTargets[#Data],6,0)</f>
        <v>69316.740000000005</v>
      </c>
    </row>
    <row r="14" spans="1:18" x14ac:dyDescent="0.25">
      <c r="A14" t="s">
        <v>34</v>
      </c>
      <c r="B14" t="s">
        <v>46</v>
      </c>
      <c r="C14" t="s">
        <v>53</v>
      </c>
      <c r="D14" t="s">
        <v>99</v>
      </c>
      <c r="E14" s="2">
        <v>3981</v>
      </c>
      <c r="F14" s="2">
        <v>6743</v>
      </c>
      <c r="G14" s="2">
        <v>6348</v>
      </c>
      <c r="H14" s="2">
        <v>7143</v>
      </c>
      <c r="I14" s="2">
        <v>6743</v>
      </c>
      <c r="J14" s="2">
        <v>3981</v>
      </c>
      <c r="K14" s="2">
        <v>4791</v>
      </c>
      <c r="L14" s="2">
        <v>4679</v>
      </c>
      <c r="M14" s="2">
        <v>6743</v>
      </c>
      <c r="N14" s="2">
        <v>6743</v>
      </c>
      <c r="O14" s="2">
        <v>9165</v>
      </c>
      <c r="P14" s="2">
        <v>6743</v>
      </c>
      <c r="Q14" s="2">
        <f t="shared" si="1"/>
        <v>73803</v>
      </c>
      <c r="R14" s="2">
        <f>VLOOKUP(ActualSales[[#This Row],[Sales Manager Name]], SalesTargets[#Data],6,0)</f>
        <v>78969.210000000006</v>
      </c>
    </row>
    <row r="15" spans="1:18" x14ac:dyDescent="0.25">
      <c r="A15" t="s">
        <v>25</v>
      </c>
      <c r="B15" t="s">
        <v>49</v>
      </c>
      <c r="C15" t="s">
        <v>55</v>
      </c>
      <c r="D15" t="s">
        <v>64</v>
      </c>
      <c r="E15" s="2">
        <v>3981</v>
      </c>
      <c r="F15" s="2">
        <v>4791</v>
      </c>
      <c r="G15" s="2">
        <v>8541</v>
      </c>
      <c r="H15" s="2">
        <v>6743</v>
      </c>
      <c r="I15" s="2">
        <v>4679</v>
      </c>
      <c r="J15" s="2">
        <v>8541</v>
      </c>
      <c r="K15" s="2">
        <v>5124</v>
      </c>
      <c r="L15" s="2">
        <v>7143</v>
      </c>
      <c r="M15" s="2">
        <v>8541</v>
      </c>
      <c r="N15" s="2">
        <v>3981</v>
      </c>
      <c r="O15" s="2">
        <v>5987</v>
      </c>
      <c r="P15" s="2">
        <v>3459</v>
      </c>
      <c r="Q15" s="2">
        <f t="shared" si="1"/>
        <v>71511</v>
      </c>
      <c r="R15" s="2">
        <f>VLOOKUP(ActualSales[[#This Row],[Sales Manager Name]], SalesTargets[#Data],6,0)</f>
        <v>67505.23000000001</v>
      </c>
    </row>
    <row r="16" spans="1:18" x14ac:dyDescent="0.25">
      <c r="A16" t="s">
        <v>35</v>
      </c>
      <c r="B16" t="s">
        <v>49</v>
      </c>
      <c r="C16" t="s">
        <v>55</v>
      </c>
      <c r="D16" t="s">
        <v>93</v>
      </c>
      <c r="E16" s="2">
        <v>2541</v>
      </c>
      <c r="F16" s="2">
        <v>6743</v>
      </c>
      <c r="G16" s="2">
        <v>3981</v>
      </c>
      <c r="H16" s="2">
        <v>4791</v>
      </c>
      <c r="I16" s="2">
        <v>8541</v>
      </c>
      <c r="J16" s="2">
        <v>2541</v>
      </c>
      <c r="K16" s="2">
        <v>6215</v>
      </c>
      <c r="L16" s="2">
        <v>7143</v>
      </c>
      <c r="M16" s="2">
        <v>6348</v>
      </c>
      <c r="N16" s="2">
        <v>5487</v>
      </c>
      <c r="O16" s="2">
        <v>4679</v>
      </c>
      <c r="P16" s="2">
        <v>4821</v>
      </c>
      <c r="Q16" s="2">
        <f t="shared" si="1"/>
        <v>63831</v>
      </c>
      <c r="R16" s="2">
        <f>VLOOKUP(ActualSales[[#This Row],[Sales Manager Name]], SalesTargets[#Data],6,0)</f>
        <v>68299.17</v>
      </c>
    </row>
    <row r="17" spans="1:18" x14ac:dyDescent="0.25">
      <c r="A17" t="s">
        <v>41</v>
      </c>
      <c r="B17" t="s">
        <v>49</v>
      </c>
      <c r="C17" t="s">
        <v>55</v>
      </c>
      <c r="D17" t="s">
        <v>94</v>
      </c>
      <c r="E17" s="2">
        <v>4679</v>
      </c>
      <c r="F17" s="2">
        <v>5987</v>
      </c>
      <c r="G17" s="2">
        <v>2541</v>
      </c>
      <c r="H17" s="2">
        <v>7143</v>
      </c>
      <c r="I17" s="2">
        <v>3981</v>
      </c>
      <c r="J17" s="2">
        <v>6743</v>
      </c>
      <c r="K17" s="2">
        <v>6348</v>
      </c>
      <c r="L17" s="2">
        <v>5914</v>
      </c>
      <c r="M17" s="2">
        <v>6348</v>
      </c>
      <c r="N17" s="2">
        <v>6743</v>
      </c>
      <c r="O17" s="2">
        <v>6432</v>
      </c>
      <c r="P17" s="2">
        <v>5914</v>
      </c>
      <c r="Q17" s="2">
        <f t="shared" si="1"/>
        <v>68773</v>
      </c>
      <c r="R17" s="2">
        <f>VLOOKUP(ActualSales[[#This Row],[Sales Manager Name]], SalesTargets[#Data],6,0)</f>
        <v>71518.8</v>
      </c>
    </row>
    <row r="18" spans="1:18" x14ac:dyDescent="0.25">
      <c r="A18" t="s">
        <v>29</v>
      </c>
      <c r="B18" t="s">
        <v>49</v>
      </c>
      <c r="C18" t="s">
        <v>54</v>
      </c>
      <c r="D18" t="s">
        <v>65</v>
      </c>
      <c r="E18" s="2">
        <v>4679</v>
      </c>
      <c r="F18" s="2">
        <v>5134</v>
      </c>
      <c r="G18" s="2">
        <v>3459</v>
      </c>
      <c r="H18" s="2">
        <v>6743</v>
      </c>
      <c r="I18" s="2">
        <v>6215</v>
      </c>
      <c r="J18" s="2">
        <v>3981</v>
      </c>
      <c r="K18" s="2">
        <v>6752</v>
      </c>
      <c r="L18" s="2">
        <v>5423</v>
      </c>
      <c r="M18" s="2">
        <v>6743</v>
      </c>
      <c r="N18" s="2">
        <v>4821</v>
      </c>
      <c r="O18" s="2">
        <v>6348</v>
      </c>
      <c r="P18" s="2">
        <v>5234</v>
      </c>
      <c r="Q18" s="2">
        <f t="shared" si="1"/>
        <v>65532</v>
      </c>
      <c r="R18" s="2">
        <f>VLOOKUP(ActualSales[[#This Row],[Sales Manager Name]], SalesTargets[#Data],6,0)</f>
        <v>70119.240000000005</v>
      </c>
    </row>
    <row r="19" spans="1:18" x14ac:dyDescent="0.25">
      <c r="A19" t="s">
        <v>38</v>
      </c>
      <c r="B19" t="s">
        <v>49</v>
      </c>
      <c r="C19" t="s">
        <v>54</v>
      </c>
      <c r="D19" t="s">
        <v>95</v>
      </c>
      <c r="E19" s="2">
        <v>7143</v>
      </c>
      <c r="F19" s="2">
        <v>4791</v>
      </c>
      <c r="G19" s="2">
        <v>4679</v>
      </c>
      <c r="H19" s="2">
        <v>6743</v>
      </c>
      <c r="I19" s="2">
        <v>3981</v>
      </c>
      <c r="J19" s="2">
        <v>7143</v>
      </c>
      <c r="K19" s="2">
        <v>3981</v>
      </c>
      <c r="L19" s="2">
        <v>5134</v>
      </c>
      <c r="M19" s="2">
        <v>8541</v>
      </c>
      <c r="N19" s="2">
        <v>6325</v>
      </c>
      <c r="O19" s="2">
        <v>5134</v>
      </c>
      <c r="P19" s="2">
        <v>5436</v>
      </c>
      <c r="Q19" s="2">
        <f t="shared" si="1"/>
        <v>69031</v>
      </c>
      <c r="R19" s="2">
        <f>VLOOKUP(ActualSales[[#This Row],[Sales Manager Name]], SalesTargets[#Data],6,0)</f>
        <v>73863.17</v>
      </c>
    </row>
    <row r="20" spans="1:18" x14ac:dyDescent="0.25">
      <c r="A20" t="s">
        <v>32</v>
      </c>
      <c r="B20" t="s">
        <v>49</v>
      </c>
      <c r="C20" t="s">
        <v>56</v>
      </c>
      <c r="D20" t="s">
        <v>66</v>
      </c>
      <c r="E20" s="2">
        <v>6215</v>
      </c>
      <c r="F20" s="2">
        <v>5987</v>
      </c>
      <c r="G20" s="2">
        <v>7143</v>
      </c>
      <c r="H20" s="2">
        <v>7143</v>
      </c>
      <c r="I20" s="2">
        <v>5987</v>
      </c>
      <c r="J20" s="2">
        <v>4679</v>
      </c>
      <c r="K20" s="2">
        <v>6743</v>
      </c>
      <c r="L20" s="2">
        <v>6982</v>
      </c>
      <c r="M20" s="2">
        <v>5987</v>
      </c>
      <c r="N20" s="2">
        <v>3981</v>
      </c>
      <c r="O20" s="2">
        <v>4679</v>
      </c>
      <c r="P20" s="2">
        <v>5134</v>
      </c>
      <c r="Q20" s="2">
        <f t="shared" si="1"/>
        <v>70660</v>
      </c>
      <c r="R20" s="2">
        <f>VLOOKUP(ActualSales[[#This Row],[Sales Manager Name]], SalesTargets[#Data],6,0)</f>
        <v>75606.200000000012</v>
      </c>
    </row>
    <row r="21" spans="1:18" x14ac:dyDescent="0.25">
      <c r="A21" t="s">
        <v>42</v>
      </c>
      <c r="B21" t="s">
        <v>49</v>
      </c>
      <c r="C21" t="s">
        <v>56</v>
      </c>
      <c r="D21" t="s">
        <v>97</v>
      </c>
      <c r="E21" s="2">
        <v>3459</v>
      </c>
      <c r="F21" s="2">
        <v>8541</v>
      </c>
      <c r="G21" s="2">
        <v>3981</v>
      </c>
      <c r="H21" s="2">
        <v>5987</v>
      </c>
      <c r="I21" s="2">
        <v>4679</v>
      </c>
      <c r="J21" s="2">
        <v>8541</v>
      </c>
      <c r="K21" s="2">
        <v>3981</v>
      </c>
      <c r="L21" s="2">
        <v>3981</v>
      </c>
      <c r="M21" s="2">
        <v>5124</v>
      </c>
      <c r="N21" s="2">
        <v>9165</v>
      </c>
      <c r="O21" s="2">
        <v>6348</v>
      </c>
      <c r="P21" s="2">
        <v>6981</v>
      </c>
      <c r="Q21" s="2">
        <f t="shared" si="1"/>
        <v>70768</v>
      </c>
      <c r="R21" s="2">
        <f>VLOOKUP(ActualSales[[#This Row],[Sales Manager Name]], SalesTargets[#Data],6,0)</f>
        <v>71709.260000000009</v>
      </c>
    </row>
    <row r="22" spans="1:18" x14ac:dyDescent="0.25">
      <c r="A22" t="s">
        <v>23</v>
      </c>
      <c r="B22" t="s">
        <v>47</v>
      </c>
      <c r="C22" t="s">
        <v>57</v>
      </c>
      <c r="D22" t="s">
        <v>67</v>
      </c>
      <c r="E22" s="2">
        <v>9165</v>
      </c>
      <c r="F22" s="2">
        <v>4791</v>
      </c>
      <c r="G22" s="2">
        <v>5134</v>
      </c>
      <c r="H22" s="2">
        <v>3459</v>
      </c>
      <c r="I22" s="2">
        <v>6348</v>
      </c>
      <c r="J22" s="2">
        <v>5987</v>
      </c>
      <c r="K22" s="2">
        <v>8541</v>
      </c>
      <c r="L22" s="2">
        <v>5134</v>
      </c>
      <c r="M22" s="2">
        <v>8541</v>
      </c>
      <c r="N22" s="2">
        <v>6743</v>
      </c>
      <c r="O22" s="2">
        <v>3459</v>
      </c>
      <c r="P22" s="2">
        <v>6743</v>
      </c>
      <c r="Q22" s="2">
        <f t="shared" si="1"/>
        <v>74045</v>
      </c>
      <c r="R22" s="2">
        <f>VLOOKUP(ActualSales[[#This Row],[Sales Manager Name]], SalesTargets[#Data],6,0)</f>
        <v>79228.150000000009</v>
      </c>
    </row>
    <row r="23" spans="1:18" x14ac:dyDescent="0.25">
      <c r="A23" t="s">
        <v>26</v>
      </c>
      <c r="B23" t="s">
        <v>47</v>
      </c>
      <c r="C23" t="s">
        <v>57</v>
      </c>
      <c r="D23" t="s">
        <v>96</v>
      </c>
      <c r="E23" s="2">
        <v>4679</v>
      </c>
      <c r="F23" s="2">
        <v>3981</v>
      </c>
      <c r="G23" s="2">
        <v>3981</v>
      </c>
      <c r="H23" s="2">
        <v>6743</v>
      </c>
      <c r="I23" s="2">
        <v>3981</v>
      </c>
      <c r="J23" s="2">
        <v>8541</v>
      </c>
      <c r="K23" s="2">
        <v>4791</v>
      </c>
      <c r="L23" s="2">
        <v>2541</v>
      </c>
      <c r="M23" s="2">
        <v>3981</v>
      </c>
      <c r="N23" s="2">
        <v>3459</v>
      </c>
      <c r="O23" s="2">
        <v>8541</v>
      </c>
      <c r="P23" s="2">
        <v>7653</v>
      </c>
      <c r="Q23" s="2">
        <f t="shared" si="1"/>
        <v>62872</v>
      </c>
      <c r="R23" s="2">
        <f>VLOOKUP(ActualSales[[#This Row],[Sales Manager Name]], SalesTargets[#Data],6,0)</f>
        <v>65349.18</v>
      </c>
    </row>
    <row r="24" spans="1:18" x14ac:dyDescent="0.25">
      <c r="A24" t="s">
        <v>30</v>
      </c>
      <c r="B24" t="s">
        <v>47</v>
      </c>
      <c r="C24" t="s">
        <v>57</v>
      </c>
      <c r="D24" t="s">
        <v>98</v>
      </c>
      <c r="E24" s="2">
        <v>3981</v>
      </c>
      <c r="F24" s="2">
        <v>7143</v>
      </c>
      <c r="G24" s="2">
        <v>6743</v>
      </c>
      <c r="H24" s="2">
        <v>6743</v>
      </c>
      <c r="I24" s="2">
        <v>3981</v>
      </c>
      <c r="J24" s="2">
        <v>4679</v>
      </c>
      <c r="K24" s="2">
        <v>6348</v>
      </c>
      <c r="L24" s="2">
        <v>5987</v>
      </c>
      <c r="M24" s="2">
        <v>3459</v>
      </c>
      <c r="N24" s="2">
        <v>5134</v>
      </c>
      <c r="O24" s="2">
        <v>5987</v>
      </c>
      <c r="P24" s="2">
        <v>3981</v>
      </c>
      <c r="Q24" s="2">
        <f t="shared" si="1"/>
        <v>64166</v>
      </c>
      <c r="R24" s="2">
        <f>VLOOKUP(ActualSales[[#This Row],[Sales Manager Name]], SalesTargets[#Data],6,0)</f>
        <v>68657.62000000001</v>
      </c>
    </row>
    <row r="25" spans="1:18" x14ac:dyDescent="0.25">
      <c r="A25" t="s">
        <v>39</v>
      </c>
      <c r="B25" t="s">
        <v>47</v>
      </c>
      <c r="C25" t="s">
        <v>58</v>
      </c>
      <c r="D25" t="s">
        <v>91</v>
      </c>
      <c r="E25" s="2">
        <v>3981</v>
      </c>
      <c r="F25" s="2">
        <v>3981</v>
      </c>
      <c r="G25" s="2">
        <v>5134</v>
      </c>
      <c r="H25" s="2">
        <v>4791</v>
      </c>
      <c r="I25" s="2">
        <v>3981</v>
      </c>
      <c r="J25" s="2">
        <v>6743</v>
      </c>
      <c r="K25" s="2">
        <v>3981</v>
      </c>
      <c r="L25" s="2">
        <v>7143</v>
      </c>
      <c r="M25" s="2">
        <v>6215</v>
      </c>
      <c r="N25" s="2">
        <v>4679</v>
      </c>
      <c r="O25" s="2">
        <v>2541</v>
      </c>
      <c r="P25" s="2">
        <v>8712</v>
      </c>
      <c r="Q25" s="2">
        <f t="shared" si="1"/>
        <v>61882</v>
      </c>
      <c r="R25" s="2">
        <f>VLOOKUP(ActualSales[[#This Row],[Sales Manager Name]], SalesTargets[#Data],6,0)</f>
        <v>66213.740000000005</v>
      </c>
    </row>
    <row r="26" spans="1:18" x14ac:dyDescent="0.25">
      <c r="A26" t="s">
        <v>37</v>
      </c>
      <c r="B26" t="s">
        <v>47</v>
      </c>
      <c r="C26" t="s">
        <v>58</v>
      </c>
      <c r="D26" t="s">
        <v>92</v>
      </c>
      <c r="E26" s="2">
        <v>6743</v>
      </c>
      <c r="F26" s="2">
        <v>4679</v>
      </c>
      <c r="G26" s="2">
        <v>7143</v>
      </c>
      <c r="H26" s="2">
        <v>3981</v>
      </c>
      <c r="I26" s="2">
        <v>2541</v>
      </c>
      <c r="J26" s="2">
        <v>8541</v>
      </c>
      <c r="K26" s="2">
        <v>4791</v>
      </c>
      <c r="L26" s="2">
        <v>8541</v>
      </c>
      <c r="M26" s="2">
        <v>7143</v>
      </c>
      <c r="N26" s="2">
        <v>5987</v>
      </c>
      <c r="O26" s="2">
        <v>6743</v>
      </c>
      <c r="P26" s="2">
        <v>7143</v>
      </c>
      <c r="Q26" s="2">
        <f t="shared" si="1"/>
        <v>73976</v>
      </c>
      <c r="R26" s="2">
        <f>VLOOKUP(ActualSales[[#This Row],[Sales Manager Name]], SalesTargets[#Data],6,0)</f>
        <v>74275.12000000001</v>
      </c>
    </row>
    <row r="27" spans="1:18" x14ac:dyDescent="0.25">
      <c r="A27" t="s">
        <v>45</v>
      </c>
      <c r="B27" t="s">
        <v>47</v>
      </c>
      <c r="C27" t="s">
        <v>59</v>
      </c>
      <c r="D27" t="s">
        <v>63</v>
      </c>
      <c r="E27" s="2">
        <v>3459</v>
      </c>
      <c r="F27" s="2">
        <v>2541</v>
      </c>
      <c r="G27" s="2">
        <v>8541</v>
      </c>
      <c r="H27" s="2">
        <v>3459</v>
      </c>
      <c r="I27" s="2">
        <v>5987</v>
      </c>
      <c r="J27" s="2">
        <v>4791</v>
      </c>
      <c r="K27" s="2">
        <v>3981</v>
      </c>
      <c r="L27" s="2">
        <v>7143</v>
      </c>
      <c r="M27" s="2">
        <v>5134</v>
      </c>
      <c r="N27" s="2">
        <v>9165</v>
      </c>
      <c r="O27" s="2">
        <v>3459</v>
      </c>
      <c r="P27" s="2">
        <v>6743</v>
      </c>
      <c r="Q27" s="2">
        <f>SUM(E27:P27)</f>
        <v>64403</v>
      </c>
      <c r="R27" s="2">
        <f>VLOOKUP(ActualSales[[#This Row],[Sales Manager Name]], SalesTargets[#Data],6,0)</f>
        <v>68911.210000000006</v>
      </c>
    </row>
    <row r="28" spans="1:18" x14ac:dyDescent="0.25">
      <c r="E28" s="2">
        <f t="shared" ref="E28:P28" si="2">SUM(E4:E27)</f>
        <v>129875</v>
      </c>
      <c r="F28" s="2">
        <f t="shared" si="2"/>
        <v>141015</v>
      </c>
      <c r="G28" s="2">
        <f t="shared" si="2"/>
        <v>140687</v>
      </c>
      <c r="H28" s="2">
        <f t="shared" si="2"/>
        <v>144097</v>
      </c>
      <c r="I28" s="2">
        <f t="shared" si="2"/>
        <v>122705</v>
      </c>
      <c r="J28" s="2">
        <f t="shared" si="2"/>
        <v>138752</v>
      </c>
      <c r="K28" s="2">
        <f t="shared" si="2"/>
        <v>125712</v>
      </c>
      <c r="L28" s="2">
        <f t="shared" si="2"/>
        <v>138475</v>
      </c>
      <c r="M28" s="2">
        <f t="shared" si="2"/>
        <v>144442</v>
      </c>
      <c r="N28" s="2">
        <f t="shared" si="2"/>
        <v>140188</v>
      </c>
      <c r="O28" s="2">
        <f t="shared" si="2"/>
        <v>139760</v>
      </c>
      <c r="P28" s="2">
        <f t="shared" si="2"/>
        <v>151777</v>
      </c>
      <c r="Q28" s="2">
        <f>SUM(Q4:Q27)</f>
        <v>1657485</v>
      </c>
      <c r="R28" s="2">
        <f>SUM(R4:R27)</f>
        <v>1706555.84</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90" zoomScaleNormal="90" workbookViewId="0">
      <selection activeCell="E24" sqref="E24"/>
    </sheetView>
  </sheetViews>
  <sheetFormatPr defaultRowHeight="13.8" x14ac:dyDescent="0.25"/>
  <cols>
    <col min="1" max="1" width="21.44140625" customWidth="1"/>
    <col min="2" max="2" width="15.109375" customWidth="1"/>
    <col min="3" max="3" width="10.6640625" customWidth="1"/>
    <col min="4" max="4" width="19.88671875" customWidth="1"/>
    <col min="5" max="5" width="13.44140625" customWidth="1"/>
    <col min="6" max="6" width="14.44140625" customWidth="1"/>
    <col min="7" max="7" width="19.88671875" customWidth="1"/>
    <col min="8" max="8" width="13.44140625" customWidth="1"/>
    <col min="9" max="9" width="16.44140625" customWidth="1"/>
    <col min="10" max="10" width="15.6640625" customWidth="1"/>
  </cols>
  <sheetData>
    <row r="1" spans="1:10" x14ac:dyDescent="0.25">
      <c r="A1" s="1" t="s">
        <v>70</v>
      </c>
    </row>
    <row r="3" spans="1:10" x14ac:dyDescent="0.25">
      <c r="A3" t="s">
        <v>1</v>
      </c>
      <c r="B3" t="s">
        <v>2</v>
      </c>
      <c r="C3" t="s">
        <v>0</v>
      </c>
      <c r="D3" t="s">
        <v>21</v>
      </c>
      <c r="E3" t="s">
        <v>100</v>
      </c>
      <c r="F3" t="s">
        <v>16</v>
      </c>
      <c r="G3" t="s">
        <v>17</v>
      </c>
      <c r="H3" t="s">
        <v>18</v>
      </c>
      <c r="I3" t="s">
        <v>19</v>
      </c>
      <c r="J3" t="s">
        <v>20</v>
      </c>
    </row>
    <row r="4" spans="1:10" x14ac:dyDescent="0.25">
      <c r="A4" t="s">
        <v>24</v>
      </c>
      <c r="B4" t="str">
        <f>VLOOKUP(A4,ActualSales[#Data],2,0)</f>
        <v>Dave Samuels</v>
      </c>
      <c r="C4" t="str">
        <f>VLOOKUP(A4,ActualSales[#Data],3,0)</f>
        <v>BC</v>
      </c>
      <c r="D4" t="str">
        <f>VLOOKUP(A4,ActualSales[#Data],4,0)</f>
        <v>BC Industrial</v>
      </c>
      <c r="E4" s="6">
        <f>VLOOKUP(A4, ActualSales[#Data], 17,0)</f>
        <v>90845</v>
      </c>
      <c r="F4" s="2">
        <v>72879.840000000011</v>
      </c>
      <c r="G4" s="2">
        <f>F4/2</f>
        <v>36439.920000000006</v>
      </c>
      <c r="H4" s="2">
        <f>F4/4</f>
        <v>18219.960000000003</v>
      </c>
      <c r="I4" s="3">
        <f>F4/12</f>
        <v>6073.3200000000006</v>
      </c>
      <c r="J4" s="3">
        <f>F4/52</f>
        <v>1401.5353846153848</v>
      </c>
    </row>
    <row r="5" spans="1:10" x14ac:dyDescent="0.25">
      <c r="A5" t="s">
        <v>31</v>
      </c>
      <c r="B5" t="str">
        <f>VLOOKUP(A5,ActualSales[#Data],2,0)</f>
        <v>Dave Samuels</v>
      </c>
      <c r="C5" t="str">
        <f>VLOOKUP(A5,ActualSales[#Data],3,0)</f>
        <v>BC</v>
      </c>
      <c r="D5" t="str">
        <f>VLOOKUP(A5,ActualSales[#Data],4,0)</f>
        <v>Konaco</v>
      </c>
      <c r="E5" s="6">
        <f>VLOOKUP(A5, ActualSales[#Data], 17,0)</f>
        <v>77974</v>
      </c>
      <c r="F5" s="2">
        <v>72879.840000000011</v>
      </c>
      <c r="G5" s="2">
        <f t="shared" ref="G5:G28" si="0">F5/2</f>
        <v>36439.920000000006</v>
      </c>
      <c r="H5" s="2">
        <f t="shared" ref="H5:H28" si="1">F5/4</f>
        <v>18219.960000000003</v>
      </c>
      <c r="I5" s="3">
        <f t="shared" ref="I5:I28" si="2">F5/12</f>
        <v>6073.3200000000006</v>
      </c>
      <c r="J5" s="3">
        <f t="shared" ref="J5:J28" si="3">F5/52</f>
        <v>1401.5353846153848</v>
      </c>
    </row>
    <row r="6" spans="1:10" x14ac:dyDescent="0.25">
      <c r="A6" t="s">
        <v>43</v>
      </c>
      <c r="B6" t="str">
        <f>VLOOKUP(A6,ActualSales[#Data],2,0)</f>
        <v>Dave Samuels</v>
      </c>
      <c r="C6" t="str">
        <f>VLOOKUP(A6,ActualSales[#Data],3,0)</f>
        <v>BC</v>
      </c>
      <c r="D6" t="str">
        <f>VLOOKUP(A6,ActualSales[#Data],4,0)</f>
        <v>BC Industrial</v>
      </c>
      <c r="E6" s="6">
        <f>VLOOKUP(A6, ActualSales[#Data], 17,0)</f>
        <v>69187</v>
      </c>
      <c r="F6" s="2">
        <v>74030.090000000011</v>
      </c>
      <c r="G6" s="2">
        <f t="shared" si="0"/>
        <v>37015.045000000006</v>
      </c>
      <c r="H6" s="2">
        <f t="shared" si="1"/>
        <v>18507.522500000003</v>
      </c>
      <c r="I6" s="3">
        <f t="shared" si="2"/>
        <v>6169.1741666666676</v>
      </c>
      <c r="J6" s="3">
        <f t="shared" si="3"/>
        <v>1423.6555769230772</v>
      </c>
    </row>
    <row r="7" spans="1:10" x14ac:dyDescent="0.25">
      <c r="A7" t="s">
        <v>27</v>
      </c>
      <c r="B7" t="str">
        <f>VLOOKUP(A7,ActualSales[#Data],2,0)</f>
        <v>Dave Samuels</v>
      </c>
      <c r="C7" t="str">
        <f>VLOOKUP(A7,ActualSales[#Data],3,0)</f>
        <v>AB</v>
      </c>
      <c r="D7" t="str">
        <f>VLOOKUP(A7,ActualSales[#Data],4,0)</f>
        <v>Nova Instruments</v>
      </c>
      <c r="E7" s="6">
        <f>VLOOKUP(A7, ActualSales[#Data], 17,0)</f>
        <v>63906</v>
      </c>
      <c r="F7" s="2">
        <v>66311.11</v>
      </c>
      <c r="G7" s="2">
        <f t="shared" si="0"/>
        <v>33155.555</v>
      </c>
      <c r="H7" s="2">
        <f t="shared" si="1"/>
        <v>16577.7775</v>
      </c>
      <c r="I7" s="3">
        <f t="shared" si="2"/>
        <v>5525.9258333333337</v>
      </c>
      <c r="J7" s="3">
        <f t="shared" si="3"/>
        <v>1275.2136538461539</v>
      </c>
    </row>
    <row r="8" spans="1:10" x14ac:dyDescent="0.25">
      <c r="A8" t="s">
        <v>36</v>
      </c>
      <c r="B8" t="str">
        <f>VLOOKUP(A8,ActualSales[#Data],2,0)</f>
        <v>Dave Samuels</v>
      </c>
      <c r="C8" t="str">
        <f>VLOOKUP(A8,ActualSales[#Data],3,0)</f>
        <v>AB</v>
      </c>
      <c r="D8" t="str">
        <f>VLOOKUP(A8,ActualSales[#Data],4,0)</f>
        <v>Top Industrial</v>
      </c>
      <c r="E8" s="6">
        <f>VLOOKUP(A8, ActualSales[#Data], 17,0)</f>
        <v>62477</v>
      </c>
      <c r="F8" s="2">
        <v>66850.39</v>
      </c>
      <c r="G8" s="2">
        <f t="shared" si="0"/>
        <v>33425.195</v>
      </c>
      <c r="H8" s="2">
        <f t="shared" si="1"/>
        <v>16712.5975</v>
      </c>
      <c r="I8" s="3">
        <f t="shared" si="2"/>
        <v>5570.8658333333333</v>
      </c>
      <c r="J8" s="3">
        <f t="shared" si="3"/>
        <v>1285.584423076923</v>
      </c>
    </row>
    <row r="9" spans="1:10" x14ac:dyDescent="0.25">
      <c r="A9" t="s">
        <v>44</v>
      </c>
      <c r="B9" t="str">
        <f>VLOOKUP(A9,ActualSales[#Data],2,0)</f>
        <v>Dave Samuels</v>
      </c>
      <c r="C9" t="str">
        <f>VLOOKUP(A9,ActualSales[#Data],3,0)</f>
        <v>AB</v>
      </c>
      <c r="D9" t="str">
        <f>VLOOKUP(A9,ActualSales[#Data],4,0)</f>
        <v>Prime Business</v>
      </c>
      <c r="E9" s="6">
        <f>VLOOKUP(A9, ActualSales[#Data], 17,0)</f>
        <v>85933</v>
      </c>
      <c r="F9" s="2">
        <v>83835.570000000007</v>
      </c>
      <c r="G9" s="2">
        <f t="shared" si="0"/>
        <v>41917.785000000003</v>
      </c>
      <c r="H9" s="2">
        <f t="shared" si="1"/>
        <v>20958.892500000002</v>
      </c>
      <c r="I9" s="3">
        <f t="shared" si="2"/>
        <v>6986.2975000000006</v>
      </c>
      <c r="J9" s="3">
        <f t="shared" si="3"/>
        <v>1612.2225000000001</v>
      </c>
    </row>
    <row r="10" spans="1:10" x14ac:dyDescent="0.25">
      <c r="A10" t="s">
        <v>22</v>
      </c>
      <c r="B10" t="str">
        <f>VLOOKUP(A10,ActualSales[#Data],2,0)</f>
        <v>Mila Trung</v>
      </c>
      <c r="C10" t="str">
        <f>VLOOKUP(A10,ActualSales[#Data],3,0)</f>
        <v>MB</v>
      </c>
      <c r="D10" t="str">
        <f>VLOOKUP(A10,ActualSales[#Data],4,0)</f>
        <v>New Solutions Inc</v>
      </c>
      <c r="E10" s="6">
        <f>VLOOKUP(A10, ActualSales[#Data], 17,0)</f>
        <v>64638</v>
      </c>
      <c r="F10" s="2">
        <v>69162.66</v>
      </c>
      <c r="G10" s="2">
        <f t="shared" si="0"/>
        <v>34581.33</v>
      </c>
      <c r="H10" s="2">
        <f t="shared" si="1"/>
        <v>17290.665000000001</v>
      </c>
      <c r="I10" s="3">
        <f t="shared" si="2"/>
        <v>5763.5550000000003</v>
      </c>
      <c r="J10" s="3">
        <f t="shared" si="3"/>
        <v>1330.051153846154</v>
      </c>
    </row>
    <row r="11" spans="1:10" x14ac:dyDescent="0.25">
      <c r="A11" t="s">
        <v>28</v>
      </c>
      <c r="B11" t="str">
        <f>VLOOKUP(A11,ActualSales[#Data],2,0)</f>
        <v>Mila Trung</v>
      </c>
      <c r="C11" t="str">
        <f>VLOOKUP(A11,ActualSales[#Data],3,0)</f>
        <v>MB</v>
      </c>
      <c r="D11" t="str">
        <f>VLOOKUP(A11,ActualSales[#Data],4,0)</f>
        <v>Sapco</v>
      </c>
      <c r="E11" s="6">
        <f>VLOOKUP(A11, ActualSales[#Data], 17,0)</f>
        <v>63526</v>
      </c>
      <c r="F11" s="2">
        <v>67972.820000000007</v>
      </c>
      <c r="G11" s="2">
        <f t="shared" si="0"/>
        <v>33986.410000000003</v>
      </c>
      <c r="H11" s="2">
        <f t="shared" si="1"/>
        <v>16993.205000000002</v>
      </c>
      <c r="I11" s="3">
        <f t="shared" si="2"/>
        <v>5664.4016666666676</v>
      </c>
      <c r="J11" s="3">
        <f t="shared" si="3"/>
        <v>1307.1696153846156</v>
      </c>
    </row>
    <row r="12" spans="1:10" x14ac:dyDescent="0.25">
      <c r="A12" t="s">
        <v>40</v>
      </c>
      <c r="B12" t="str">
        <f>VLOOKUP(A12,ActualSales[#Data],2,0)</f>
        <v>Mila Trung</v>
      </c>
      <c r="C12" t="str">
        <f>VLOOKUP(A12,ActualSales[#Data],3,0)</f>
        <v>MB</v>
      </c>
      <c r="D12" t="str">
        <f>VLOOKUP(A12,ActualSales[#Data],4,0)</f>
        <v>Sapco Plus</v>
      </c>
      <c r="E12" s="6">
        <f>VLOOKUP(A12, ActualSales[#Data], 17,0)</f>
        <v>58964</v>
      </c>
      <c r="F12" s="2">
        <v>63091.48</v>
      </c>
      <c r="G12" s="2">
        <f t="shared" si="0"/>
        <v>31545.74</v>
      </c>
      <c r="H12" s="2">
        <f t="shared" si="1"/>
        <v>15772.87</v>
      </c>
      <c r="I12" s="3">
        <f t="shared" si="2"/>
        <v>5257.6233333333339</v>
      </c>
      <c r="J12" s="3">
        <f t="shared" si="3"/>
        <v>1213.2976923076924</v>
      </c>
    </row>
    <row r="13" spans="1:10" x14ac:dyDescent="0.25">
      <c r="A13" t="s">
        <v>33</v>
      </c>
      <c r="B13" t="str">
        <f>VLOOKUP(A13,ActualSales[#Data],2,0)</f>
        <v>Mila Trung</v>
      </c>
      <c r="C13" t="str">
        <f>VLOOKUP(A13,ActualSales[#Data],3,0)</f>
        <v>SK</v>
      </c>
      <c r="D13" t="str">
        <f>VLOOKUP(A13,ActualSales[#Data],4,0)</f>
        <v>Maritimes Business</v>
      </c>
      <c r="E13" s="6">
        <f>VLOOKUP(A13, ActualSales[#Data], 17,0)</f>
        <v>64782</v>
      </c>
      <c r="F13" s="2">
        <v>69316.740000000005</v>
      </c>
      <c r="G13" s="2">
        <f t="shared" si="0"/>
        <v>34658.370000000003</v>
      </c>
      <c r="H13" s="2">
        <f t="shared" si="1"/>
        <v>17329.185000000001</v>
      </c>
      <c r="I13" s="3">
        <f t="shared" si="2"/>
        <v>5776.3950000000004</v>
      </c>
      <c r="J13" s="3">
        <f t="shared" si="3"/>
        <v>1333.0142307692308</v>
      </c>
    </row>
    <row r="14" spans="1:10" x14ac:dyDescent="0.25">
      <c r="A14" t="s">
        <v>34</v>
      </c>
      <c r="B14" t="str">
        <f>VLOOKUP(A14,ActualSales[#Data],2,0)</f>
        <v>Mila Trung</v>
      </c>
      <c r="C14" t="str">
        <f>VLOOKUP(A14,ActualSales[#Data],3,0)</f>
        <v>SK</v>
      </c>
      <c r="D14" t="str">
        <f>VLOOKUP(A14,ActualSales[#Data],4,0)</f>
        <v>SaskPower</v>
      </c>
      <c r="E14" s="6">
        <f>VLOOKUP(A14, ActualSales[#Data], 17,0)</f>
        <v>73803</v>
      </c>
      <c r="F14" s="2">
        <v>78969.210000000006</v>
      </c>
      <c r="G14" s="2">
        <f t="shared" si="0"/>
        <v>39484.605000000003</v>
      </c>
      <c r="H14" s="2">
        <f t="shared" si="1"/>
        <v>19742.302500000002</v>
      </c>
      <c r="I14" s="3">
        <f t="shared" si="2"/>
        <v>6580.7675000000008</v>
      </c>
      <c r="J14" s="3">
        <f t="shared" si="3"/>
        <v>1518.6386538461541</v>
      </c>
    </row>
    <row r="15" spans="1:10" x14ac:dyDescent="0.25">
      <c r="A15" t="s">
        <v>25</v>
      </c>
      <c r="B15" t="str">
        <f>VLOOKUP(A15,ActualSales[#Data],2,0)</f>
        <v>Kate Ryan</v>
      </c>
      <c r="C15" t="str">
        <f>VLOOKUP(A15,ActualSales[#Data],3,0)</f>
        <v>ON, GTA</v>
      </c>
      <c r="D15" t="str">
        <f>VLOOKUP(A15,ActualSales[#Data],4,0)</f>
        <v>SOI Investments</v>
      </c>
      <c r="E15" s="6">
        <f>VLOOKUP(A15, ActualSales[#Data], 17,0)</f>
        <v>71511</v>
      </c>
      <c r="F15" s="2">
        <v>67505.23000000001</v>
      </c>
      <c r="G15" s="2">
        <f t="shared" si="0"/>
        <v>33752.615000000005</v>
      </c>
      <c r="H15" s="2">
        <f t="shared" si="1"/>
        <v>16876.307500000003</v>
      </c>
      <c r="I15" s="3">
        <f t="shared" si="2"/>
        <v>5625.4358333333339</v>
      </c>
      <c r="J15" s="3">
        <f t="shared" si="3"/>
        <v>1298.1775000000002</v>
      </c>
    </row>
    <row r="16" spans="1:10" x14ac:dyDescent="0.25">
      <c r="A16" t="s">
        <v>35</v>
      </c>
      <c r="B16" t="str">
        <f>VLOOKUP(A16,ActualSales[#Data],2,0)</f>
        <v>Kate Ryan</v>
      </c>
      <c r="C16" t="str">
        <f>VLOOKUP(A16,ActualSales[#Data],3,0)</f>
        <v>ON, GTA</v>
      </c>
      <c r="D16" t="str">
        <f>VLOOKUP(A16,ActualSales[#Data],4,0)</f>
        <v>Polar Bear</v>
      </c>
      <c r="E16" s="6">
        <f>VLOOKUP(A16, ActualSales[#Data], 17,0)</f>
        <v>63831</v>
      </c>
      <c r="F16" s="2">
        <v>68299.17</v>
      </c>
      <c r="G16" s="2">
        <f t="shared" si="0"/>
        <v>34149.584999999999</v>
      </c>
      <c r="H16" s="2">
        <f t="shared" si="1"/>
        <v>17074.7925</v>
      </c>
      <c r="I16" s="3">
        <f t="shared" si="2"/>
        <v>5691.5974999999999</v>
      </c>
      <c r="J16" s="3">
        <f t="shared" si="3"/>
        <v>1313.4455769230769</v>
      </c>
    </row>
    <row r="17" spans="1:10" x14ac:dyDescent="0.25">
      <c r="A17" t="s">
        <v>41</v>
      </c>
      <c r="B17" t="str">
        <f>VLOOKUP(A17,ActualSales[#Data],2,0)</f>
        <v>Kate Ryan</v>
      </c>
      <c r="C17" t="str">
        <f>VLOOKUP(A17,ActualSales[#Data],3,0)</f>
        <v>ON, GTA</v>
      </c>
      <c r="D17" t="str">
        <f>VLOOKUP(A17,ActualSales[#Data],4,0)</f>
        <v>Britania Corp</v>
      </c>
      <c r="E17" s="6">
        <f>VLOOKUP(A17, ActualSales[#Data], 17,0)</f>
        <v>68773</v>
      </c>
      <c r="F17" s="2">
        <v>71518.8</v>
      </c>
      <c r="G17" s="2">
        <f t="shared" si="0"/>
        <v>35759.4</v>
      </c>
      <c r="H17" s="2">
        <f t="shared" si="1"/>
        <v>17879.7</v>
      </c>
      <c r="I17" s="3">
        <f t="shared" si="2"/>
        <v>5959.9000000000005</v>
      </c>
      <c r="J17" s="3">
        <f t="shared" si="3"/>
        <v>1375.3615384615384</v>
      </c>
    </row>
    <row r="18" spans="1:10" x14ac:dyDescent="0.25">
      <c r="A18" t="s">
        <v>29</v>
      </c>
      <c r="B18" t="str">
        <f>VLOOKUP(A18,ActualSales[#Data],2,0)</f>
        <v>Kate Ryan</v>
      </c>
      <c r="C18" t="str">
        <f>VLOOKUP(A18,ActualSales[#Data],3,0)</f>
        <v>ON, Ottawa</v>
      </c>
      <c r="D18" t="str">
        <f>VLOOKUP(A18,ActualSales[#Data],4,0)</f>
        <v>Crystal Incorprated</v>
      </c>
      <c r="E18" s="6">
        <f>VLOOKUP(A18, ActualSales[#Data], 17,0)</f>
        <v>65532</v>
      </c>
      <c r="F18" s="2">
        <v>70119.240000000005</v>
      </c>
      <c r="G18" s="2">
        <f t="shared" si="0"/>
        <v>35059.620000000003</v>
      </c>
      <c r="H18" s="2">
        <f t="shared" si="1"/>
        <v>17529.810000000001</v>
      </c>
      <c r="I18" s="3">
        <f t="shared" si="2"/>
        <v>5843.27</v>
      </c>
      <c r="J18" s="3">
        <f t="shared" si="3"/>
        <v>1348.4469230769232</v>
      </c>
    </row>
    <row r="19" spans="1:10" x14ac:dyDescent="0.25">
      <c r="A19" t="s">
        <v>38</v>
      </c>
      <c r="B19" t="str">
        <f>VLOOKUP(A19,ActualSales[#Data],2,0)</f>
        <v>Kate Ryan</v>
      </c>
      <c r="C19" t="str">
        <f>VLOOKUP(A19,ActualSales[#Data],3,0)</f>
        <v>ON, Ottawa</v>
      </c>
      <c r="D19" t="str">
        <f>VLOOKUP(A19,ActualSales[#Data],4,0)</f>
        <v>Belamore</v>
      </c>
      <c r="E19" s="6">
        <f>VLOOKUP(A19, ActualSales[#Data], 17,0)</f>
        <v>69031</v>
      </c>
      <c r="F19" s="2">
        <v>73863.17</v>
      </c>
      <c r="G19" s="2">
        <f t="shared" si="0"/>
        <v>36931.584999999999</v>
      </c>
      <c r="H19" s="2">
        <f t="shared" si="1"/>
        <v>18465.7925</v>
      </c>
      <c r="I19" s="3">
        <f t="shared" si="2"/>
        <v>6155.2641666666668</v>
      </c>
      <c r="J19" s="3">
        <f t="shared" si="3"/>
        <v>1420.4455769230769</v>
      </c>
    </row>
    <row r="20" spans="1:10" x14ac:dyDescent="0.25">
      <c r="A20" t="s">
        <v>32</v>
      </c>
      <c r="B20" t="str">
        <f>VLOOKUP(A20,ActualSales[#Data],2,0)</f>
        <v>Kate Ryan</v>
      </c>
      <c r="C20" t="str">
        <f>VLOOKUP(A20,ActualSales[#Data],3,0)</f>
        <v>ON, South</v>
      </c>
      <c r="D20" t="str">
        <f>VLOOKUP(A20,ActualSales[#Data],4,0)</f>
        <v>Horizons</v>
      </c>
      <c r="E20" s="6">
        <f>VLOOKUP(A20, ActualSales[#Data], 17,0)</f>
        <v>70660</v>
      </c>
      <c r="F20" s="2">
        <v>75606.200000000012</v>
      </c>
      <c r="G20" s="2">
        <f t="shared" si="0"/>
        <v>37803.100000000006</v>
      </c>
      <c r="H20" s="2">
        <f t="shared" si="1"/>
        <v>18901.550000000003</v>
      </c>
      <c r="I20" s="3">
        <f t="shared" si="2"/>
        <v>6300.5166666666673</v>
      </c>
      <c r="J20" s="3">
        <f t="shared" si="3"/>
        <v>1453.9653846153849</v>
      </c>
    </row>
    <row r="21" spans="1:10" x14ac:dyDescent="0.25">
      <c r="A21" t="s">
        <v>42</v>
      </c>
      <c r="B21" t="str">
        <f>VLOOKUP(A21,ActualSales[#Data],2,0)</f>
        <v>Kate Ryan</v>
      </c>
      <c r="C21" t="str">
        <f>VLOOKUP(A21,ActualSales[#Data],3,0)</f>
        <v>ON, South</v>
      </c>
      <c r="D21" t="str">
        <f>VLOOKUP(A21,ActualSales[#Data],4,0)</f>
        <v>Niagara Industrial</v>
      </c>
      <c r="E21" s="6">
        <f>VLOOKUP(A21, ActualSales[#Data], 17,0)</f>
        <v>70768</v>
      </c>
      <c r="F21" s="2">
        <v>71709.260000000009</v>
      </c>
      <c r="G21" s="2">
        <f t="shared" si="0"/>
        <v>35854.630000000005</v>
      </c>
      <c r="H21" s="2">
        <f t="shared" si="1"/>
        <v>17927.315000000002</v>
      </c>
      <c r="I21" s="3">
        <f t="shared" si="2"/>
        <v>5975.7716666666674</v>
      </c>
      <c r="J21" s="3">
        <f t="shared" si="3"/>
        <v>1379.0242307692311</v>
      </c>
    </row>
    <row r="22" spans="1:10" x14ac:dyDescent="0.25">
      <c r="A22" t="s">
        <v>23</v>
      </c>
      <c r="B22" t="str">
        <f>VLOOKUP(A22,ActualSales[#Data],2,0)</f>
        <v>Steve Jones</v>
      </c>
      <c r="C22" t="str">
        <f>VLOOKUP(A22,ActualSales[#Data],3,0)</f>
        <v>QC</v>
      </c>
      <c r="D22" t="str">
        <f>VLOOKUP(A22,ActualSales[#Data],4,0)</f>
        <v>St. Laurent Solutions</v>
      </c>
      <c r="E22" s="6">
        <f>VLOOKUP(A22, ActualSales[#Data], 17,0)</f>
        <v>74045</v>
      </c>
      <c r="F22" s="2">
        <v>79228.150000000009</v>
      </c>
      <c r="G22" s="2">
        <f t="shared" si="0"/>
        <v>39614.075000000004</v>
      </c>
      <c r="H22" s="2">
        <f t="shared" si="1"/>
        <v>19807.037500000002</v>
      </c>
      <c r="I22" s="3">
        <f t="shared" si="2"/>
        <v>6602.3458333333338</v>
      </c>
      <c r="J22" s="3">
        <f t="shared" si="3"/>
        <v>1523.6182692307693</v>
      </c>
    </row>
    <row r="23" spans="1:10" x14ac:dyDescent="0.25">
      <c r="A23" t="s">
        <v>26</v>
      </c>
      <c r="B23" t="str">
        <f>VLOOKUP(A23,ActualSales[#Data],2,0)</f>
        <v>Steve Jones</v>
      </c>
      <c r="C23" t="str">
        <f>VLOOKUP(A23,ActualSales[#Data],3,0)</f>
        <v>QC</v>
      </c>
      <c r="D23" t="str">
        <f>VLOOKUP(A23,ActualSales[#Data],4,0)</f>
        <v>Lucent King</v>
      </c>
      <c r="E23" s="6">
        <f>VLOOKUP(A23, ActualSales[#Data], 17,0)</f>
        <v>62872</v>
      </c>
      <c r="F23" s="2">
        <v>65349.18</v>
      </c>
      <c r="G23" s="2">
        <f t="shared" si="0"/>
        <v>32674.59</v>
      </c>
      <c r="H23" s="2">
        <f t="shared" si="1"/>
        <v>16337.295</v>
      </c>
      <c r="I23" s="3">
        <f t="shared" si="2"/>
        <v>5445.7650000000003</v>
      </c>
      <c r="J23" s="3">
        <f t="shared" si="3"/>
        <v>1256.7149999999999</v>
      </c>
    </row>
    <row r="24" spans="1:10" x14ac:dyDescent="0.25">
      <c r="A24" t="s">
        <v>30</v>
      </c>
      <c r="B24" t="str">
        <f>VLOOKUP(A24,ActualSales[#Data],2,0)</f>
        <v>Steve Jones</v>
      </c>
      <c r="C24" t="str">
        <f>VLOOKUP(A24,ActualSales[#Data],3,0)</f>
        <v>QC</v>
      </c>
      <c r="D24" t="str">
        <f>VLOOKUP(A24,ActualSales[#Data],4,0)</f>
        <v>QC Top</v>
      </c>
      <c r="E24" s="6">
        <f>VLOOKUP(A24, ActualSales[#Data], 17,0)</f>
        <v>64166</v>
      </c>
      <c r="F24" s="2">
        <v>68657.62000000001</v>
      </c>
      <c r="G24" s="2">
        <f t="shared" si="0"/>
        <v>34328.810000000005</v>
      </c>
      <c r="H24" s="2">
        <f t="shared" si="1"/>
        <v>17164.405000000002</v>
      </c>
      <c r="I24" s="3">
        <f t="shared" si="2"/>
        <v>5721.4683333333342</v>
      </c>
      <c r="J24" s="3">
        <f t="shared" si="3"/>
        <v>1320.3388461538464</v>
      </c>
    </row>
    <row r="25" spans="1:10" x14ac:dyDescent="0.25">
      <c r="A25" t="s">
        <v>39</v>
      </c>
      <c r="B25" t="str">
        <f>VLOOKUP(A25,ActualSales[#Data],2,0)</f>
        <v>Steve Jones</v>
      </c>
      <c r="C25" t="str">
        <f>VLOOKUP(A25,ActualSales[#Data],3,0)</f>
        <v>NS</v>
      </c>
      <c r="D25" t="str">
        <f>VLOOKUP(A25,ActualSales[#Data],4,0)</f>
        <v>Xtra Voyage</v>
      </c>
      <c r="E25" s="6">
        <f>VLOOKUP(A25, ActualSales[#Data], 17,0)</f>
        <v>61882</v>
      </c>
      <c r="F25" s="2">
        <v>66213.740000000005</v>
      </c>
      <c r="G25" s="2">
        <f t="shared" si="0"/>
        <v>33106.870000000003</v>
      </c>
      <c r="H25" s="2">
        <f t="shared" si="1"/>
        <v>16553.435000000001</v>
      </c>
      <c r="I25" s="3">
        <f t="shared" si="2"/>
        <v>5517.8116666666674</v>
      </c>
      <c r="J25" s="3">
        <f t="shared" si="3"/>
        <v>1273.3411538461539</v>
      </c>
    </row>
    <row r="26" spans="1:10" x14ac:dyDescent="0.25">
      <c r="A26" t="s">
        <v>37</v>
      </c>
      <c r="B26" t="str">
        <f>VLOOKUP(A26,ActualSales[#Data],2,0)</f>
        <v>Steve Jones</v>
      </c>
      <c r="C26" t="str">
        <f>VLOOKUP(A26,ActualSales[#Data],3,0)</f>
        <v>NS</v>
      </c>
      <c r="D26" t="str">
        <f>VLOOKUP(A26,ActualSales[#Data],4,0)</f>
        <v>Optimum Top</v>
      </c>
      <c r="E26" s="6">
        <f>VLOOKUP(A26, ActualSales[#Data], 17,0)</f>
        <v>73976</v>
      </c>
      <c r="F26" s="2">
        <v>74275.12000000001</v>
      </c>
      <c r="G26" s="2">
        <f t="shared" si="0"/>
        <v>37137.560000000005</v>
      </c>
      <c r="H26" s="2">
        <f t="shared" si="1"/>
        <v>18568.780000000002</v>
      </c>
      <c r="I26" s="3">
        <f t="shared" si="2"/>
        <v>6189.5933333333342</v>
      </c>
      <c r="J26" s="3">
        <f t="shared" si="3"/>
        <v>1428.3676923076926</v>
      </c>
    </row>
    <row r="27" spans="1:10" x14ac:dyDescent="0.25">
      <c r="A27" t="s">
        <v>45</v>
      </c>
      <c r="B27" t="str">
        <f>VLOOKUP(A27,ActualSales[#Data],2,0)</f>
        <v>Steve Jones</v>
      </c>
      <c r="C27" t="str">
        <f>VLOOKUP(A27,ActualSales[#Data],3,0)</f>
        <v>NB</v>
      </c>
      <c r="D27" t="str">
        <f>VLOOKUP(A27,ActualSales[#Data],4,0)</f>
        <v>Vericon Industrial</v>
      </c>
      <c r="E27" s="6">
        <f>VLOOKUP(A27, ActualSales[#Data], 17,0)</f>
        <v>64403</v>
      </c>
      <c r="F27" s="2">
        <v>68911.210000000006</v>
      </c>
      <c r="G27" s="2">
        <f t="shared" si="0"/>
        <v>34455.605000000003</v>
      </c>
      <c r="H27" s="2">
        <f t="shared" si="1"/>
        <v>17227.802500000002</v>
      </c>
      <c r="I27" s="3">
        <f t="shared" si="2"/>
        <v>5742.6008333333339</v>
      </c>
      <c r="J27" s="3">
        <f t="shared" si="3"/>
        <v>1325.2155769230772</v>
      </c>
    </row>
    <row r="28" spans="1:10" x14ac:dyDescent="0.25">
      <c r="E28">
        <f>SUM(E4:E27)</f>
        <v>1657485</v>
      </c>
      <c r="F28" s="2">
        <f>SUM(F4:F27)</f>
        <v>1706555.84</v>
      </c>
      <c r="G28" s="2">
        <f t="shared" si="0"/>
        <v>853277.92</v>
      </c>
      <c r="H28" s="2">
        <f t="shared" si="1"/>
        <v>426638.96</v>
      </c>
      <c r="I28" s="3">
        <f t="shared" si="2"/>
        <v>142212.98666666666</v>
      </c>
      <c r="J28" s="3">
        <f t="shared" si="3"/>
        <v>32818.381538461537</v>
      </c>
    </row>
    <row r="32" spans="1:10" x14ac:dyDescent="0.25">
      <c r="F32">
        <f>(F28-E28)/E28</f>
        <v>2.9605601257326662E-2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Territory</vt:lpstr>
      <vt:lpstr>Sales by Dealer</vt:lpstr>
      <vt:lpstr>Sales by Dealer (2)</vt:lpstr>
      <vt:lpstr>Sales To Goal</vt:lpstr>
      <vt:lpstr>Gap &amp; % of Plan</vt:lpstr>
      <vt:lpstr>Actual Sales by Manager</vt:lpstr>
      <vt:lpstr>Sales Targets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Alesia</dc:creator>
  <cp:lastModifiedBy>Alesia</cp:lastModifiedBy>
  <cp:lastPrinted>2022-07-05T03:29:37Z</cp:lastPrinted>
  <dcterms:created xsi:type="dcterms:W3CDTF">2022-06-27T22:32:55Z</dcterms:created>
  <dcterms:modified xsi:type="dcterms:W3CDTF">2022-07-12T13:16:13Z</dcterms:modified>
</cp:coreProperties>
</file>