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834122EB-A69B-490A-A466-AD39C584A76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  <c r="C13" i="1"/>
  <c r="B16" i="1" l="1"/>
  <c r="E13" i="1"/>
  <c r="D13" i="1"/>
  <c r="E11" i="1"/>
  <c r="C11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" i="1"/>
  <c r="A11" i="1"/>
  <c r="D11" i="1" l="1"/>
  <c r="G7" i="1"/>
  <c r="D7" i="1"/>
  <c r="B7" i="1"/>
  <c r="F11" i="1" l="1"/>
  <c r="C82" i="1" s="1"/>
  <c r="D82" i="1" s="1"/>
  <c r="B11" i="1"/>
  <c r="B111" i="1" s="1"/>
  <c r="C66" i="1" l="1"/>
  <c r="D66" i="1" s="1"/>
  <c r="C57" i="1"/>
  <c r="D57" i="1" s="1"/>
  <c r="C88" i="1"/>
  <c r="D88" i="1" s="1"/>
  <c r="C39" i="1"/>
  <c r="D39" i="1" s="1"/>
  <c r="C139" i="1"/>
  <c r="D139" i="1" s="1"/>
  <c r="C77" i="1"/>
  <c r="D77" i="1" s="1"/>
  <c r="B65" i="1"/>
  <c r="B106" i="1"/>
  <c r="B119" i="1"/>
  <c r="C50" i="1"/>
  <c r="D50" i="1" s="1"/>
  <c r="C49" i="1"/>
  <c r="D49" i="1" s="1"/>
  <c r="C72" i="1"/>
  <c r="D72" i="1" s="1"/>
  <c r="C31" i="1"/>
  <c r="D31" i="1" s="1"/>
  <c r="C107" i="1"/>
  <c r="D107" i="1" s="1"/>
  <c r="C69" i="1"/>
  <c r="D69" i="1" s="1"/>
  <c r="B47" i="1"/>
  <c r="B97" i="1"/>
  <c r="B40" i="1"/>
  <c r="C113" i="1"/>
  <c r="D113" i="1" s="1"/>
  <c r="C114" i="1"/>
  <c r="D114" i="1" s="1"/>
  <c r="C81" i="1"/>
  <c r="D81" i="1" s="1"/>
  <c r="C160" i="1"/>
  <c r="D160" i="1" s="1"/>
  <c r="C71" i="1"/>
  <c r="D71" i="1" s="1"/>
  <c r="C94" i="1"/>
  <c r="D94" i="1" s="1"/>
  <c r="C141" i="1"/>
  <c r="D141" i="1" s="1"/>
  <c r="B45" i="1"/>
  <c r="B36" i="1"/>
  <c r="B160" i="1"/>
  <c r="B129" i="1"/>
  <c r="B116" i="1"/>
  <c r="F113" i="1"/>
  <c r="C68" i="1"/>
  <c r="D68" i="1" s="1"/>
  <c r="C98" i="1"/>
  <c r="D98" i="1" s="1"/>
  <c r="C145" i="1"/>
  <c r="D145" i="1" s="1"/>
  <c r="C73" i="1"/>
  <c r="D73" i="1" s="1"/>
  <c r="C108" i="1"/>
  <c r="D108" i="1" s="1"/>
  <c r="C136" i="1"/>
  <c r="D136" i="1" s="1"/>
  <c r="C151" i="1"/>
  <c r="D151" i="1" s="1"/>
  <c r="C55" i="1"/>
  <c r="D55" i="1" s="1"/>
  <c r="C99" i="1"/>
  <c r="D99" i="1" s="1"/>
  <c r="C70" i="1"/>
  <c r="D70" i="1" s="1"/>
  <c r="C150" i="1"/>
  <c r="D150" i="1" s="1"/>
  <c r="C133" i="1"/>
  <c r="D133" i="1" s="1"/>
  <c r="C75" i="1"/>
  <c r="D75" i="1" s="1"/>
  <c r="B109" i="1"/>
  <c r="B72" i="1"/>
  <c r="B161" i="1"/>
  <c r="B151" i="1"/>
  <c r="B25" i="1"/>
  <c r="B131" i="1"/>
  <c r="C43" i="1"/>
  <c r="D43" i="1" s="1"/>
  <c r="C129" i="1"/>
  <c r="D129" i="1" s="1"/>
  <c r="C36" i="1"/>
  <c r="D36" i="1" s="1"/>
  <c r="C119" i="1"/>
  <c r="D119" i="1" s="1"/>
  <c r="C144" i="1"/>
  <c r="C102" i="1"/>
  <c r="D102" i="1" s="1"/>
  <c r="B69" i="1"/>
  <c r="B35" i="1"/>
  <c r="B96" i="1"/>
  <c r="B49" i="1"/>
  <c r="C162" i="1"/>
  <c r="D162" i="1" s="1"/>
  <c r="C121" i="1"/>
  <c r="D121" i="1" s="1"/>
  <c r="C163" i="1"/>
  <c r="D163" i="1" s="1"/>
  <c r="C111" i="1"/>
  <c r="D111" i="1" s="1"/>
  <c r="C96" i="1"/>
  <c r="D96" i="1" s="1"/>
  <c r="C86" i="1"/>
  <c r="D86" i="1" s="1"/>
  <c r="B133" i="1"/>
  <c r="B98" i="1"/>
  <c r="B87" i="1"/>
  <c r="B154" i="1"/>
  <c r="C42" i="1"/>
  <c r="D42" i="1" s="1"/>
  <c r="C116" i="1"/>
  <c r="D116" i="1" s="1"/>
  <c r="C161" i="1"/>
  <c r="D161" i="1" s="1"/>
  <c r="C156" i="1"/>
  <c r="D156" i="1" s="1"/>
  <c r="C159" i="1"/>
  <c r="D159" i="1" s="1"/>
  <c r="C147" i="1"/>
  <c r="D147" i="1" s="1"/>
  <c r="C56" i="1"/>
  <c r="D56" i="1" s="1"/>
  <c r="C115" i="1"/>
  <c r="D115" i="1" s="1"/>
  <c r="B21" i="1"/>
  <c r="B48" i="1"/>
  <c r="C131" i="1"/>
  <c r="D131" i="1" s="1"/>
  <c r="C74" i="1"/>
  <c r="D74" i="1" s="1"/>
  <c r="C137" i="1"/>
  <c r="D137" i="1" s="1"/>
  <c r="C65" i="1"/>
  <c r="D65" i="1" s="1"/>
  <c r="C76" i="1"/>
  <c r="D76" i="1" s="1"/>
  <c r="C112" i="1"/>
  <c r="D112" i="1" s="1"/>
  <c r="C135" i="1"/>
  <c r="D135" i="1" s="1"/>
  <c r="C47" i="1"/>
  <c r="D47" i="1" s="1"/>
  <c r="C59" i="1"/>
  <c r="D59" i="1" s="1"/>
  <c r="C92" i="1"/>
  <c r="D92" i="1" s="1"/>
  <c r="C134" i="1"/>
  <c r="D134" i="1" s="1"/>
  <c r="C93" i="1"/>
  <c r="D93" i="1" s="1"/>
  <c r="C18" i="1"/>
  <c r="B83" i="1"/>
  <c r="B54" i="1"/>
  <c r="B152" i="1"/>
  <c r="B105" i="1"/>
  <c r="B155" i="1"/>
  <c r="B113" i="1"/>
  <c r="B37" i="1"/>
  <c r="C146" i="1"/>
  <c r="D146" i="1" s="1"/>
  <c r="C41" i="1"/>
  <c r="D41" i="1" s="1"/>
  <c r="C123" i="1"/>
  <c r="D123" i="1" s="1"/>
  <c r="C40" i="1"/>
  <c r="D40" i="1" s="1"/>
  <c r="C103" i="1"/>
  <c r="D103" i="1" s="1"/>
  <c r="C23" i="1"/>
  <c r="D23" i="1" s="1"/>
  <c r="C16" i="1"/>
  <c r="D16" i="1" s="1"/>
  <c r="C67" i="1"/>
  <c r="D67" i="1" s="1"/>
  <c r="C46" i="1"/>
  <c r="D46" i="1" s="1"/>
  <c r="C53" i="1"/>
  <c r="D53" i="1" s="1"/>
  <c r="B77" i="1"/>
  <c r="B91" i="1"/>
  <c r="B89" i="1"/>
  <c r="B88" i="1"/>
  <c r="B78" i="1"/>
  <c r="B136" i="1"/>
  <c r="B148" i="1"/>
  <c r="E133" i="1"/>
  <c r="C138" i="1"/>
  <c r="D138" i="1" s="1"/>
  <c r="C34" i="1"/>
  <c r="D34" i="1" s="1"/>
  <c r="C105" i="1"/>
  <c r="D105" i="1" s="1"/>
  <c r="C33" i="1"/>
  <c r="D33" i="1" s="1"/>
  <c r="C51" i="1"/>
  <c r="D51" i="1" s="1"/>
  <c r="C32" i="1"/>
  <c r="D32" i="1" s="1"/>
  <c r="C95" i="1"/>
  <c r="D95" i="1" s="1"/>
  <c r="C100" i="1"/>
  <c r="D100" i="1" s="1"/>
  <c r="C142" i="1"/>
  <c r="D142" i="1" s="1"/>
  <c r="C27" i="1"/>
  <c r="D27" i="1" s="1"/>
  <c r="C157" i="1"/>
  <c r="D157" i="1" s="1"/>
  <c r="C28" i="1"/>
  <c r="D28" i="1" s="1"/>
  <c r="B157" i="1"/>
  <c r="B73" i="1"/>
  <c r="B80" i="1"/>
  <c r="B79" i="1"/>
  <c r="B17" i="1"/>
  <c r="B118" i="1"/>
  <c r="B139" i="1"/>
  <c r="E88" i="1"/>
  <c r="F88" i="1"/>
  <c r="C122" i="1"/>
  <c r="D122" i="1" s="1"/>
  <c r="C26" i="1"/>
  <c r="D26" i="1" s="1"/>
  <c r="C97" i="1"/>
  <c r="D97" i="1" s="1"/>
  <c r="C17" i="1"/>
  <c r="D17" i="1" s="1"/>
  <c r="C19" i="1"/>
  <c r="D19" i="1" s="1"/>
  <c r="C24" i="1"/>
  <c r="D24" i="1" s="1"/>
  <c r="C87" i="1"/>
  <c r="D87" i="1" s="1"/>
  <c r="C20" i="1"/>
  <c r="D20" i="1" s="1"/>
  <c r="C118" i="1"/>
  <c r="D118" i="1" s="1"/>
  <c r="C104" i="1"/>
  <c r="D104" i="1" s="1"/>
  <c r="C149" i="1"/>
  <c r="D149" i="1" s="1"/>
  <c r="C155" i="1"/>
  <c r="D155" i="1" s="1"/>
  <c r="B165" i="1"/>
  <c r="B55" i="1"/>
  <c r="B71" i="1"/>
  <c r="B20" i="1"/>
  <c r="B102" i="1"/>
  <c r="B135" i="1"/>
  <c r="B121" i="1"/>
  <c r="E142" i="1"/>
  <c r="E47" i="1"/>
  <c r="C29" i="1"/>
  <c r="D29" i="1" s="1"/>
  <c r="C35" i="1"/>
  <c r="C78" i="1"/>
  <c r="D78" i="1" s="1"/>
  <c r="C125" i="1"/>
  <c r="C21" i="1"/>
  <c r="F21" i="1" s="1"/>
  <c r="C130" i="1"/>
  <c r="C143" i="1"/>
  <c r="C79" i="1"/>
  <c r="C140" i="1"/>
  <c r="C120" i="1"/>
  <c r="F120" i="1" s="1"/>
  <c r="C54" i="1"/>
  <c r="C80" i="1"/>
  <c r="C62" i="1"/>
  <c r="D62" i="1" s="1"/>
  <c r="C117" i="1"/>
  <c r="C124" i="1"/>
  <c r="D124" i="1" s="1"/>
  <c r="C58" i="1"/>
  <c r="D58" i="1" s="1"/>
  <c r="B137" i="1"/>
  <c r="B140" i="1"/>
  <c r="B130" i="1"/>
  <c r="C91" i="1"/>
  <c r="F91" i="1" s="1"/>
  <c r="C90" i="1"/>
  <c r="D90" i="1" s="1"/>
  <c r="C153" i="1"/>
  <c r="D153" i="1" s="1"/>
  <c r="C89" i="1"/>
  <c r="D89" i="1" s="1"/>
  <c r="C25" i="1"/>
  <c r="D25" i="1" s="1"/>
  <c r="C83" i="1"/>
  <c r="D83" i="1" s="1"/>
  <c r="C48" i="1"/>
  <c r="D48" i="1" s="1"/>
  <c r="C127" i="1"/>
  <c r="D127" i="1" s="1"/>
  <c r="C63" i="1"/>
  <c r="C60" i="1"/>
  <c r="C64" i="1"/>
  <c r="D64" i="1" s="1"/>
  <c r="C52" i="1"/>
  <c r="D52" i="1" s="1"/>
  <c r="C158" i="1"/>
  <c r="D158" i="1" s="1"/>
  <c r="C30" i="1"/>
  <c r="C85" i="1"/>
  <c r="D85" i="1" s="1"/>
  <c r="C132" i="1"/>
  <c r="B125" i="1"/>
  <c r="B120" i="1"/>
  <c r="B90" i="1"/>
  <c r="B30" i="1"/>
  <c r="B29" i="1"/>
  <c r="B32" i="1"/>
  <c r="B23" i="1"/>
  <c r="B122" i="1"/>
  <c r="B57" i="1"/>
  <c r="E118" i="1"/>
  <c r="C61" i="1"/>
  <c r="C164" i="1"/>
  <c r="C154" i="1"/>
  <c r="C38" i="1"/>
  <c r="D38" i="1" s="1"/>
  <c r="C152" i="1"/>
  <c r="D152" i="1" s="1"/>
  <c r="C126" i="1"/>
  <c r="D126" i="1" s="1"/>
  <c r="C22" i="1"/>
  <c r="D22" i="1" s="1"/>
  <c r="C109" i="1"/>
  <c r="D109" i="1" s="1"/>
  <c r="C45" i="1"/>
  <c r="D45" i="1" s="1"/>
  <c r="C84" i="1"/>
  <c r="D84" i="1" s="1"/>
  <c r="C106" i="1"/>
  <c r="D106" i="1" s="1"/>
  <c r="B22" i="1"/>
  <c r="B67" i="1"/>
  <c r="B75" i="1"/>
  <c r="F103" i="1"/>
  <c r="E24" i="1"/>
  <c r="E103" i="1"/>
  <c r="C148" i="1"/>
  <c r="D148" i="1" s="1"/>
  <c r="C128" i="1"/>
  <c r="D128" i="1" s="1"/>
  <c r="C110" i="1"/>
  <c r="D110" i="1" s="1"/>
  <c r="C165" i="1"/>
  <c r="D165" i="1" s="1"/>
  <c r="C101" i="1"/>
  <c r="C37" i="1"/>
  <c r="D37" i="1" s="1"/>
  <c r="C44" i="1"/>
  <c r="D44" i="1" s="1"/>
  <c r="B153" i="1"/>
  <c r="B58" i="1"/>
  <c r="B66" i="1"/>
  <c r="F141" i="1"/>
  <c r="F133" i="1"/>
  <c r="F82" i="1"/>
  <c r="E73" i="1"/>
  <c r="F66" i="1"/>
  <c r="E82" i="1"/>
  <c r="B101" i="1"/>
  <c r="B141" i="1"/>
  <c r="B24" i="1"/>
  <c r="B164" i="1"/>
  <c r="B163" i="1"/>
  <c r="B162" i="1"/>
  <c r="B62" i="1"/>
  <c r="B143" i="1"/>
  <c r="B70" i="1"/>
  <c r="B142" i="1"/>
  <c r="B68" i="1"/>
  <c r="B92" i="1"/>
  <c r="B100" i="1"/>
  <c r="B99" i="1"/>
  <c r="B28" i="1"/>
  <c r="B104" i="1"/>
  <c r="B31" i="1"/>
  <c r="B112" i="1"/>
  <c r="B39" i="1"/>
  <c r="B53" i="1"/>
  <c r="B85" i="1"/>
  <c r="B33" i="1"/>
  <c r="B146" i="1"/>
  <c r="B145" i="1"/>
  <c r="B144" i="1"/>
  <c r="B52" i="1"/>
  <c r="B134" i="1"/>
  <c r="B60" i="1"/>
  <c r="B132" i="1"/>
  <c r="B59" i="1"/>
  <c r="B74" i="1"/>
  <c r="B82" i="1"/>
  <c r="B81" i="1"/>
  <c r="B19" i="1"/>
  <c r="B95" i="1"/>
  <c r="B27" i="1"/>
  <c r="B103" i="1"/>
  <c r="B156" i="1"/>
  <c r="F156" i="1"/>
  <c r="F86" i="1"/>
  <c r="B117" i="1"/>
  <c r="B149" i="1"/>
  <c r="B26" i="1"/>
  <c r="B128" i="1"/>
  <c r="B127" i="1"/>
  <c r="B126" i="1"/>
  <c r="B43" i="1"/>
  <c r="B124" i="1"/>
  <c r="B51" i="1"/>
  <c r="B123" i="1"/>
  <c r="B50" i="1"/>
  <c r="B56" i="1"/>
  <c r="B64" i="1"/>
  <c r="B63" i="1"/>
  <c r="B159" i="1"/>
  <c r="B86" i="1"/>
  <c r="B18" i="1"/>
  <c r="B94" i="1"/>
  <c r="B138" i="1"/>
  <c r="F73" i="1"/>
  <c r="B61" i="1"/>
  <c r="B93" i="1"/>
  <c r="B147" i="1"/>
  <c r="B110" i="1"/>
  <c r="B108" i="1"/>
  <c r="B107" i="1"/>
  <c r="B34" i="1"/>
  <c r="B115" i="1"/>
  <c r="B42" i="1"/>
  <c r="B114" i="1"/>
  <c r="B41" i="1"/>
  <c r="B38" i="1"/>
  <c r="B46" i="1"/>
  <c r="B44" i="1"/>
  <c r="B150" i="1"/>
  <c r="B76" i="1"/>
  <c r="B158" i="1"/>
  <c r="B84" i="1"/>
  <c r="E49" i="1"/>
  <c r="E40" i="1"/>
  <c r="F83" i="1"/>
  <c r="F98" i="1"/>
  <c r="F43" i="1"/>
  <c r="E29" i="1"/>
  <c r="E98" i="1"/>
  <c r="D18" i="1" l="1"/>
  <c r="E18" i="1"/>
  <c r="E113" i="1"/>
  <c r="E102" i="1"/>
  <c r="E111" i="1"/>
  <c r="F139" i="1"/>
  <c r="G139" i="1" s="1"/>
  <c r="E123" i="1"/>
  <c r="E45" i="1"/>
  <c r="E72" i="1"/>
  <c r="F159" i="1"/>
  <c r="F74" i="1"/>
  <c r="F85" i="1"/>
  <c r="F108" i="1"/>
  <c r="E74" i="1"/>
  <c r="E43" i="1"/>
  <c r="G43" i="1" s="1"/>
  <c r="E147" i="1"/>
  <c r="F109" i="1"/>
  <c r="F136" i="1"/>
  <c r="E33" i="1"/>
  <c r="E136" i="1"/>
  <c r="F118" i="1"/>
  <c r="G118" i="1" s="1"/>
  <c r="E81" i="1"/>
  <c r="F92" i="1"/>
  <c r="E139" i="1"/>
  <c r="F81" i="1"/>
  <c r="F72" i="1"/>
  <c r="E96" i="1"/>
  <c r="F123" i="1"/>
  <c r="E135" i="1"/>
  <c r="G113" i="1"/>
  <c r="F135" i="1"/>
  <c r="F50" i="1"/>
  <c r="F111" i="1"/>
  <c r="F102" i="1"/>
  <c r="E50" i="1"/>
  <c r="F96" i="1"/>
  <c r="F48" i="1"/>
  <c r="E141" i="1"/>
  <c r="G141" i="1" s="1"/>
  <c r="E34" i="1"/>
  <c r="F155" i="1"/>
  <c r="F34" i="1"/>
  <c r="E66" i="1"/>
  <c r="G66" i="1" s="1"/>
  <c r="E97" i="1"/>
  <c r="F149" i="1"/>
  <c r="F119" i="1"/>
  <c r="E55" i="1"/>
  <c r="E71" i="1"/>
  <c r="F47" i="1"/>
  <c r="G47" i="1" s="1"/>
  <c r="E95" i="1"/>
  <c r="F104" i="1"/>
  <c r="F127" i="1"/>
  <c r="E127" i="1"/>
  <c r="E99" i="1"/>
  <c r="E83" i="1"/>
  <c r="G83" i="1" s="1"/>
  <c r="E77" i="1"/>
  <c r="E25" i="1"/>
  <c r="F26" i="1"/>
  <c r="F41" i="1"/>
  <c r="F95" i="1"/>
  <c r="F122" i="1"/>
  <c r="E109" i="1"/>
  <c r="F112" i="1"/>
  <c r="F99" i="1"/>
  <c r="F37" i="1"/>
  <c r="F158" i="1"/>
  <c r="E121" i="1"/>
  <c r="E56" i="1"/>
  <c r="F137" i="1"/>
  <c r="F29" i="1"/>
  <c r="G29" i="1" s="1"/>
  <c r="E115" i="1"/>
  <c r="F71" i="1"/>
  <c r="F45" i="1"/>
  <c r="G45" i="1" s="1"/>
  <c r="E28" i="1"/>
  <c r="F65" i="1"/>
  <c r="E68" i="1"/>
  <c r="F33" i="1"/>
  <c r="F55" i="1"/>
  <c r="E119" i="1"/>
  <c r="E42" i="1"/>
  <c r="E158" i="1"/>
  <c r="F56" i="1"/>
  <c r="F77" i="1"/>
  <c r="F51" i="1"/>
  <c r="E51" i="1"/>
  <c r="E92" i="1"/>
  <c r="F25" i="1"/>
  <c r="F16" i="1"/>
  <c r="F93" i="1"/>
  <c r="F147" i="1"/>
  <c r="E106" i="1"/>
  <c r="E16" i="1"/>
  <c r="E65" i="1"/>
  <c r="E89" i="1"/>
  <c r="E94" i="1"/>
  <c r="F94" i="1"/>
  <c r="E159" i="1"/>
  <c r="F68" i="1"/>
  <c r="F115" i="1"/>
  <c r="F121" i="1"/>
  <c r="F36" i="1"/>
  <c r="F90" i="1"/>
  <c r="E165" i="1"/>
  <c r="E85" i="1"/>
  <c r="E107" i="1"/>
  <c r="F67" i="1"/>
  <c r="F151" i="1"/>
  <c r="F157" i="1"/>
  <c r="F27" i="1"/>
  <c r="E46" i="1"/>
  <c r="E105" i="1"/>
  <c r="E138" i="1"/>
  <c r="F129" i="1"/>
  <c r="F76" i="1"/>
  <c r="E27" i="1"/>
  <c r="E76" i="1"/>
  <c r="F107" i="1"/>
  <c r="F18" i="1"/>
  <c r="E53" i="1"/>
  <c r="F110" i="1"/>
  <c r="E90" i="1"/>
  <c r="E48" i="1"/>
  <c r="G88" i="1"/>
  <c r="F28" i="1"/>
  <c r="E70" i="1"/>
  <c r="F19" i="1"/>
  <c r="E126" i="1"/>
  <c r="E17" i="1"/>
  <c r="E146" i="1"/>
  <c r="F126" i="1"/>
  <c r="G73" i="1"/>
  <c r="F97" i="1"/>
  <c r="E67" i="1"/>
  <c r="E110" i="1"/>
  <c r="E161" i="1"/>
  <c r="F128" i="1"/>
  <c r="G103" i="1"/>
  <c r="F53" i="1"/>
  <c r="G133" i="1"/>
  <c r="F17" i="1"/>
  <c r="E157" i="1"/>
  <c r="E155" i="1"/>
  <c r="E104" i="1"/>
  <c r="E149" i="1"/>
  <c r="F42" i="1"/>
  <c r="E93" i="1"/>
  <c r="E86" i="1"/>
  <c r="G86" i="1" s="1"/>
  <c r="F146" i="1"/>
  <c r="E69" i="1"/>
  <c r="E19" i="1"/>
  <c r="E31" i="1"/>
  <c r="E156" i="1"/>
  <c r="G156" i="1" s="1"/>
  <c r="E129" i="1"/>
  <c r="E151" i="1"/>
  <c r="E122" i="1"/>
  <c r="F59" i="1"/>
  <c r="E112" i="1"/>
  <c r="F70" i="1"/>
  <c r="E114" i="1"/>
  <c r="F24" i="1"/>
  <c r="G24" i="1" s="1"/>
  <c r="F22" i="1"/>
  <c r="F161" i="1"/>
  <c r="G82" i="1"/>
  <c r="E160" i="1"/>
  <c r="E39" i="1"/>
  <c r="E137" i="1"/>
  <c r="E134" i="1"/>
  <c r="F131" i="1"/>
  <c r="E87" i="1"/>
  <c r="D144" i="1"/>
  <c r="E144" i="1" s="1"/>
  <c r="E145" i="1"/>
  <c r="F148" i="1"/>
  <c r="E22" i="1"/>
  <c r="F62" i="1"/>
  <c r="E62" i="1"/>
  <c r="F150" i="1"/>
  <c r="F138" i="1"/>
  <c r="E163" i="1"/>
  <c r="F40" i="1"/>
  <c r="G40" i="1" s="1"/>
  <c r="E32" i="1"/>
  <c r="E100" i="1"/>
  <c r="E162" i="1"/>
  <c r="F162" i="1"/>
  <c r="F39" i="1"/>
  <c r="F87" i="1"/>
  <c r="E150" i="1"/>
  <c r="F23" i="1"/>
  <c r="F49" i="1"/>
  <c r="G49" i="1" s="1"/>
  <c r="G98" i="1"/>
  <c r="F32" i="1"/>
  <c r="E59" i="1"/>
  <c r="E57" i="1"/>
  <c r="F160" i="1"/>
  <c r="F69" i="1"/>
  <c r="F46" i="1"/>
  <c r="E131" i="1"/>
  <c r="F145" i="1"/>
  <c r="F57" i="1"/>
  <c r="F44" i="1"/>
  <c r="E75" i="1"/>
  <c r="F75" i="1"/>
  <c r="E26" i="1"/>
  <c r="E41" i="1"/>
  <c r="F144" i="1"/>
  <c r="E116" i="1"/>
  <c r="F114" i="1"/>
  <c r="F31" i="1"/>
  <c r="E108" i="1"/>
  <c r="F20" i="1"/>
  <c r="E44" i="1"/>
  <c r="F100" i="1"/>
  <c r="E20" i="1"/>
  <c r="F163" i="1"/>
  <c r="F134" i="1"/>
  <c r="F142" i="1"/>
  <c r="G142" i="1" s="1"/>
  <c r="E23" i="1"/>
  <c r="E36" i="1"/>
  <c r="F116" i="1"/>
  <c r="F105" i="1"/>
  <c r="D79" i="1"/>
  <c r="E79" i="1" s="1"/>
  <c r="F79" i="1"/>
  <c r="D143" i="1"/>
  <c r="E143" i="1" s="1"/>
  <c r="F143" i="1"/>
  <c r="F165" i="1"/>
  <c r="F64" i="1"/>
  <c r="E124" i="1"/>
  <c r="F124" i="1"/>
  <c r="D60" i="1"/>
  <c r="E60" i="1" s="1"/>
  <c r="F60" i="1"/>
  <c r="D117" i="1"/>
  <c r="E117" i="1" s="1"/>
  <c r="F117" i="1"/>
  <c r="E153" i="1"/>
  <c r="E64" i="1"/>
  <c r="D63" i="1"/>
  <c r="E63" i="1" s="1"/>
  <c r="F63" i="1"/>
  <c r="D91" i="1"/>
  <c r="E91" i="1" s="1"/>
  <c r="G91" i="1" s="1"/>
  <c r="D35" i="1"/>
  <c r="E35" i="1" s="1"/>
  <c r="F35" i="1"/>
  <c r="F89" i="1"/>
  <c r="F52" i="1"/>
  <c r="E52" i="1"/>
  <c r="D132" i="1"/>
  <c r="E132" i="1" s="1"/>
  <c r="F132" i="1"/>
  <c r="D80" i="1"/>
  <c r="E80" i="1" s="1"/>
  <c r="F80" i="1"/>
  <c r="F106" i="1"/>
  <c r="D54" i="1"/>
  <c r="E54" i="1" s="1"/>
  <c r="F54" i="1"/>
  <c r="D130" i="1"/>
  <c r="E130" i="1" s="1"/>
  <c r="F130" i="1"/>
  <c r="F58" i="1"/>
  <c r="E128" i="1"/>
  <c r="E78" i="1"/>
  <c r="D30" i="1"/>
  <c r="E30" i="1" s="1"/>
  <c r="F30" i="1"/>
  <c r="D120" i="1"/>
  <c r="E120" i="1" s="1"/>
  <c r="G120" i="1" s="1"/>
  <c r="D21" i="1"/>
  <c r="E21" i="1" s="1"/>
  <c r="G21" i="1" s="1"/>
  <c r="E58" i="1"/>
  <c r="F153" i="1"/>
  <c r="F78" i="1"/>
  <c r="D140" i="1"/>
  <c r="E140" i="1" s="1"/>
  <c r="F140" i="1"/>
  <c r="D125" i="1"/>
  <c r="E125" i="1" s="1"/>
  <c r="F125" i="1"/>
  <c r="F38" i="1"/>
  <c r="D154" i="1"/>
  <c r="E154" i="1" s="1"/>
  <c r="F154" i="1"/>
  <c r="E148" i="1"/>
  <c r="F152" i="1"/>
  <c r="D164" i="1"/>
  <c r="E164" i="1" s="1"/>
  <c r="F164" i="1"/>
  <c r="E84" i="1"/>
  <c r="D61" i="1"/>
  <c r="E61" i="1" s="1"/>
  <c r="F61" i="1"/>
  <c r="E152" i="1"/>
  <c r="D101" i="1"/>
  <c r="E101" i="1" s="1"/>
  <c r="F101" i="1"/>
  <c r="E38" i="1"/>
  <c r="E37" i="1"/>
  <c r="F84" i="1"/>
  <c r="G55" i="1" l="1"/>
  <c r="G111" i="1"/>
  <c r="G159" i="1"/>
  <c r="G123" i="1"/>
  <c r="G102" i="1"/>
  <c r="G72" i="1"/>
  <c r="G74" i="1"/>
  <c r="G147" i="1"/>
  <c r="G136" i="1"/>
  <c r="G158" i="1"/>
  <c r="G108" i="1"/>
  <c r="G135" i="1"/>
  <c r="G85" i="1"/>
  <c r="G50" i="1"/>
  <c r="G112" i="1"/>
  <c r="G34" i="1"/>
  <c r="G97" i="1"/>
  <c r="G28" i="1"/>
  <c r="G109" i="1"/>
  <c r="G104" i="1"/>
  <c r="G41" i="1"/>
  <c r="G92" i="1"/>
  <c r="G89" i="1"/>
  <c r="G48" i="1"/>
  <c r="G96" i="1"/>
  <c r="G95" i="1"/>
  <c r="G71" i="1"/>
  <c r="G81" i="1"/>
  <c r="G25" i="1"/>
  <c r="G36" i="1"/>
  <c r="G121" i="1"/>
  <c r="G33" i="1"/>
  <c r="G149" i="1"/>
  <c r="G155" i="1"/>
  <c r="G18" i="1"/>
  <c r="G119" i="1"/>
  <c r="G115" i="1"/>
  <c r="G99" i="1"/>
  <c r="G140" i="1"/>
  <c r="G138" i="1"/>
  <c r="G57" i="1"/>
  <c r="G94" i="1"/>
  <c r="G37" i="1"/>
  <c r="G77" i="1"/>
  <c r="G56" i="1"/>
  <c r="G127" i="1"/>
  <c r="G122" i="1"/>
  <c r="G42" i="1"/>
  <c r="G16" i="1"/>
  <c r="G146" i="1"/>
  <c r="G17" i="1"/>
  <c r="G110" i="1"/>
  <c r="G105" i="1"/>
  <c r="G26" i="1"/>
  <c r="G157" i="1"/>
  <c r="G65" i="1"/>
  <c r="G51" i="1"/>
  <c r="G148" i="1"/>
  <c r="G145" i="1"/>
  <c r="G53" i="1"/>
  <c r="G93" i="1"/>
  <c r="G126" i="1"/>
  <c r="G76" i="1"/>
  <c r="G165" i="1"/>
  <c r="G151" i="1"/>
  <c r="G106" i="1"/>
  <c r="G137" i="1"/>
  <c r="G68" i="1"/>
  <c r="G59" i="1"/>
  <c r="G39" i="1"/>
  <c r="G124" i="1"/>
  <c r="G163" i="1"/>
  <c r="G114" i="1"/>
  <c r="G32" i="1"/>
  <c r="G153" i="1"/>
  <c r="G128" i="1"/>
  <c r="G52" i="1"/>
  <c r="G27" i="1"/>
  <c r="G90" i="1"/>
  <c r="G46" i="1"/>
  <c r="G129" i="1"/>
  <c r="G69" i="1"/>
  <c r="G161" i="1"/>
  <c r="G19" i="1"/>
  <c r="G67" i="1"/>
  <c r="G63" i="1"/>
  <c r="G60" i="1"/>
  <c r="G134" i="1"/>
  <c r="G31" i="1"/>
  <c r="G160" i="1"/>
  <c r="G23" i="1"/>
  <c r="G22" i="1"/>
  <c r="G70" i="1"/>
  <c r="G107" i="1"/>
  <c r="G100" i="1"/>
  <c r="G144" i="1"/>
  <c r="G87" i="1"/>
  <c r="G116" i="1"/>
  <c r="G44" i="1"/>
  <c r="G64" i="1"/>
  <c r="G58" i="1"/>
  <c r="G131" i="1"/>
  <c r="G79" i="1"/>
  <c r="G20" i="1"/>
  <c r="G75" i="1"/>
  <c r="G162" i="1"/>
  <c r="G150" i="1"/>
  <c r="G84" i="1"/>
  <c r="G132" i="1"/>
  <c r="G62" i="1"/>
  <c r="G152" i="1"/>
  <c r="G54" i="1"/>
  <c r="G143" i="1"/>
  <c r="G117" i="1"/>
  <c r="G78" i="1"/>
  <c r="G35" i="1"/>
  <c r="G30" i="1"/>
  <c r="G125" i="1"/>
  <c r="G130" i="1"/>
  <c r="G101" i="1"/>
  <c r="G80" i="1"/>
  <c r="G61" i="1"/>
  <c r="G164" i="1"/>
  <c r="G154" i="1"/>
  <c r="G38" i="1"/>
</calcChain>
</file>

<file path=xl/sharedStrings.xml><?xml version="1.0" encoding="utf-8"?>
<sst xmlns="http://schemas.openxmlformats.org/spreadsheetml/2006/main" count="22" uniqueCount="21">
  <si>
    <t>El(k)</t>
  </si>
  <si>
    <t>k</t>
  </si>
  <si>
    <t>z(k)</t>
  </si>
  <si>
    <t>qmin(k)</t>
  </si>
  <si>
    <t>qmax(k)</t>
  </si>
  <si>
    <t>Q(k)</t>
  </si>
  <si>
    <t>Лабораторная работа № 4
МЕХАНИЗМЫ НАТИСКА</t>
  </si>
  <si>
    <t>p(кр)</t>
  </si>
  <si>
    <t>i</t>
  </si>
  <si>
    <t>Rэ = Rж</t>
  </si>
  <si>
    <t xml:space="preserve">Ed </t>
  </si>
  <si>
    <t>l</t>
  </si>
  <si>
    <t>m</t>
  </si>
  <si>
    <t>p(тн)</t>
  </si>
  <si>
    <t xml:space="preserve"> σ</t>
  </si>
  <si>
    <t>λ(max)</t>
  </si>
  <si>
    <t xml:space="preserve">m0 </t>
  </si>
  <si>
    <t>b1</t>
  </si>
  <si>
    <t>b</t>
  </si>
  <si>
    <t>y</t>
  </si>
  <si>
    <t xml:space="preserve">λ(min)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</si>
</sst>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2" borderId="1" xfId="0" applyFont="1" applyFill="1" applyBorder="1"/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жесткость двух цилиндров, образующих печатную пару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El(k)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Sheet1!$B$16:$B$165</c:f>
              <c:numCache>
                <c:formatCode>General</c:formatCode>
                <c:ptCount val="150"/>
                <c:pt idx="0">
                  <c:v>2249214202025.103</c:v>
                </c:pt>
                <c:pt idx="1">
                  <c:v>1129331484942.4124</c:v>
                </c:pt>
                <c:pt idx="2">
                  <c:v>756031353725.71399</c:v>
                </c:pt>
                <c:pt idx="3">
                  <c:v>569376944731.3125</c:v>
                </c:pt>
                <c:pt idx="4">
                  <c:v>457380883721.49347</c:v>
                </c:pt>
                <c:pt idx="5">
                  <c:v>382714044735.33954</c:v>
                </c:pt>
                <c:pt idx="6">
                  <c:v>329378229925.87317</c:v>
                </c:pt>
                <c:pt idx="7">
                  <c:v>289374339518.06348</c:v>
                </c:pt>
                <c:pt idx="8">
                  <c:v>258258428460.39465</c:v>
                </c:pt>
                <c:pt idx="9">
                  <c:v>233364129084.56323</c:v>
                </c:pt>
                <c:pt idx="10">
                  <c:v>212994661404.54599</c:v>
                </c:pt>
                <c:pt idx="11">
                  <c:v>196018838265.42398</c:v>
                </c:pt>
                <c:pt idx="12">
                  <c:v>181653529653.68454</c:v>
                </c:pt>
                <c:pt idx="13">
                  <c:v>169339356588.2673</c:v>
                </c:pt>
                <c:pt idx="14">
                  <c:v>158666107454.72342</c:v>
                </c:pt>
                <c:pt idx="15">
                  <c:v>149326123213.62512</c:v>
                </c:pt>
                <c:pt idx="16">
                  <c:v>141084134887.97913</c:v>
                </c:pt>
                <c:pt idx="17">
                  <c:v>133757155221.15509</c:v>
                </c:pt>
                <c:pt idx="18">
                  <c:v>127200720337.26012</c:v>
                </c:pt>
                <c:pt idx="19">
                  <c:v>121299258903.11729</c:v>
                </c:pt>
                <c:pt idx="20">
                  <c:v>115959212957.99097</c:v>
                </c:pt>
                <c:pt idx="21">
                  <c:v>111104034880.42839</c:v>
                </c:pt>
                <c:pt idx="22">
                  <c:v>106670489493.96759</c:v>
                </c:pt>
                <c:pt idx="23">
                  <c:v>102605880646.22481</c:v>
                </c:pt>
                <c:pt idx="24">
                  <c:v>98865943408.82048</c:v>
                </c:pt>
                <c:pt idx="25">
                  <c:v>95413222692.540085</c:v>
                </c:pt>
                <c:pt idx="26">
                  <c:v>92215812170.086105</c:v>
                </c:pt>
                <c:pt idx="27">
                  <c:v>89246363429.527451</c:v>
                </c:pt>
                <c:pt idx="28">
                  <c:v>86481300130.354553</c:v>
                </c:pt>
                <c:pt idx="29">
                  <c:v>83900189328.201965</c:v>
                </c:pt>
                <c:pt idx="30">
                  <c:v>81485234478.547287</c:v>
                </c:pt>
                <c:pt idx="31">
                  <c:v>79220863502.111511</c:v>
                </c:pt>
                <c:pt idx="32">
                  <c:v>77093391747.364594</c:v>
                </c:pt>
                <c:pt idx="33">
                  <c:v>75090744430.146378</c:v>
                </c:pt>
                <c:pt idx="34">
                  <c:v>73202226654.983276</c:v>
                </c:pt>
                <c:pt idx="35">
                  <c:v>71418331766.1082</c:v>
                </c:pt>
                <c:pt idx="36">
                  <c:v>69730580776.621399</c:v>
                </c:pt>
                <c:pt idx="37">
                  <c:v>68131387150.873398</c:v>
                </c:pt>
                <c:pt idx="38">
                  <c:v>66613942389.495934</c:v>
                </c:pt>
                <c:pt idx="39">
                  <c:v>65172118776.618141</c:v>
                </c:pt>
                <c:pt idx="40">
                  <c:v>63800386359.142448</c:v>
                </c:pt>
                <c:pt idx="41">
                  <c:v>62493741786.071915</c:v>
                </c:pt>
                <c:pt idx="42">
                  <c:v>61247647077.184471</c:v>
                </c:pt>
                <c:pt idx="43">
                  <c:v>60057976741.388351</c:v>
                </c:pt>
                <c:pt idx="44">
                  <c:v>58920971945.919106</c:v>
                </c:pt>
                <c:pt idx="45">
                  <c:v>57833200663.428078</c:v>
                </c:pt>
                <c:pt idx="46">
                  <c:v>56791522906.637444</c:v>
                </c:pt>
                <c:pt idx="47">
                  <c:v>55793060308.62793</c:v>
                </c:pt>
                <c:pt idx="48">
                  <c:v>54835169427.954819</c:v>
                </c:pt>
                <c:pt idx="49">
                  <c:v>53915418257.118645</c:v>
                </c:pt>
                <c:pt idx="50">
                  <c:v>53031565494.714043</c:v>
                </c:pt>
                <c:pt idx="51">
                  <c:v>52181542209.226074</c:v>
                </c:pt>
                <c:pt idx="52">
                  <c:v>51363435578.595375</c:v>
                </c:pt>
                <c:pt idx="53">
                  <c:v>50575474436.473274</c:v>
                </c:pt>
                <c:pt idx="54">
                  <c:v>49816016395.224518</c:v>
                </c:pt>
                <c:pt idx="55">
                  <c:v>49083536348.585472</c:v>
                </c:pt>
                <c:pt idx="56">
                  <c:v>48376616184.547264</c:v>
                </c:pt>
                <c:pt idx="57">
                  <c:v>47693935562.402428</c:v>
                </c:pt>
                <c:pt idx="58">
                  <c:v>47034263627.700005</c:v>
                </c:pt>
                <c:pt idx="59">
                  <c:v>46396451555.686073</c:v>
                </c:pt>
                <c:pt idx="60">
                  <c:v>45779425828.159019</c:v>
                </c:pt>
                <c:pt idx="61">
                  <c:v>45182182160.935112</c:v>
                </c:pt>
                <c:pt idx="62">
                  <c:v>44603780009.634323</c:v>
                </c:pt>
                <c:pt idx="63">
                  <c:v>44043337590.534233</c:v>
                </c:pt>
                <c:pt idx="64">
                  <c:v>43500027361.022499</c:v>
                </c:pt>
                <c:pt idx="65">
                  <c:v>42973071910.903854</c:v>
                </c:pt>
                <c:pt idx="66">
                  <c:v>42461740221.636734</c:v>
                </c:pt>
                <c:pt idx="67">
                  <c:v>41965344255.624672</c:v>
                </c:pt>
                <c:pt idx="68">
                  <c:v>41483235842.079407</c:v>
                </c:pt>
                <c:pt idx="69">
                  <c:v>41014803829.798691</c:v>
                </c:pt>
                <c:pt idx="70">
                  <c:v>40559471480.54348</c:v>
                </c:pt>
                <c:pt idx="71">
                  <c:v>40116694079.623665</c:v>
                </c:pt>
                <c:pt idx="72">
                  <c:v>39685956742.864105</c:v>
                </c:pt>
                <c:pt idx="73">
                  <c:v>39266772401.374786</c:v>
                </c:pt>
                <c:pt idx="74">
                  <c:v>38858679947.530609</c:v>
                </c:pt>
                <c:pt idx="75">
                  <c:v>38461242527.312592</c:v>
                </c:pt>
                <c:pt idx="76">
                  <c:v>38074045965.704987</c:v>
                </c:pt>
                <c:pt idx="77">
                  <c:v>37696697313.208366</c:v>
                </c:pt>
                <c:pt idx="78">
                  <c:v>37328823502.736092</c:v>
                </c:pt>
                <c:pt idx="79">
                  <c:v>36970070107.236916</c:v>
                </c:pt>
                <c:pt idx="80">
                  <c:v>36620100189.338364</c:v>
                </c:pt>
                <c:pt idx="81">
                  <c:v>36278593235.156082</c:v>
                </c:pt>
                <c:pt idx="82">
                  <c:v>35945244165.170982</c:v>
                </c:pt>
                <c:pt idx="83">
                  <c:v>35619762415.751953</c:v>
                </c:pt>
                <c:pt idx="84">
                  <c:v>35301871085.506531</c:v>
                </c:pt>
                <c:pt idx="85">
                  <c:v>34991306141.182953</c:v>
                </c:pt>
                <c:pt idx="86">
                  <c:v>34687815678.332321</c:v>
                </c:pt>
                <c:pt idx="87">
                  <c:v>34391159232.375061</c:v>
                </c:pt>
                <c:pt idx="88">
                  <c:v>34101107136.107388</c:v>
                </c:pt>
                <c:pt idx="89">
                  <c:v>33817439920.036148</c:v>
                </c:pt>
                <c:pt idx="90">
                  <c:v>33539947752.247379</c:v>
                </c:pt>
                <c:pt idx="91">
                  <c:v>33268429914.800964</c:v>
                </c:pt>
                <c:pt idx="92">
                  <c:v>33002694313.902081</c:v>
                </c:pt>
                <c:pt idx="93">
                  <c:v>32742557021.334351</c:v>
                </c:pt>
                <c:pt idx="94">
                  <c:v>32487841844.851151</c:v>
                </c:pt>
                <c:pt idx="95">
                  <c:v>32238379925.41404</c:v>
                </c:pt>
                <c:pt idx="96">
                  <c:v>31994009359.340466</c:v>
                </c:pt>
                <c:pt idx="97">
                  <c:v>31754574843.582012</c:v>
                </c:pt>
                <c:pt idx="98">
                  <c:v>31519927342.497677</c:v>
                </c:pt>
                <c:pt idx="99">
                  <c:v>31289923774.617527</c:v>
                </c:pt>
                <c:pt idx="100">
                  <c:v>31064426718.011452</c:v>
                </c:pt>
                <c:pt idx="101">
                  <c:v>30843304132.986198</c:v>
                </c:pt>
                <c:pt idx="102">
                  <c:v>30626429100.9333</c:v>
                </c:pt>
                <c:pt idx="103">
                  <c:v>30413679578.24057</c:v>
                </c:pt>
                <c:pt idx="104">
                  <c:v>30204938164.263321</c:v>
                </c:pt>
                <c:pt idx="105">
                  <c:v>30000091882.426712</c:v>
                </c:pt>
                <c:pt idx="106">
                  <c:v>29799031973.600342</c:v>
                </c:pt>
                <c:pt idx="107">
                  <c:v>29601653700.949566</c:v>
                </c:pt>
                <c:pt idx="108">
                  <c:v>29407856165.526943</c:v>
                </c:pt>
                <c:pt idx="109">
                  <c:v>29217542131.919857</c:v>
                </c:pt>
                <c:pt idx="110">
                  <c:v>29030617863.320698</c:v>
                </c:pt>
                <c:pt idx="111">
                  <c:v>28846992965.43045</c:v>
                </c:pt>
                <c:pt idx="112">
                  <c:v>28666580238.648659</c:v>
                </c:pt>
                <c:pt idx="113">
                  <c:v>28489295538.040947</c:v>
                </c:pt>
                <c:pt idx="114">
                  <c:v>28315057640.610901</c:v>
                </c:pt>
                <c:pt idx="115">
                  <c:v>28143788119.435139</c:v>
                </c:pt>
                <c:pt idx="116">
                  <c:v>27975411224.251617</c:v>
                </c:pt>
                <c:pt idx="117">
                  <c:v>27809853768.117889</c:v>
                </c:pt>
                <c:pt idx="118">
                  <c:v>27647045019.782516</c:v>
                </c:pt>
                <c:pt idx="119">
                  <c:v>27486916601.436398</c:v>
                </c:pt>
                <c:pt idx="120">
                  <c:v>27329402391.532803</c:v>
                </c:pt>
                <c:pt idx="121">
                  <c:v>27174438432.385273</c:v>
                </c:pt>
                <c:pt idx="122">
                  <c:v>27021962842.271599</c:v>
                </c:pt>
                <c:pt idx="123">
                  <c:v>26871915731.789448</c:v>
                </c:pt>
                <c:pt idx="124">
                  <c:v>26724239124.225697</c:v>
                </c:pt>
                <c:pt idx="125">
                  <c:v>26578876879.71632</c:v>
                </c:pt>
                <c:pt idx="126">
                  <c:v>26435774622.988201</c:v>
                </c:pt>
                <c:pt idx="127">
                  <c:v>26294879674.486778</c:v>
                </c:pt>
                <c:pt idx="128">
                  <c:v>26156140984.705948</c:v>
                </c:pt>
                <c:pt idx="129">
                  <c:v>26019509071.547806</c:v>
                </c:pt>
                <c:pt idx="130">
                  <c:v>25884935960.550274</c:v>
                </c:pt>
                <c:pt idx="131">
                  <c:v>25752375127.830746</c:v>
                </c:pt>
                <c:pt idx="132">
                  <c:v>25621781445.602558</c:v>
                </c:pt>
                <c:pt idx="133">
                  <c:v>25493111130.130169</c:v>
                </c:pt>
                <c:pt idx="134">
                  <c:v>25366321691.996418</c:v>
                </c:pt>
                <c:pt idx="135">
                  <c:v>25241371888.563042</c:v>
                </c:pt>
                <c:pt idx="136">
                  <c:v>25118221678.512218</c:v>
                </c:pt>
                <c:pt idx="137">
                  <c:v>24996832178.363873</c:v>
                </c:pt>
                <c:pt idx="138">
                  <c:v>24877165620.8689</c:v>
                </c:pt>
                <c:pt idx="139">
                  <c:v>24759185315.184956</c:v>
                </c:pt>
                <c:pt idx="140">
                  <c:v>24642855608.745895</c:v>
                </c:pt>
                <c:pt idx="141">
                  <c:v>24528141850.741791</c:v>
                </c:pt>
                <c:pt idx="142">
                  <c:v>24415010357.130371</c:v>
                </c:pt>
                <c:pt idx="143">
                  <c:v>24303428377.105721</c:v>
                </c:pt>
                <c:pt idx="144">
                  <c:v>24193364060.953712</c:v>
                </c:pt>
                <c:pt idx="145">
                  <c:v>24084786429.227833</c:v>
                </c:pt>
                <c:pt idx="146">
                  <c:v>23977665343.182461</c:v>
                </c:pt>
                <c:pt idx="147">
                  <c:v>23871971476.404114</c:v>
                </c:pt>
                <c:pt idx="148">
                  <c:v>23767676287.584572</c:v>
                </c:pt>
                <c:pt idx="149">
                  <c:v>23664751994.382339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0-4A80-989A-FA2B44908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8623152"/>
        <c:axId val="1701500864"/>
      </c:lineChart>
      <c:catAx>
        <c:axId val="169862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01500864"/>
        <c:crosses val="autoZero"/>
        <c:auto val="1"/>
        <c:lblAlgn val="ctr"/>
        <c:lblOffset val="100"/>
        <c:noMultiLvlLbl val="0"/>
      </c:catAx>
      <c:valAx>
        <c:axId val="17015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9862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наибольшую деформацию декеля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λ(max)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Sheet1!$C$16:$C$165</c:f>
              <c:numCache>
                <c:formatCode>General</c:formatCode>
                <c:ptCount val="150"/>
                <c:pt idx="0">
                  <c:v>1.5890248582070703E-2</c:v>
                </c:pt>
                <c:pt idx="1">
                  <c:v>1.5968719422671314E-2</c:v>
                </c:pt>
                <c:pt idx="2">
                  <c:v>1.6046806535881215E-2</c:v>
                </c:pt>
                <c:pt idx="3">
                  <c:v>1.6124515496597103E-2</c:v>
                </c:pt>
                <c:pt idx="4">
                  <c:v>1.6201851746019656E-2</c:v>
                </c:pt>
                <c:pt idx="5">
                  <c:v>1.6278820596099707E-2</c:v>
                </c:pt>
                <c:pt idx="6">
                  <c:v>1.6355427233796127E-2</c:v>
                </c:pt>
                <c:pt idx="7">
                  <c:v>1.6431676725154987E-2</c:v>
                </c:pt>
                <c:pt idx="8">
                  <c:v>1.6507574019219182E-2</c:v>
                </c:pt>
                <c:pt idx="9">
                  <c:v>1.6583123951777003E-2</c:v>
                </c:pt>
                <c:pt idx="10">
                  <c:v>1.6658331248957683E-2</c:v>
                </c:pt>
                <c:pt idx="11">
                  <c:v>1.6733200530681516E-2</c:v>
                </c:pt>
                <c:pt idx="12">
                  <c:v>1.6807736313971613E-2</c:v>
                </c:pt>
                <c:pt idx="13">
                  <c:v>1.6881943016134136E-2</c:v>
                </c:pt>
                <c:pt idx="14">
                  <c:v>1.6955824957813174E-2</c:v>
                </c:pt>
                <c:pt idx="15">
                  <c:v>1.7029386365926404E-2</c:v>
                </c:pt>
                <c:pt idx="16">
                  <c:v>1.7102631376487071E-2</c:v>
                </c:pt>
                <c:pt idx="17">
                  <c:v>1.7175564037317671E-2</c:v>
                </c:pt>
                <c:pt idx="18">
                  <c:v>1.7248188310660342E-2</c:v>
                </c:pt>
                <c:pt idx="19">
                  <c:v>1.7320508075688773E-2</c:v>
                </c:pt>
                <c:pt idx="20">
                  <c:v>1.7392527130926091E-2</c:v>
                </c:pt>
                <c:pt idx="21">
                  <c:v>1.7464249196572985E-2</c:v>
                </c:pt>
                <c:pt idx="22">
                  <c:v>1.7535677916750182E-2</c:v>
                </c:pt>
                <c:pt idx="23">
                  <c:v>1.7606816861659012E-2</c:v>
                </c:pt>
                <c:pt idx="24">
                  <c:v>1.7677669529663691E-2</c:v>
                </c:pt>
                <c:pt idx="25">
                  <c:v>1.7748239349298853E-2</c:v>
                </c:pt>
                <c:pt idx="26">
                  <c:v>1.7818529681205463E-2</c:v>
                </c:pt>
                <c:pt idx="27">
                  <c:v>1.7888543819998319E-2</c:v>
                </c:pt>
                <c:pt idx="28">
                  <c:v>1.7958284996067973E-2</c:v>
                </c:pt>
                <c:pt idx="29">
                  <c:v>1.8027756377319952E-2</c:v>
                </c:pt>
                <c:pt idx="30">
                  <c:v>1.8096961070853859E-2</c:v>
                </c:pt>
                <c:pt idx="31">
                  <c:v>1.8165902124584951E-2</c:v>
                </c:pt>
                <c:pt idx="32">
                  <c:v>1.8234582528810474E-2</c:v>
                </c:pt>
                <c:pt idx="33">
                  <c:v>1.8303005217723132E-2</c:v>
                </c:pt>
                <c:pt idx="34">
                  <c:v>1.8371173070873839E-2</c:v>
                </c:pt>
                <c:pt idx="35">
                  <c:v>1.8439088914585778E-2</c:v>
                </c:pt>
                <c:pt idx="36">
                  <c:v>1.850675552332175E-2</c:v>
                </c:pt>
                <c:pt idx="37">
                  <c:v>1.8574175621006713E-2</c:v>
                </c:pt>
                <c:pt idx="38">
                  <c:v>1.8641351882307252E-2</c:v>
                </c:pt>
                <c:pt idx="39">
                  <c:v>1.8708286933869708E-2</c:v>
                </c:pt>
                <c:pt idx="40">
                  <c:v>1.8774983355518589E-2</c:v>
                </c:pt>
                <c:pt idx="41">
                  <c:v>1.8841443681416773E-2</c:v>
                </c:pt>
                <c:pt idx="42">
                  <c:v>1.8907670401189042E-2</c:v>
                </c:pt>
                <c:pt idx="43">
                  <c:v>1.8973665961010279E-2</c:v>
                </c:pt>
                <c:pt idx="44">
                  <c:v>1.9039432764659775E-2</c:v>
                </c:pt>
                <c:pt idx="45">
                  <c:v>1.9104973174542805E-2</c:v>
                </c:pt>
                <c:pt idx="46">
                  <c:v>1.9170289512680818E-2</c:v>
                </c:pt>
                <c:pt idx="47">
                  <c:v>1.9235384061671346E-2</c:v>
                </c:pt>
                <c:pt idx="48">
                  <c:v>1.9300259065618785E-2</c:v>
                </c:pt>
                <c:pt idx="49">
                  <c:v>1.9364916731037084E-2</c:v>
                </c:pt>
                <c:pt idx="50">
                  <c:v>1.942935922772545E-2</c:v>
                </c:pt>
                <c:pt idx="51">
                  <c:v>1.9493588689617931E-2</c:v>
                </c:pt>
                <c:pt idx="52">
                  <c:v>1.9557607215607949E-2</c:v>
                </c:pt>
                <c:pt idx="53">
                  <c:v>1.9621416870348588E-2</c:v>
                </c:pt>
                <c:pt idx="54">
                  <c:v>1.9685019685029531E-2</c:v>
                </c:pt>
                <c:pt idx="55">
                  <c:v>1.9748417658131501E-2</c:v>
                </c:pt>
                <c:pt idx="56">
                  <c:v>1.9811612756158951E-2</c:v>
                </c:pt>
                <c:pt idx="57">
                  <c:v>1.9874606914351795E-2</c:v>
                </c:pt>
                <c:pt idx="58">
                  <c:v>1.993740203737689E-2</c:v>
                </c:pt>
                <c:pt idx="59">
                  <c:v>2.0000000000000004E-2</c:v>
                </c:pt>
                <c:pt idx="60">
                  <c:v>2.0062402647738883E-2</c:v>
                </c:pt>
                <c:pt idx="61">
                  <c:v>2.012461179749811E-2</c:v>
                </c:pt>
                <c:pt idx="62">
                  <c:v>2.0186629238186354E-2</c:v>
                </c:pt>
                <c:pt idx="63">
                  <c:v>2.0248456731316592E-2</c:v>
                </c:pt>
                <c:pt idx="64">
                  <c:v>2.0310096011589902E-2</c:v>
                </c:pt>
                <c:pt idx="65">
                  <c:v>2.0371548787463365E-2</c:v>
                </c:pt>
                <c:pt idx="66">
                  <c:v>2.0432816741702553E-2</c:v>
                </c:pt>
                <c:pt idx="67">
                  <c:v>2.0493901531919198E-2</c:v>
                </c:pt>
                <c:pt idx="68">
                  <c:v>2.0554804791094471E-2</c:v>
                </c:pt>
                <c:pt idx="69">
                  <c:v>2.0615528128088305E-2</c:v>
                </c:pt>
                <c:pt idx="70">
                  <c:v>2.0676073128135335E-2</c:v>
                </c:pt>
                <c:pt idx="71">
                  <c:v>2.0736441353327723E-2</c:v>
                </c:pt>
                <c:pt idx="72">
                  <c:v>2.0796634343085423E-2</c:v>
                </c:pt>
                <c:pt idx="73">
                  <c:v>2.0856653614614213E-2</c:v>
                </c:pt>
                <c:pt idx="74">
                  <c:v>2.0916500663351892E-2</c:v>
                </c:pt>
                <c:pt idx="75">
                  <c:v>2.0976176963403034E-2</c:v>
                </c:pt>
                <c:pt idx="76">
                  <c:v>2.1035683967962633E-2</c:v>
                </c:pt>
                <c:pt idx="77">
                  <c:v>2.1095023109728987E-2</c:v>
                </c:pt>
                <c:pt idx="78">
                  <c:v>2.1154195801306182E-2</c:v>
                </c:pt>
                <c:pt idx="79">
                  <c:v>2.121320343559643E-2</c:v>
                </c:pt>
                <c:pt idx="80">
                  <c:v>2.1272047386182651E-2</c:v>
                </c:pt>
                <c:pt idx="81">
                  <c:v>2.1330729007701547E-2</c:v>
                </c:pt>
                <c:pt idx="82">
                  <c:v>2.1389249636207443E-2</c:v>
                </c:pt>
                <c:pt idx="83">
                  <c:v>2.1447610589527221E-2</c:v>
                </c:pt>
                <c:pt idx="84">
                  <c:v>2.150581316760657E-2</c:v>
                </c:pt>
                <c:pt idx="85">
                  <c:v>2.156385865284783E-2</c:v>
                </c:pt>
                <c:pt idx="86">
                  <c:v>2.162174831043966E-2</c:v>
                </c:pt>
                <c:pt idx="87">
                  <c:v>2.1679483388678804E-2</c:v>
                </c:pt>
                <c:pt idx="88">
                  <c:v>2.1737065119284162E-2</c:v>
                </c:pt>
                <c:pt idx="89">
                  <c:v>2.179449471770337E-2</c:v>
                </c:pt>
                <c:pt idx="90">
                  <c:v>2.1851773383412161E-2</c:v>
                </c:pt>
                <c:pt idx="91">
                  <c:v>2.1908902300206649E-2</c:v>
                </c:pt>
                <c:pt idx="92">
                  <c:v>2.1965882636488802E-2</c:v>
                </c:pt>
                <c:pt idx="93">
                  <c:v>2.2022715545545243E-2</c:v>
                </c:pt>
                <c:pt idx="94">
                  <c:v>2.207940216581962E-2</c:v>
                </c:pt>
                <c:pt idx="95">
                  <c:v>2.2135943621178659E-2</c:v>
                </c:pt>
                <c:pt idx="96">
                  <c:v>2.2192341021172148E-2</c:v>
                </c:pt>
                <c:pt idx="97">
                  <c:v>2.2248595461286994E-2</c:v>
                </c:pt>
                <c:pt idx="98">
                  <c:v>2.2304708023195466E-2</c:v>
                </c:pt>
                <c:pt idx="99">
                  <c:v>2.2360679774997901E-2</c:v>
                </c:pt>
                <c:pt idx="100">
                  <c:v>2.2416511771459896E-2</c:v>
                </c:pt>
                <c:pt idx="101">
                  <c:v>2.2472205054244233E-2</c:v>
                </c:pt>
                <c:pt idx="102">
                  <c:v>2.2527760652137623E-2</c:v>
                </c:pt>
                <c:pt idx="103">
                  <c:v>2.2583179581272431E-2</c:v>
                </c:pt>
                <c:pt idx="104">
                  <c:v>2.2638462845343543E-2</c:v>
                </c:pt>
                <c:pt idx="105">
                  <c:v>2.2693611435820438E-2</c:v>
                </c:pt>
                <c:pt idx="106">
                  <c:v>2.2748626332154652E-2</c:v>
                </c:pt>
                <c:pt idx="107">
                  <c:v>2.2803508501982764E-2</c:v>
                </c:pt>
                <c:pt idx="108">
                  <c:v>2.2858258901324927E-2</c:v>
                </c:pt>
                <c:pt idx="109">
                  <c:v>2.2912878474779207E-2</c:v>
                </c:pt>
                <c:pt idx="110">
                  <c:v>2.2967368155711706E-2</c:v>
                </c:pt>
                <c:pt idx="111">
                  <c:v>2.302172886644268E-2</c:v>
                </c:pt>
                <c:pt idx="112">
                  <c:v>2.3075961518428653E-2</c:v>
                </c:pt>
                <c:pt idx="113">
                  <c:v>2.3130067012440761E-2</c:v>
                </c:pt>
                <c:pt idx="114">
                  <c:v>2.3184046238739264E-2</c:v>
                </c:pt>
                <c:pt idx="115">
                  <c:v>2.3237900077244505E-2</c:v>
                </c:pt>
                <c:pt idx="116">
                  <c:v>2.3291629397704235E-2</c:v>
                </c:pt>
                <c:pt idx="117">
                  <c:v>2.3345235059857507E-2</c:v>
                </c:pt>
                <c:pt idx="118">
                  <c:v>2.3398717913595185E-2</c:v>
                </c:pt>
                <c:pt idx="119">
                  <c:v>2.3452078799117152E-2</c:v>
                </c:pt>
                <c:pt idx="120">
                  <c:v>2.3505318547086321E-2</c:v>
                </c:pt>
                <c:pt idx="121">
                  <c:v>2.3558437978779496E-2</c:v>
                </c:pt>
                <c:pt idx="122">
                  <c:v>2.3611437906235194E-2</c:v>
                </c:pt>
                <c:pt idx="123">
                  <c:v>2.366431913239847E-2</c:v>
                </c:pt>
                <c:pt idx="124">
                  <c:v>2.3717082451262847E-2</c:v>
                </c:pt>
                <c:pt idx="125">
                  <c:v>2.3769728648009428E-2</c:v>
                </c:pt>
                <c:pt idx="126">
                  <c:v>2.3822258499143194E-2</c:v>
                </c:pt>
                <c:pt idx="127">
                  <c:v>2.3874672772626646E-2</c:v>
                </c:pt>
                <c:pt idx="128">
                  <c:v>2.3926972228010802E-2</c:v>
                </c:pt>
                <c:pt idx="129">
                  <c:v>2.39791576165636E-2</c:v>
                </c:pt>
                <c:pt idx="130">
                  <c:v>2.4031229681395833E-2</c:v>
                </c:pt>
                <c:pt idx="131">
                  <c:v>2.4083189157584593E-2</c:v>
                </c:pt>
                <c:pt idx="132">
                  <c:v>2.4135036772294342E-2</c:v>
                </c:pt>
                <c:pt idx="133">
                  <c:v>2.4186773244895654E-2</c:v>
                </c:pt>
                <c:pt idx="134">
                  <c:v>2.4238399287081651E-2</c:v>
                </c:pt>
                <c:pt idx="135">
                  <c:v>2.4289915602982243E-2</c:v>
                </c:pt>
                <c:pt idx="136">
                  <c:v>2.4341322889276176E-2</c:v>
                </c:pt>
                <c:pt idx="137">
                  <c:v>2.4392621835300939E-2</c:v>
                </c:pt>
                <c:pt idx="138">
                  <c:v>2.4443813123160636E-2</c:v>
                </c:pt>
                <c:pt idx="139">
                  <c:v>2.4494897427831785E-2</c:v>
                </c:pt>
                <c:pt idx="140">
                  <c:v>2.454587541726716E-2</c:v>
                </c:pt>
                <c:pt idx="141">
                  <c:v>2.4596747752497691E-2</c:v>
                </c:pt>
                <c:pt idx="142">
                  <c:v>2.4647515087732479E-2</c:v>
                </c:pt>
                <c:pt idx="143">
                  <c:v>2.469817807045694E-2</c:v>
                </c:pt>
                <c:pt idx="144">
                  <c:v>2.4748737341529166E-2</c:v>
                </c:pt>
                <c:pt idx="145">
                  <c:v>2.4799193535274495E-2</c:v>
                </c:pt>
                <c:pt idx="146">
                  <c:v>2.484954727957836E-2</c:v>
                </c:pt>
                <c:pt idx="147">
                  <c:v>2.4899799195977471E-2</c:v>
                </c:pt>
                <c:pt idx="148">
                  <c:v>2.4949949899749302E-2</c:v>
                </c:pt>
                <c:pt idx="149">
                  <c:v>2.5000000000000005E-2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5-496D-BC30-2F31F47DA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573984"/>
        <c:axId val="1735580640"/>
      </c:lineChart>
      <c:catAx>
        <c:axId val="173557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35580640"/>
        <c:crosses val="autoZero"/>
        <c:auto val="1"/>
        <c:lblAlgn val="ctr"/>
        <c:lblOffset val="100"/>
        <c:noMultiLvlLbl val="0"/>
      </c:catAx>
      <c:valAx>
        <c:axId val="17355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3557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прогиб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z(k)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Sheet1!$D$16:$D$165</c:f>
              <c:numCache>
                <c:formatCode>General</c:formatCode>
                <c:ptCount val="150"/>
                <c:pt idx="0">
                  <c:v>7.8860281228804174E-5</c:v>
                </c:pt>
                <c:pt idx="1">
                  <c:v>1.5733112182941475E-4</c:v>
                </c:pt>
                <c:pt idx="2">
                  <c:v>2.3541823503931553E-4</c:v>
                </c:pt>
                <c:pt idx="3">
                  <c:v>3.1312719575520356E-4</c:v>
                </c:pt>
                <c:pt idx="4">
                  <c:v>3.9046344517775639E-4</c:v>
                </c:pt>
                <c:pt idx="5">
                  <c:v>4.6743229525780805E-4</c:v>
                </c:pt>
                <c:pt idx="6">
                  <c:v>5.4403893295422792E-4</c:v>
                </c:pt>
                <c:pt idx="7">
                  <c:v>6.2028842431308823E-4</c:v>
                </c:pt>
                <c:pt idx="8">
                  <c:v>6.9618571837728321E-4</c:v>
                </c:pt>
                <c:pt idx="9">
                  <c:v>7.7173565093510352E-4</c:v>
                </c:pt>
                <c:pt idx="10">
                  <c:v>8.4694294811578363E-4</c:v>
                </c:pt>
                <c:pt idx="11">
                  <c:v>9.2181222983961711E-4</c:v>
                </c:pt>
                <c:pt idx="12">
                  <c:v>9.9634801312971366E-4</c:v>
                </c:pt>
                <c:pt idx="13">
                  <c:v>1.0705547152922365E-3</c:v>
                </c:pt>
                <c:pt idx="14">
                  <c:v>1.1444366569712747E-3</c:v>
                </c:pt>
                <c:pt idx="15">
                  <c:v>1.2179980650845051E-3</c:v>
                </c:pt>
                <c:pt idx="16">
                  <c:v>1.2912430756451716E-3</c:v>
                </c:pt>
                <c:pt idx="17">
                  <c:v>1.3641757364757714E-3</c:v>
                </c:pt>
                <c:pt idx="18">
                  <c:v>1.4368000098184432E-3</c:v>
                </c:pt>
                <c:pt idx="19">
                  <c:v>1.5091197748468739E-3</c:v>
                </c:pt>
                <c:pt idx="20">
                  <c:v>1.5811388300841916E-3</c:v>
                </c:pt>
                <c:pt idx="21">
                  <c:v>1.6528608957310856E-3</c:v>
                </c:pt>
                <c:pt idx="22">
                  <c:v>1.7242896159082831E-3</c:v>
                </c:pt>
                <c:pt idx="23">
                  <c:v>1.7954285608171132E-3</c:v>
                </c:pt>
                <c:pt idx="24">
                  <c:v>1.8662812288217923E-3</c:v>
                </c:pt>
                <c:pt idx="25">
                  <c:v>1.9368510484569536E-3</c:v>
                </c:pt>
                <c:pt idx="26">
                  <c:v>2.007141380363564E-3</c:v>
                </c:pt>
                <c:pt idx="27">
                  <c:v>2.0771555191564199E-3</c:v>
                </c:pt>
                <c:pt idx="28">
                  <c:v>2.1468966952260735E-3</c:v>
                </c:pt>
                <c:pt idx="29">
                  <c:v>2.2163680764780529E-3</c:v>
                </c:pt>
                <c:pt idx="30">
                  <c:v>2.28557277001196E-3</c:v>
                </c:pt>
                <c:pt idx="31">
                  <c:v>2.354513823743052E-3</c:v>
                </c:pt>
                <c:pt idx="32">
                  <c:v>2.4231942279685746E-3</c:v>
                </c:pt>
                <c:pt idx="33">
                  <c:v>2.4916169168812327E-3</c:v>
                </c:pt>
                <c:pt idx="34">
                  <c:v>2.55978477003194E-3</c:v>
                </c:pt>
                <c:pt idx="35">
                  <c:v>2.6277006137438788E-3</c:v>
                </c:pt>
                <c:pt idx="36">
                  <c:v>2.6953672224798511E-3</c:v>
                </c:pt>
                <c:pt idx="37">
                  <c:v>2.762787320164814E-3</c:v>
                </c:pt>
                <c:pt idx="38">
                  <c:v>2.8299635814653529E-3</c:v>
                </c:pt>
                <c:pt idx="39">
                  <c:v>2.8968986330278092E-3</c:v>
                </c:pt>
                <c:pt idx="40">
                  <c:v>2.9635950546766897E-3</c:v>
                </c:pt>
                <c:pt idx="41">
                  <c:v>3.0300553805748739E-3</c:v>
                </c:pt>
                <c:pt idx="42">
                  <c:v>3.0962821003471426E-3</c:v>
                </c:pt>
                <c:pt idx="43">
                  <c:v>3.1622776601683798E-3</c:v>
                </c:pt>
                <c:pt idx="44">
                  <c:v>3.2280444638178758E-3</c:v>
                </c:pt>
                <c:pt idx="45">
                  <c:v>3.2935848737009055E-3</c:v>
                </c:pt>
                <c:pt idx="46">
                  <c:v>3.3589012118389189E-3</c:v>
                </c:pt>
                <c:pt idx="47">
                  <c:v>3.4239957608294472E-3</c:v>
                </c:pt>
                <c:pt idx="48">
                  <c:v>3.4888707647768857E-3</c:v>
                </c:pt>
                <c:pt idx="49">
                  <c:v>3.5535284301951853E-3</c:v>
                </c:pt>
                <c:pt idx="50">
                  <c:v>3.6179709268835507E-3</c:v>
                </c:pt>
                <c:pt idx="51">
                  <c:v>3.6822003887760323E-3</c:v>
                </c:pt>
                <c:pt idx="52">
                  <c:v>3.7462189147660502E-3</c:v>
                </c:pt>
                <c:pt idx="53">
                  <c:v>3.8100285695066884E-3</c:v>
                </c:pt>
                <c:pt idx="54">
                  <c:v>3.873631384187632E-3</c:v>
                </c:pt>
                <c:pt idx="55">
                  <c:v>3.9370293572896023E-3</c:v>
                </c:pt>
                <c:pt idx="56">
                  <c:v>4.0002244553170516E-3</c:v>
                </c:pt>
                <c:pt idx="57">
                  <c:v>4.063218613509896E-3</c:v>
                </c:pt>
                <c:pt idx="58">
                  <c:v>4.1260137365349905E-3</c:v>
                </c:pt>
                <c:pt idx="59">
                  <c:v>4.1886116991581047E-3</c:v>
                </c:pt>
                <c:pt idx="60">
                  <c:v>4.2510143468969842E-3</c:v>
                </c:pt>
                <c:pt idx="61">
                  <c:v>4.3132234966562107E-3</c:v>
                </c:pt>
                <c:pt idx="62">
                  <c:v>4.3752409373444545E-3</c:v>
                </c:pt>
                <c:pt idx="63">
                  <c:v>4.437068430474693E-3</c:v>
                </c:pt>
                <c:pt idx="64">
                  <c:v>4.4987077107480032E-3</c:v>
                </c:pt>
                <c:pt idx="65">
                  <c:v>4.5601604866214659E-3</c:v>
                </c:pt>
                <c:pt idx="66">
                  <c:v>4.6214284408606539E-3</c:v>
                </c:pt>
                <c:pt idx="67">
                  <c:v>4.6825132310772989E-3</c:v>
                </c:pt>
                <c:pt idx="68">
                  <c:v>4.7434164902525715E-3</c:v>
                </c:pt>
                <c:pt idx="69">
                  <c:v>4.8041398272464057E-3</c:v>
                </c:pt>
                <c:pt idx="70">
                  <c:v>4.8646848272934362E-3</c:v>
                </c:pt>
                <c:pt idx="71">
                  <c:v>4.9250530524858234E-3</c:v>
                </c:pt>
                <c:pt idx="72">
                  <c:v>4.9852460422435234E-3</c:v>
                </c:pt>
                <c:pt idx="73">
                  <c:v>5.0452653137723139E-3</c:v>
                </c:pt>
                <c:pt idx="74">
                  <c:v>5.1051123625099927E-3</c:v>
                </c:pt>
                <c:pt idx="75">
                  <c:v>5.1647886625611344E-3</c:v>
                </c:pt>
                <c:pt idx="76">
                  <c:v>5.224295667120734E-3</c:v>
                </c:pt>
                <c:pt idx="77">
                  <c:v>5.2836348088870881E-3</c:v>
                </c:pt>
                <c:pt idx="78">
                  <c:v>5.3428075004642826E-3</c:v>
                </c:pt>
                <c:pt idx="79">
                  <c:v>5.4018151347545312E-3</c:v>
                </c:pt>
                <c:pt idx="80">
                  <c:v>5.4606590853407515E-3</c:v>
                </c:pt>
                <c:pt idx="81">
                  <c:v>5.5193407068596483E-3</c:v>
                </c:pt>
                <c:pt idx="82">
                  <c:v>5.5778613353655443E-3</c:v>
                </c:pt>
                <c:pt idx="83">
                  <c:v>5.6362222886853219E-3</c:v>
                </c:pt>
                <c:pt idx="84">
                  <c:v>5.6944248667646705E-3</c:v>
                </c:pt>
                <c:pt idx="85">
                  <c:v>5.7524703520059305E-3</c:v>
                </c:pt>
                <c:pt idx="86">
                  <c:v>5.8103600095977606E-3</c:v>
                </c:pt>
                <c:pt idx="87">
                  <c:v>5.8680950878369047E-3</c:v>
                </c:pt>
                <c:pt idx="88">
                  <c:v>5.9256768184422631E-3</c:v>
                </c:pt>
                <c:pt idx="89">
                  <c:v>5.9831064168614709E-3</c:v>
                </c:pt>
                <c:pt idx="90">
                  <c:v>6.0403850825702619E-3</c:v>
                </c:pt>
                <c:pt idx="91">
                  <c:v>6.0975139993647495E-3</c:v>
                </c:pt>
                <c:pt idx="92">
                  <c:v>6.1544943356469026E-3</c:v>
                </c:pt>
                <c:pt idx="93">
                  <c:v>6.2113272447033435E-3</c:v>
                </c:pt>
                <c:pt idx="94">
                  <c:v>6.2680138649777208E-3</c:v>
                </c:pt>
                <c:pt idx="95">
                  <c:v>6.3245553203367597E-3</c:v>
                </c:pt>
                <c:pt idx="96">
                  <c:v>6.3809527203302491E-3</c:v>
                </c:pt>
                <c:pt idx="97">
                  <c:v>6.4372071604450951E-3</c:v>
                </c:pt>
                <c:pt idx="98">
                  <c:v>6.4933197223535667E-3</c:v>
                </c:pt>
                <c:pt idx="99">
                  <c:v>6.5492914741560014E-3</c:v>
                </c:pt>
                <c:pt idx="100">
                  <c:v>6.6051234706179969E-3</c:v>
                </c:pt>
                <c:pt idx="101">
                  <c:v>6.6608167534023335E-3</c:v>
                </c:pt>
                <c:pt idx="102">
                  <c:v>6.7163723512957234E-3</c:v>
                </c:pt>
                <c:pt idx="103">
                  <c:v>6.7717912804305322E-3</c:v>
                </c:pt>
                <c:pt idx="104">
                  <c:v>6.8270745445016441E-3</c:v>
                </c:pt>
                <c:pt idx="105">
                  <c:v>6.8822231349785386E-3</c:v>
                </c:pt>
                <c:pt idx="106">
                  <c:v>6.9372380313127528E-3</c:v>
                </c:pt>
                <c:pt idx="107">
                  <c:v>6.9921202011408654E-3</c:v>
                </c:pt>
                <c:pt idx="108">
                  <c:v>7.0468706004830281E-3</c:v>
                </c:pt>
                <c:pt idx="109">
                  <c:v>7.1014901739373075E-3</c:v>
                </c:pt>
                <c:pt idx="110">
                  <c:v>7.1559798548698067E-3</c:v>
                </c:pt>
                <c:pt idx="111">
                  <c:v>7.2103405656007806E-3</c:v>
                </c:pt>
                <c:pt idx="112">
                  <c:v>7.264573217586754E-3</c:v>
                </c:pt>
                <c:pt idx="113">
                  <c:v>7.3186787115988618E-3</c:v>
                </c:pt>
                <c:pt idx="114">
                  <c:v>7.3726579378973651E-3</c:v>
                </c:pt>
                <c:pt idx="115">
                  <c:v>7.4265117764026056E-3</c:v>
                </c:pt>
                <c:pt idx="116">
                  <c:v>7.4802410968623362E-3</c:v>
                </c:pt>
                <c:pt idx="117">
                  <c:v>7.5338467590156076E-3</c:v>
                </c:pt>
                <c:pt idx="118">
                  <c:v>7.5873296127532859E-3</c:v>
                </c:pt>
                <c:pt idx="119">
                  <c:v>7.640690498275253E-3</c:v>
                </c:pt>
                <c:pt idx="120">
                  <c:v>7.6939302462444223E-3</c:v>
                </c:pt>
                <c:pt idx="121">
                  <c:v>7.7470496779375973E-3</c:v>
                </c:pt>
                <c:pt idx="122">
                  <c:v>7.8000496053932944E-3</c:v>
                </c:pt>
                <c:pt idx="123">
                  <c:v>7.8529308315565712E-3</c:v>
                </c:pt>
                <c:pt idx="124">
                  <c:v>7.9056941504209478E-3</c:v>
                </c:pt>
                <c:pt idx="125">
                  <c:v>7.9583403471675286E-3</c:v>
                </c:pt>
                <c:pt idx="126">
                  <c:v>8.0108701983012953E-3</c:v>
                </c:pt>
                <c:pt idx="127">
                  <c:v>8.0632844717847471E-3</c:v>
                </c:pt>
                <c:pt idx="128">
                  <c:v>8.1155839271689033E-3</c:v>
                </c:pt>
                <c:pt idx="129">
                  <c:v>8.1677693157217006E-3</c:v>
                </c:pt>
                <c:pt idx="130">
                  <c:v>8.2198413805539342E-3</c:v>
                </c:pt>
                <c:pt idx="131">
                  <c:v>8.2718008567426934E-3</c:v>
                </c:pt>
                <c:pt idx="132">
                  <c:v>8.3236484714524425E-3</c:v>
                </c:pt>
                <c:pt idx="133">
                  <c:v>8.3753849440537549E-3</c:v>
                </c:pt>
                <c:pt idx="134">
                  <c:v>8.4270109862397517E-3</c:v>
                </c:pt>
                <c:pt idx="135">
                  <c:v>8.4785273021403436E-3</c:v>
                </c:pt>
                <c:pt idx="136">
                  <c:v>8.5299345884342764E-3</c:v>
                </c:pt>
                <c:pt idx="137">
                  <c:v>8.5812335344590401E-3</c:v>
                </c:pt>
                <c:pt idx="138">
                  <c:v>8.6324248223187371E-3</c:v>
                </c:pt>
                <c:pt idx="139">
                  <c:v>8.6835091269898863E-3</c:v>
                </c:pt>
                <c:pt idx="140">
                  <c:v>8.7344871164252609E-3</c:v>
                </c:pt>
                <c:pt idx="141">
                  <c:v>8.7853594516557922E-3</c:v>
                </c:pt>
                <c:pt idx="142">
                  <c:v>8.8361267868905802E-3</c:v>
                </c:pt>
                <c:pt idx="143">
                  <c:v>8.8867897696150409E-3</c:v>
                </c:pt>
                <c:pt idx="144">
                  <c:v>8.9373490406872667E-3</c:v>
                </c:pt>
                <c:pt idx="145">
                  <c:v>8.9878052344325964E-3</c:v>
                </c:pt>
                <c:pt idx="146">
                  <c:v>9.0381589787364609E-3</c:v>
                </c:pt>
                <c:pt idx="147">
                  <c:v>9.0884108951355715E-3</c:v>
                </c:pt>
                <c:pt idx="148">
                  <c:v>9.1385615989074027E-3</c:v>
                </c:pt>
                <c:pt idx="149">
                  <c:v>9.1886116991581057E-3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F-43C6-8C56-4BCC96480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573152"/>
        <c:axId val="1735579392"/>
      </c:lineChart>
      <c:catAx>
        <c:axId val="173557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35579392"/>
        <c:crosses val="autoZero"/>
        <c:auto val="1"/>
        <c:lblAlgn val="ctr"/>
        <c:lblOffset val="100"/>
        <c:noMultiLvlLbl val="0"/>
      </c:catAx>
      <c:valAx>
        <c:axId val="17355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3557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наибольшие и наименьшие интенсивности нагрузок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Sheet1!$E$15</c:f>
              <c:strCache>
                <c:ptCount val="1"/>
                <c:pt idx="0">
                  <c:v>qmin(k)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Sheet1!$E$16:$E$165</c:f>
              <c:numCache>
                <c:formatCode>General</c:formatCode>
                <c:ptCount val="150"/>
                <c:pt idx="0">
                  <c:v>136.20583298689698</c:v>
                </c:pt>
                <c:pt idx="1">
                  <c:v>136.20583298689698</c:v>
                </c:pt>
                <c:pt idx="2">
                  <c:v>136.20583298689698</c:v>
                </c:pt>
                <c:pt idx="3">
                  <c:v>136.20583298689698</c:v>
                </c:pt>
                <c:pt idx="4">
                  <c:v>136.20583298689698</c:v>
                </c:pt>
                <c:pt idx="5">
                  <c:v>136.20583298689698</c:v>
                </c:pt>
                <c:pt idx="6">
                  <c:v>136.20583298689698</c:v>
                </c:pt>
                <c:pt idx="7">
                  <c:v>136.20583298689698</c:v>
                </c:pt>
                <c:pt idx="8">
                  <c:v>136.20583298689698</c:v>
                </c:pt>
                <c:pt idx="9">
                  <c:v>136.20583298689698</c:v>
                </c:pt>
                <c:pt idx="10">
                  <c:v>136.20583298689698</c:v>
                </c:pt>
                <c:pt idx="11">
                  <c:v>136.20583298689698</c:v>
                </c:pt>
                <c:pt idx="12">
                  <c:v>136.20583298689698</c:v>
                </c:pt>
                <c:pt idx="13">
                  <c:v>136.20583298689698</c:v>
                </c:pt>
                <c:pt idx="14">
                  <c:v>136.20583298689698</c:v>
                </c:pt>
                <c:pt idx="15">
                  <c:v>136.20583298689698</c:v>
                </c:pt>
                <c:pt idx="16">
                  <c:v>136.20583298689698</c:v>
                </c:pt>
                <c:pt idx="17">
                  <c:v>136.20583298689698</c:v>
                </c:pt>
                <c:pt idx="18">
                  <c:v>136.20583298689698</c:v>
                </c:pt>
                <c:pt idx="19">
                  <c:v>136.20583298689698</c:v>
                </c:pt>
                <c:pt idx="20">
                  <c:v>136.20583298689698</c:v>
                </c:pt>
                <c:pt idx="21">
                  <c:v>136.20583298689698</c:v>
                </c:pt>
                <c:pt idx="22">
                  <c:v>136.20583298689698</c:v>
                </c:pt>
                <c:pt idx="23">
                  <c:v>136.20583298689698</c:v>
                </c:pt>
                <c:pt idx="24">
                  <c:v>136.20583298689698</c:v>
                </c:pt>
                <c:pt idx="25">
                  <c:v>136.20583298689698</c:v>
                </c:pt>
                <c:pt idx="26">
                  <c:v>136.20583298689698</c:v>
                </c:pt>
                <c:pt idx="27">
                  <c:v>136.20583298689698</c:v>
                </c:pt>
                <c:pt idx="28">
                  <c:v>136.20583298689698</c:v>
                </c:pt>
                <c:pt idx="29">
                  <c:v>136.20583298689698</c:v>
                </c:pt>
                <c:pt idx="30">
                  <c:v>136.20583298689698</c:v>
                </c:pt>
                <c:pt idx="31">
                  <c:v>136.20583298689698</c:v>
                </c:pt>
                <c:pt idx="32">
                  <c:v>136.20583298689698</c:v>
                </c:pt>
                <c:pt idx="33">
                  <c:v>136.20583298689698</c:v>
                </c:pt>
                <c:pt idx="34">
                  <c:v>136.20583298689698</c:v>
                </c:pt>
                <c:pt idx="35">
                  <c:v>136.20583298689698</c:v>
                </c:pt>
                <c:pt idx="36">
                  <c:v>136.20583298689698</c:v>
                </c:pt>
                <c:pt idx="37">
                  <c:v>136.20583298689698</c:v>
                </c:pt>
                <c:pt idx="38">
                  <c:v>136.20583298689698</c:v>
                </c:pt>
                <c:pt idx="39">
                  <c:v>136.20583298689698</c:v>
                </c:pt>
                <c:pt idx="40">
                  <c:v>136.20583298689698</c:v>
                </c:pt>
                <c:pt idx="41">
                  <c:v>136.20583298689698</c:v>
                </c:pt>
                <c:pt idx="42">
                  <c:v>136.20583298689698</c:v>
                </c:pt>
                <c:pt idx="43">
                  <c:v>136.20583298689698</c:v>
                </c:pt>
                <c:pt idx="44">
                  <c:v>136.20583298689698</c:v>
                </c:pt>
                <c:pt idx="45">
                  <c:v>136.20583298689698</c:v>
                </c:pt>
                <c:pt idx="46">
                  <c:v>136.20583298689698</c:v>
                </c:pt>
                <c:pt idx="47">
                  <c:v>136.20583298689698</c:v>
                </c:pt>
                <c:pt idx="48">
                  <c:v>136.20583298689698</c:v>
                </c:pt>
                <c:pt idx="49">
                  <c:v>136.20583298689698</c:v>
                </c:pt>
                <c:pt idx="50">
                  <c:v>136.20583298689698</c:v>
                </c:pt>
                <c:pt idx="51">
                  <c:v>136.20583298689698</c:v>
                </c:pt>
                <c:pt idx="52">
                  <c:v>136.20583298689698</c:v>
                </c:pt>
                <c:pt idx="53">
                  <c:v>136.20583298689698</c:v>
                </c:pt>
                <c:pt idx="54">
                  <c:v>136.20583298689698</c:v>
                </c:pt>
                <c:pt idx="55">
                  <c:v>136.20583298689698</c:v>
                </c:pt>
                <c:pt idx="56">
                  <c:v>136.20583298689698</c:v>
                </c:pt>
                <c:pt idx="57">
                  <c:v>136.20583298689698</c:v>
                </c:pt>
                <c:pt idx="58">
                  <c:v>136.20583298689698</c:v>
                </c:pt>
                <c:pt idx="59">
                  <c:v>136.20583298689698</c:v>
                </c:pt>
                <c:pt idx="60">
                  <c:v>136.20583298689698</c:v>
                </c:pt>
                <c:pt idx="61">
                  <c:v>136.20583298689698</c:v>
                </c:pt>
                <c:pt idx="62">
                  <c:v>136.20583298689698</c:v>
                </c:pt>
                <c:pt idx="63">
                  <c:v>136.20583298689698</c:v>
                </c:pt>
                <c:pt idx="64">
                  <c:v>136.20583298689698</c:v>
                </c:pt>
                <c:pt idx="65">
                  <c:v>136.20583298689698</c:v>
                </c:pt>
                <c:pt idx="66">
                  <c:v>136.20583298689698</c:v>
                </c:pt>
                <c:pt idx="67">
                  <c:v>136.20583298689698</c:v>
                </c:pt>
                <c:pt idx="68">
                  <c:v>136.20583298689698</c:v>
                </c:pt>
                <c:pt idx="69">
                  <c:v>136.20583298689698</c:v>
                </c:pt>
                <c:pt idx="70">
                  <c:v>136.20583298689698</c:v>
                </c:pt>
                <c:pt idx="71">
                  <c:v>136.20583298689698</c:v>
                </c:pt>
                <c:pt idx="72">
                  <c:v>136.20583298689698</c:v>
                </c:pt>
                <c:pt idx="73">
                  <c:v>136.20583298689698</c:v>
                </c:pt>
                <c:pt idx="74">
                  <c:v>136.20583298689698</c:v>
                </c:pt>
                <c:pt idx="75">
                  <c:v>136.20583298689698</c:v>
                </c:pt>
                <c:pt idx="76">
                  <c:v>136.20583298689698</c:v>
                </c:pt>
                <c:pt idx="77">
                  <c:v>136.20583298689698</c:v>
                </c:pt>
                <c:pt idx="78">
                  <c:v>136.20583298689698</c:v>
                </c:pt>
                <c:pt idx="79">
                  <c:v>136.20583298689698</c:v>
                </c:pt>
                <c:pt idx="80">
                  <c:v>136.20583298689698</c:v>
                </c:pt>
                <c:pt idx="81">
                  <c:v>136.20583298689698</c:v>
                </c:pt>
                <c:pt idx="82">
                  <c:v>136.20583298689698</c:v>
                </c:pt>
                <c:pt idx="83">
                  <c:v>136.20583298689698</c:v>
                </c:pt>
                <c:pt idx="84">
                  <c:v>136.20583298689698</c:v>
                </c:pt>
                <c:pt idx="85">
                  <c:v>136.20583298689698</c:v>
                </c:pt>
                <c:pt idx="86">
                  <c:v>136.20583298689698</c:v>
                </c:pt>
                <c:pt idx="87">
                  <c:v>136.20583298689698</c:v>
                </c:pt>
                <c:pt idx="88">
                  <c:v>136.20583298689698</c:v>
                </c:pt>
                <c:pt idx="89">
                  <c:v>136.20583298689698</c:v>
                </c:pt>
                <c:pt idx="90">
                  <c:v>136.20583298689698</c:v>
                </c:pt>
                <c:pt idx="91">
                  <c:v>136.20583298689698</c:v>
                </c:pt>
                <c:pt idx="92">
                  <c:v>136.20583298689698</c:v>
                </c:pt>
                <c:pt idx="93">
                  <c:v>136.20583298689698</c:v>
                </c:pt>
                <c:pt idx="94">
                  <c:v>136.20583298689698</c:v>
                </c:pt>
                <c:pt idx="95">
                  <c:v>136.20583298689698</c:v>
                </c:pt>
                <c:pt idx="96">
                  <c:v>136.20583298689698</c:v>
                </c:pt>
                <c:pt idx="97">
                  <c:v>136.20583298689698</c:v>
                </c:pt>
                <c:pt idx="98">
                  <c:v>136.20583298689698</c:v>
                </c:pt>
                <c:pt idx="99">
                  <c:v>136.20583298689698</c:v>
                </c:pt>
                <c:pt idx="100">
                  <c:v>136.20583298689698</c:v>
                </c:pt>
                <c:pt idx="101">
                  <c:v>136.20583298689698</c:v>
                </c:pt>
                <c:pt idx="102">
                  <c:v>136.20583298689698</c:v>
                </c:pt>
                <c:pt idx="103">
                  <c:v>136.20583298689698</c:v>
                </c:pt>
                <c:pt idx="104">
                  <c:v>136.20583298689698</c:v>
                </c:pt>
                <c:pt idx="105">
                  <c:v>136.20583298689698</c:v>
                </c:pt>
                <c:pt idx="106">
                  <c:v>136.20583298689698</c:v>
                </c:pt>
                <c:pt idx="107">
                  <c:v>136.20583298689698</c:v>
                </c:pt>
                <c:pt idx="108">
                  <c:v>136.20583298689698</c:v>
                </c:pt>
                <c:pt idx="109">
                  <c:v>136.20583298689698</c:v>
                </c:pt>
                <c:pt idx="110">
                  <c:v>136.20583298689698</c:v>
                </c:pt>
                <c:pt idx="111">
                  <c:v>136.20583298689698</c:v>
                </c:pt>
                <c:pt idx="112">
                  <c:v>136.20583298689698</c:v>
                </c:pt>
                <c:pt idx="113">
                  <c:v>136.20583298689698</c:v>
                </c:pt>
                <c:pt idx="114">
                  <c:v>136.20583298689698</c:v>
                </c:pt>
                <c:pt idx="115">
                  <c:v>136.20583298689698</c:v>
                </c:pt>
                <c:pt idx="116">
                  <c:v>136.20583298689698</c:v>
                </c:pt>
                <c:pt idx="117">
                  <c:v>136.20583298689698</c:v>
                </c:pt>
                <c:pt idx="118">
                  <c:v>136.20583298689698</c:v>
                </c:pt>
                <c:pt idx="119">
                  <c:v>136.20583298689698</c:v>
                </c:pt>
                <c:pt idx="120">
                  <c:v>136.20583298689698</c:v>
                </c:pt>
                <c:pt idx="121">
                  <c:v>136.20583298689698</c:v>
                </c:pt>
                <c:pt idx="122">
                  <c:v>136.20583298689698</c:v>
                </c:pt>
                <c:pt idx="123">
                  <c:v>136.20583298689698</c:v>
                </c:pt>
                <c:pt idx="124">
                  <c:v>136.20583298689698</c:v>
                </c:pt>
                <c:pt idx="125">
                  <c:v>136.20583298689698</c:v>
                </c:pt>
                <c:pt idx="126">
                  <c:v>136.20583298689698</c:v>
                </c:pt>
                <c:pt idx="127">
                  <c:v>136.20583298689698</c:v>
                </c:pt>
                <c:pt idx="128">
                  <c:v>136.20583298689698</c:v>
                </c:pt>
                <c:pt idx="129">
                  <c:v>136.20583298689698</c:v>
                </c:pt>
                <c:pt idx="130">
                  <c:v>136.20583298689698</c:v>
                </c:pt>
                <c:pt idx="131">
                  <c:v>136.20583298689698</c:v>
                </c:pt>
                <c:pt idx="132">
                  <c:v>136.20583298689698</c:v>
                </c:pt>
                <c:pt idx="133">
                  <c:v>136.20583298689698</c:v>
                </c:pt>
                <c:pt idx="134">
                  <c:v>136.20583298689698</c:v>
                </c:pt>
                <c:pt idx="135">
                  <c:v>136.20583298689698</c:v>
                </c:pt>
                <c:pt idx="136">
                  <c:v>136.20583298689698</c:v>
                </c:pt>
                <c:pt idx="137">
                  <c:v>136.20583298689698</c:v>
                </c:pt>
                <c:pt idx="138">
                  <c:v>136.20583298689698</c:v>
                </c:pt>
                <c:pt idx="139">
                  <c:v>136.20583298689698</c:v>
                </c:pt>
                <c:pt idx="140">
                  <c:v>136.20583298689698</c:v>
                </c:pt>
                <c:pt idx="141">
                  <c:v>136.20583298689698</c:v>
                </c:pt>
                <c:pt idx="142">
                  <c:v>136.20583298689698</c:v>
                </c:pt>
                <c:pt idx="143">
                  <c:v>136.20583298689698</c:v>
                </c:pt>
                <c:pt idx="144">
                  <c:v>136.20583298689698</c:v>
                </c:pt>
                <c:pt idx="145">
                  <c:v>136.20583298689698</c:v>
                </c:pt>
                <c:pt idx="146">
                  <c:v>136.20583298689698</c:v>
                </c:pt>
                <c:pt idx="147">
                  <c:v>136.20583298689698</c:v>
                </c:pt>
                <c:pt idx="148">
                  <c:v>136.20583298689698</c:v>
                </c:pt>
                <c:pt idx="149">
                  <c:v>136.20583298689698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F-4055-A796-02C4093193E6}"/>
            </c:ext>
          </c:extLst>
        </c:ser>
        <c:ser>
          <c:idx val="1"/>
          <c:order val="1"/>
          <c:tx>
            <c:strRef>
              <c:f>Sheet1!$F$15</c:f>
              <c:strCache>
                <c:ptCount val="1"/>
                <c:pt idx="0">
                  <c:v>qmax(k)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Sheet1!$F$16:$F$165</c:f>
              <c:numCache>
                <c:formatCode>General</c:formatCode>
                <c:ptCount val="150"/>
                <c:pt idx="0">
                  <c:v>137.91052881798365</c:v>
                </c:pt>
                <c:pt idx="1">
                  <c:v>139.61944948020007</c:v>
                </c:pt>
                <c:pt idx="2">
                  <c:v>141.33256386950791</c:v>
                </c:pt>
                <c:pt idx="3">
                  <c:v>143.04984141100442</c:v>
                </c:pt>
                <c:pt idx="4">
                  <c:v>144.77125204491051</c:v>
                </c:pt>
                <c:pt idx="5">
                  <c:v>146.49676621306617</c:v>
                </c:pt>
                <c:pt idx="6">
                  <c:v>148.22635484589733</c:v>
                </c:pt>
                <c:pt idx="7">
                  <c:v>149.95998934984522</c:v>
                </c:pt>
                <c:pt idx="8">
                  <c:v>151.69764159523055</c:v>
                </c:pt>
                <c:pt idx="9">
                  <c:v>153.43928390453428</c:v>
                </c:pt>
                <c:pt idx="10">
                  <c:v>155.18488904108284</c:v>
                </c:pt>
                <c:pt idx="11">
                  <c:v>156.93443019811176</c:v>
                </c:pt>
                <c:pt idx="12">
                  <c:v>158.68788098819687</c:v>
                </c:pt>
                <c:pt idx="13">
                  <c:v>160.44521543303946</c:v>
                </c:pt>
                <c:pt idx="14">
                  <c:v>162.2064079535823</c:v>
                </c:pt>
                <c:pt idx="15">
                  <c:v>163.97143336045548</c:v>
                </c:pt>
                <c:pt idx="16">
                  <c:v>165.74026684472472</c:v>
                </c:pt>
                <c:pt idx="17">
                  <c:v>167.5128839689408</c:v>
                </c:pt>
                <c:pt idx="18">
                  <c:v>169.28926065847185</c:v>
                </c:pt>
                <c:pt idx="19">
                  <c:v>171.06937319311075</c:v>
                </c:pt>
                <c:pt idx="20">
                  <c:v>172.85319819894261</c:v>
                </c:pt>
                <c:pt idx="21">
                  <c:v>174.64071264046748</c:v>
                </c:pt>
                <c:pt idx="22">
                  <c:v>176.43189381296196</c:v>
                </c:pt>
                <c:pt idx="23">
                  <c:v>178.22671933507809</c:v>
                </c:pt>
                <c:pt idx="24">
                  <c:v>180.02516714166259</c:v>
                </c:pt>
                <c:pt idx="25">
                  <c:v>181.82721547679373</c:v>
                </c:pt>
                <c:pt idx="26">
                  <c:v>183.63284288702579</c:v>
                </c:pt>
                <c:pt idx="27">
                  <c:v>185.4420282148325</c:v>
                </c:pt>
                <c:pt idx="28">
                  <c:v>187.25475059224149</c:v>
                </c:pt>
                <c:pt idx="29">
                  <c:v>189.07098943465738</c:v>
                </c:pt>
                <c:pt idx="30">
                  <c:v>190.89072443486018</c:v>
                </c:pt>
                <c:pt idx="31">
                  <c:v>192.71393555717606</c:v>
                </c:pt>
                <c:pt idx="32">
                  <c:v>194.54060303181771</c:v>
                </c:pt>
                <c:pt idx="33">
                  <c:v>196.37070734937504</c:v>
                </c:pt>
                <c:pt idx="34">
                  <c:v>198.20422925547436</c:v>
                </c:pt>
                <c:pt idx="35">
                  <c:v>200.0411497455718</c:v>
                </c:pt>
                <c:pt idx="36">
                  <c:v>201.88145005990029</c:v>
                </c:pt>
                <c:pt idx="37">
                  <c:v>203.72511167854833</c:v>
                </c:pt>
                <c:pt idx="38">
                  <c:v>205.57211631668085</c:v>
                </c:pt>
                <c:pt idx="39">
                  <c:v>207.42244591987784</c:v>
                </c:pt>
                <c:pt idx="40">
                  <c:v>209.27608265960953</c:v>
                </c:pt>
                <c:pt idx="41">
                  <c:v>211.13300892882262</c:v>
                </c:pt>
                <c:pt idx="42">
                  <c:v>212.99320733765043</c:v>
                </c:pt>
                <c:pt idx="43">
                  <c:v>214.8566607092302</c:v>
                </c:pt>
                <c:pt idx="44">
                  <c:v>216.72335207563145</c:v>
                </c:pt>
                <c:pt idx="45">
                  <c:v>218.59326467389263</c:v>
                </c:pt>
                <c:pt idx="46">
                  <c:v>220.4663819421539</c:v>
                </c:pt>
                <c:pt idx="47">
                  <c:v>222.34268751589386</c:v>
                </c:pt>
                <c:pt idx="48">
                  <c:v>224.22216522425779</c:v>
                </c:pt>
                <c:pt idx="49">
                  <c:v>226.10479908648125</c:v>
                </c:pt>
                <c:pt idx="50">
                  <c:v>227.99057330840213</c:v>
                </c:pt>
                <c:pt idx="51">
                  <c:v>229.87947227905931</c:v>
                </c:pt>
                <c:pt idx="52">
                  <c:v>231.77148056737482</c:v>
                </c:pt>
                <c:pt idx="53">
                  <c:v>233.66658291891744</c:v>
                </c:pt>
                <c:pt idx="54">
                  <c:v>235.56476425274809</c:v>
                </c:pt>
                <c:pt idx="55">
                  <c:v>237.46600965833542</c:v>
                </c:pt>
                <c:pt idx="56">
                  <c:v>239.37030439255275</c:v>
                </c:pt>
                <c:pt idx="57">
                  <c:v>241.27763387674202</c:v>
                </c:pt>
                <c:pt idx="58">
                  <c:v>243.18798369384794</c:v>
                </c:pt>
                <c:pt idx="59">
                  <c:v>245.10133958562287</c:v>
                </c:pt>
                <c:pt idx="60">
                  <c:v>247.01768744989246</c:v>
                </c:pt>
                <c:pt idx="61">
                  <c:v>248.93701333788977</c:v>
                </c:pt>
                <c:pt idx="62">
                  <c:v>250.859303451649</c:v>
                </c:pt>
                <c:pt idx="63">
                  <c:v>252.78454414145733</c:v>
                </c:pt>
                <c:pt idx="64">
                  <c:v>254.7127219033685</c:v>
                </c:pt>
                <c:pt idx="65">
                  <c:v>256.64382337677262</c:v>
                </c:pt>
                <c:pt idx="66">
                  <c:v>258.57783534201621</c:v>
                </c:pt>
                <c:pt idx="67">
                  <c:v>260.5147447180837</c:v>
                </c:pt>
                <c:pt idx="68">
                  <c:v>262.45453856032191</c:v>
                </c:pt>
                <c:pt idx="69">
                  <c:v>264.39720405822311</c:v>
                </c:pt>
                <c:pt idx="70">
                  <c:v>266.34272853325126</c:v>
                </c:pt>
                <c:pt idx="71">
                  <c:v>268.29109943671921</c:v>
                </c:pt>
                <c:pt idx="72">
                  <c:v>270.24230434770925</c:v>
                </c:pt>
                <c:pt idx="73">
                  <c:v>272.19633097104332</c:v>
                </c:pt>
                <c:pt idx="74">
                  <c:v>274.15316713529182</c:v>
                </c:pt>
                <c:pt idx="75">
                  <c:v>276.11280079082877</c:v>
                </c:pt>
                <c:pt idx="76">
                  <c:v>278.07522000792648</c:v>
                </c:pt>
                <c:pt idx="77">
                  <c:v>280.0404129748934</c:v>
                </c:pt>
                <c:pt idx="78">
                  <c:v>282.00836799624545</c:v>
                </c:pt>
                <c:pt idx="79">
                  <c:v>283.97907349092378</c:v>
                </c:pt>
                <c:pt idx="80">
                  <c:v>285.95251799054176</c:v>
                </c:pt>
                <c:pt idx="81">
                  <c:v>287.92869013767381</c:v>
                </c:pt>
                <c:pt idx="82">
                  <c:v>289.90757868417717</c:v>
                </c:pt>
                <c:pt idx="83">
                  <c:v>291.88917248954886</c:v>
                </c:pt>
                <c:pt idx="84">
                  <c:v>293.87346051931371</c:v>
                </c:pt>
                <c:pt idx="85">
                  <c:v>295.86043184345203</c:v>
                </c:pt>
                <c:pt idx="86">
                  <c:v>297.85007563484771</c:v>
                </c:pt>
                <c:pt idx="87">
                  <c:v>299.84238116777954</c:v>
                </c:pt>
                <c:pt idx="88">
                  <c:v>301.83733781643315</c:v>
                </c:pt>
                <c:pt idx="89">
                  <c:v>303.83493505344904</c:v>
                </c:pt>
                <c:pt idx="90">
                  <c:v>305.83516244849505</c:v>
                </c:pt>
                <c:pt idx="91">
                  <c:v>307.83800966686806</c:v>
                </c:pt>
                <c:pt idx="92">
                  <c:v>309.843466468126</c:v>
                </c:pt>
                <c:pt idx="93">
                  <c:v>311.85152270473952</c:v>
                </c:pt>
                <c:pt idx="94">
                  <c:v>313.86216832077878</c:v>
                </c:pt>
                <c:pt idx="95">
                  <c:v>315.87539335061786</c:v>
                </c:pt>
                <c:pt idx="96">
                  <c:v>317.89118791766697</c:v>
                </c:pt>
                <c:pt idx="97">
                  <c:v>319.90954223313003</c:v>
                </c:pt>
                <c:pt idx="98">
                  <c:v>321.93044659478375</c:v>
                </c:pt>
                <c:pt idx="99">
                  <c:v>323.95389138578065</c:v>
                </c:pt>
                <c:pt idx="100">
                  <c:v>325.97986707347462</c:v>
                </c:pt>
                <c:pt idx="101">
                  <c:v>328.00836420826749</c:v>
                </c:pt>
                <c:pt idx="102">
                  <c:v>330.03937342247849</c:v>
                </c:pt>
                <c:pt idx="103">
                  <c:v>332.07288542923339</c:v>
                </c:pt>
                <c:pt idx="104">
                  <c:v>334.10889102137435</c:v>
                </c:pt>
                <c:pt idx="105">
                  <c:v>336.14738107039142</c:v>
                </c:pt>
                <c:pt idx="106">
                  <c:v>338.18834652536805</c:v>
                </c:pt>
                <c:pt idx="107">
                  <c:v>340.23177841195428</c:v>
                </c:pt>
                <c:pt idx="108">
                  <c:v>342.27766783135257</c:v>
                </c:pt>
                <c:pt idx="109">
                  <c:v>344.32600595931984</c:v>
                </c:pt>
                <c:pt idx="110">
                  <c:v>346.37678404519539</c:v>
                </c:pt>
                <c:pt idx="111">
                  <c:v>348.42999341093724</c:v>
                </c:pt>
                <c:pt idx="112">
                  <c:v>350.48562545018183</c:v>
                </c:pt>
                <c:pt idx="113">
                  <c:v>352.54367162731853</c:v>
                </c:pt>
                <c:pt idx="114">
                  <c:v>354.60412347657677</c:v>
                </c:pt>
                <c:pt idx="115">
                  <c:v>356.66697260113665</c:v>
                </c:pt>
                <c:pt idx="116">
                  <c:v>358.73221067224631</c:v>
                </c:pt>
                <c:pt idx="117">
                  <c:v>360.79982942836136</c:v>
                </c:pt>
                <c:pt idx="118">
                  <c:v>362.86982067429602</c:v>
                </c:pt>
                <c:pt idx="119">
                  <c:v>364.94217628038882</c:v>
                </c:pt>
                <c:pt idx="120">
                  <c:v>367.01688818168441</c:v>
                </c:pt>
                <c:pt idx="121">
                  <c:v>369.09394837712722</c:v>
                </c:pt>
                <c:pt idx="122">
                  <c:v>371.17334892876693</c:v>
                </c:pt>
                <c:pt idx="123">
                  <c:v>373.2550819609844</c:v>
                </c:pt>
                <c:pt idx="124">
                  <c:v>375.33913965972391</c:v>
                </c:pt>
                <c:pt idx="125">
                  <c:v>377.42551427173771</c:v>
                </c:pt>
                <c:pt idx="126">
                  <c:v>379.51419810385124</c:v>
                </c:pt>
                <c:pt idx="127">
                  <c:v>381.60518352222937</c:v>
                </c:pt>
                <c:pt idx="128">
                  <c:v>383.69846295166428</c:v>
                </c:pt>
                <c:pt idx="129">
                  <c:v>385.79402887486827</c:v>
                </c:pt>
                <c:pt idx="130">
                  <c:v>387.8918738317829</c:v>
                </c:pt>
                <c:pt idx="131">
                  <c:v>389.99199041889659</c:v>
                </c:pt>
                <c:pt idx="132">
                  <c:v>392.09437128857286</c:v>
                </c:pt>
                <c:pt idx="133">
                  <c:v>394.19900914839263</c:v>
                </c:pt>
                <c:pt idx="134">
                  <c:v>396.30589676050232</c:v>
                </c:pt>
                <c:pt idx="135">
                  <c:v>398.41502694097881</c:v>
                </c:pt>
                <c:pt idx="136">
                  <c:v>400.52639255919632</c:v>
                </c:pt>
                <c:pt idx="137">
                  <c:v>402.63998653720938</c:v>
                </c:pt>
                <c:pt idx="138">
                  <c:v>404.75580184914662</c:v>
                </c:pt>
                <c:pt idx="139">
                  <c:v>406.8738315206063</c:v>
                </c:pt>
                <c:pt idx="140">
                  <c:v>408.99406862806859</c:v>
                </c:pt>
                <c:pt idx="141">
                  <c:v>411.11650629831644</c:v>
                </c:pt>
                <c:pt idx="142">
                  <c:v>413.24113770786136</c:v>
                </c:pt>
                <c:pt idx="143">
                  <c:v>415.36795608237867</c:v>
                </c:pt>
                <c:pt idx="144">
                  <c:v>417.49695469615949</c:v>
                </c:pt>
                <c:pt idx="145">
                  <c:v>419.62812687155809</c:v>
                </c:pt>
                <c:pt idx="146">
                  <c:v>421.76146597845644</c:v>
                </c:pt>
                <c:pt idx="147">
                  <c:v>423.89696543373606</c:v>
                </c:pt>
                <c:pt idx="148">
                  <c:v>426.03461870075546</c:v>
                </c:pt>
                <c:pt idx="149">
                  <c:v>428.1744192888379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F-4055-A796-02C409319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23968"/>
        <c:axId val="1735115648"/>
      </c:lineChart>
      <c:catAx>
        <c:axId val="173512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35115648"/>
        <c:crosses val="autoZero"/>
        <c:auto val="1"/>
        <c:lblAlgn val="ctr"/>
        <c:lblOffset val="100"/>
        <c:noMultiLvlLbl val="0"/>
      </c:catAx>
      <c:valAx>
        <c:axId val="17351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3512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суммарные усилия печати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Sheet1!$G$15</c:f>
              <c:strCache>
                <c:ptCount val="1"/>
                <c:pt idx="0">
                  <c:v>Q(k)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Sheet1!$G$16:$G$165</c:f>
              <c:numCache>
                <c:formatCode>General</c:formatCode>
                <c:ptCount val="150"/>
                <c:pt idx="0">
                  <c:v>13681.95234860882</c:v>
                </c:pt>
                <c:pt idx="1">
                  <c:v>13743.473492448609</c:v>
                </c:pt>
                <c:pt idx="2">
                  <c:v>13805.145610463691</c:v>
                </c:pt>
                <c:pt idx="3">
                  <c:v>13866.967601957565</c:v>
                </c:pt>
                <c:pt idx="4">
                  <c:v>13928.938384778186</c:v>
                </c:pt>
                <c:pt idx="5">
                  <c:v>13991.056894831789</c:v>
                </c:pt>
                <c:pt idx="6">
                  <c:v>14053.322085613712</c:v>
                </c:pt>
                <c:pt idx="7">
                  <c:v>14115.732927755835</c:v>
                </c:pt>
                <c:pt idx="8">
                  <c:v>14178.288408589708</c:v>
                </c:pt>
                <c:pt idx="9">
                  <c:v>14240.987531724642</c:v>
                </c:pt>
                <c:pt idx="10">
                  <c:v>14303.829316640389</c:v>
                </c:pt>
                <c:pt idx="11">
                  <c:v>14366.812798293429</c:v>
                </c:pt>
                <c:pt idx="12">
                  <c:v>14429.937026736494</c:v>
                </c:pt>
                <c:pt idx="13">
                  <c:v>14493.201066750828</c:v>
                </c:pt>
                <c:pt idx="14">
                  <c:v>14556.603997490371</c:v>
                </c:pt>
                <c:pt idx="15">
                  <c:v>14620.144912137806</c:v>
                </c:pt>
                <c:pt idx="16">
                  <c:v>14683.822917571495</c:v>
                </c:pt>
                <c:pt idx="17">
                  <c:v>14747.637134043276</c:v>
                </c:pt>
                <c:pt idx="18">
                  <c:v>14811.586694866395</c:v>
                </c:pt>
                <c:pt idx="19">
                  <c:v>14875.670746113394</c:v>
                </c:pt>
                <c:pt idx="20">
                  <c:v>14939.888446323341</c:v>
                </c:pt>
                <c:pt idx="21">
                  <c:v>15004.238966218236</c:v>
                </c:pt>
                <c:pt idx="22">
                  <c:v>15068.721488428037</c:v>
                </c:pt>
                <c:pt idx="23">
                  <c:v>15133.335207224218</c:v>
                </c:pt>
                <c:pt idx="24">
                  <c:v>15198.079328261261</c:v>
                </c:pt>
                <c:pt idx="25">
                  <c:v>15262.953068325982</c:v>
                </c:pt>
                <c:pt idx="26">
                  <c:v>15327.955655094336</c:v>
                </c:pt>
                <c:pt idx="27">
                  <c:v>15393.086326895376</c:v>
                </c:pt>
                <c:pt idx="28">
                  <c:v>15458.344332482102</c:v>
                </c:pt>
                <c:pt idx="29">
                  <c:v>15523.728930809073</c:v>
                </c:pt>
                <c:pt idx="30">
                  <c:v>15589.239390816374</c:v>
                </c:pt>
                <c:pt idx="31">
                  <c:v>15654.874991219745</c:v>
                </c:pt>
                <c:pt idx="32">
                  <c:v>15720.635020306843</c:v>
                </c:pt>
                <c:pt idx="33">
                  <c:v>15786.51877573891</c:v>
                </c:pt>
                <c:pt idx="34">
                  <c:v>15852.525564358484</c:v>
                </c:pt>
                <c:pt idx="35">
                  <c:v>15918.654702001993</c:v>
                </c:pt>
                <c:pt idx="36">
                  <c:v>15984.905513317819</c:v>
                </c:pt>
                <c:pt idx="37">
                  <c:v>16051.277331589148</c:v>
                </c:pt>
                <c:pt idx="38">
                  <c:v>16117.769498561918</c:v>
                </c:pt>
                <c:pt idx="39">
                  <c:v>16184.381364277011</c:v>
                </c:pt>
                <c:pt idx="40">
                  <c:v>16251.112286907352</c:v>
                </c:pt>
                <c:pt idx="41">
                  <c:v>16317.961632599019</c:v>
                </c:pt>
                <c:pt idx="42">
                  <c:v>16384.928775316821</c:v>
                </c:pt>
                <c:pt idx="43">
                  <c:v>16452.013096693696</c:v>
                </c:pt>
                <c:pt idx="44">
                  <c:v>16519.21398588414</c:v>
                </c:pt>
                <c:pt idx="45">
                  <c:v>16586.530839421543</c:v>
                </c:pt>
                <c:pt idx="46">
                  <c:v>16653.963061078946</c:v>
                </c:pt>
                <c:pt idx="47">
                  <c:v>16721.510061733585</c:v>
                </c:pt>
                <c:pt idx="48">
                  <c:v>16789.171259234688</c:v>
                </c:pt>
                <c:pt idx="49">
                  <c:v>16856.946078274734</c:v>
                </c:pt>
                <c:pt idx="50">
                  <c:v>16924.833950263885</c:v>
                </c:pt>
                <c:pt idx="51">
                  <c:v>16992.834313207542</c:v>
                </c:pt>
                <c:pt idx="52">
                  <c:v>17060.9466115869</c:v>
                </c:pt>
                <c:pt idx="53">
                  <c:v>17129.170296242435</c:v>
                </c:pt>
                <c:pt idx="54">
                  <c:v>17197.504824260337</c:v>
                </c:pt>
                <c:pt idx="55">
                  <c:v>17265.949658861486</c:v>
                </c:pt>
                <c:pt idx="56">
                  <c:v>17334.504269293309</c:v>
                </c:pt>
                <c:pt idx="57">
                  <c:v>17403.16813072412</c:v>
                </c:pt>
                <c:pt idx="58">
                  <c:v>17471.940724139931</c:v>
                </c:pt>
                <c:pt idx="59">
                  <c:v>17540.821536243828</c:v>
                </c:pt>
                <c:pt idx="60">
                  <c:v>17609.810059357533</c:v>
                </c:pt>
                <c:pt idx="61">
                  <c:v>17678.90579132544</c:v>
                </c:pt>
                <c:pt idx="62">
                  <c:v>17748.108235420772</c:v>
                </c:pt>
                <c:pt idx="63">
                  <c:v>17817.416900253869</c:v>
                </c:pt>
                <c:pt idx="64">
                  <c:v>17886.831299682672</c:v>
                </c:pt>
                <c:pt idx="65">
                  <c:v>17956.350952725221</c:v>
                </c:pt>
                <c:pt idx="66">
                  <c:v>18025.975383473989</c:v>
                </c:pt>
                <c:pt idx="67">
                  <c:v>18095.704121012419</c:v>
                </c:pt>
                <c:pt idx="68">
                  <c:v>18165.536699332995</c:v>
                </c:pt>
                <c:pt idx="69">
                  <c:v>18235.47265725744</c:v>
                </c:pt>
                <c:pt idx="70">
                  <c:v>18305.511538358449</c:v>
                </c:pt>
                <c:pt idx="71">
                  <c:v>18375.652890883299</c:v>
                </c:pt>
                <c:pt idx="72">
                  <c:v>18445.896267678938</c:v>
                </c:pt>
                <c:pt idx="73">
                  <c:v>18516.241226118967</c:v>
                </c:pt>
                <c:pt idx="74">
                  <c:v>18586.687328031912</c:v>
                </c:pt>
                <c:pt idx="75">
                  <c:v>18657.234139631244</c:v>
                </c:pt>
                <c:pt idx="76">
                  <c:v>18727.881231446758</c:v>
                </c:pt>
                <c:pt idx="77">
                  <c:v>18798.628178257572</c:v>
                </c:pt>
                <c:pt idx="78">
                  <c:v>18869.474559026243</c:v>
                </c:pt>
                <c:pt idx="79">
                  <c:v>18940.419956834663</c:v>
                </c:pt>
                <c:pt idx="80">
                  <c:v>19011.46395882091</c:v>
                </c:pt>
                <c:pt idx="81">
                  <c:v>19082.606156117661</c:v>
                </c:pt>
                <c:pt idx="82">
                  <c:v>19153.846143791783</c:v>
                </c:pt>
                <c:pt idx="83">
                  <c:v>19225.183520785165</c:v>
                </c:pt>
                <c:pt idx="84">
                  <c:v>19296.617889856701</c:v>
                </c:pt>
                <c:pt idx="85">
                  <c:v>19368.148857525681</c:v>
                </c:pt>
                <c:pt idx="86">
                  <c:v>19439.776034015926</c:v>
                </c:pt>
                <c:pt idx="87">
                  <c:v>19511.499033201471</c:v>
                </c:pt>
                <c:pt idx="88">
                  <c:v>19583.317472553001</c:v>
                </c:pt>
                <c:pt idx="89">
                  <c:v>19655.23097308557</c:v>
                </c:pt>
                <c:pt idx="90">
                  <c:v>19727.239159307228</c:v>
                </c:pt>
                <c:pt idx="91">
                  <c:v>19799.341659168658</c:v>
                </c:pt>
                <c:pt idx="92">
                  <c:v>19871.538104013944</c:v>
                </c:pt>
                <c:pt idx="93">
                  <c:v>19943.82812853203</c:v>
                </c:pt>
                <c:pt idx="94">
                  <c:v>20016.211370709443</c:v>
                </c:pt>
                <c:pt idx="95">
                  <c:v>20088.687471783651</c:v>
                </c:pt>
                <c:pt idx="96">
                  <c:v>20161.256076197416</c:v>
                </c:pt>
                <c:pt idx="97">
                  <c:v>20233.916831554085</c:v>
                </c:pt>
                <c:pt idx="98">
                  <c:v>20306.66938857362</c:v>
                </c:pt>
                <c:pt idx="99">
                  <c:v>20379.513401049509</c:v>
                </c:pt>
                <c:pt idx="100">
                  <c:v>20452.448525806496</c:v>
                </c:pt>
                <c:pt idx="101">
                  <c:v>20525.474422659037</c:v>
                </c:pt>
                <c:pt idx="102">
                  <c:v>20598.590754370634</c:v>
                </c:pt>
                <c:pt idx="103">
                  <c:v>20671.79718661381</c:v>
                </c:pt>
                <c:pt idx="104">
                  <c:v>20745.093387930883</c:v>
                </c:pt>
                <c:pt idx="105">
                  <c:v>20818.4790296955</c:v>
                </c:pt>
                <c:pt idx="106">
                  <c:v>20891.953786074657</c:v>
                </c:pt>
                <c:pt idx="107">
                  <c:v>20965.51733399176</c:v>
                </c:pt>
                <c:pt idx="108">
                  <c:v>21039.169353090099</c:v>
                </c:pt>
                <c:pt idx="109">
                  <c:v>21112.909525696919</c:v>
                </c:pt>
                <c:pt idx="110">
                  <c:v>21186.737536788438</c:v>
                </c:pt>
                <c:pt idx="111">
                  <c:v>21260.653073955149</c:v>
                </c:pt>
                <c:pt idx="112">
                  <c:v>21334.655827367955</c:v>
                </c:pt>
                <c:pt idx="113">
                  <c:v>21408.745489744873</c:v>
                </c:pt>
                <c:pt idx="114">
                  <c:v>21482.92175631817</c:v>
                </c:pt>
                <c:pt idx="115">
                  <c:v>21557.184324802325</c:v>
                </c:pt>
                <c:pt idx="116">
                  <c:v>21631.532895362274</c:v>
                </c:pt>
                <c:pt idx="117">
                  <c:v>21705.967170582415</c:v>
                </c:pt>
                <c:pt idx="118">
                  <c:v>21780.486855436062</c:v>
                </c:pt>
                <c:pt idx="119">
                  <c:v>21855.091657255405</c:v>
                </c:pt>
                <c:pt idx="120">
                  <c:v>21929.781285702047</c:v>
                </c:pt>
                <c:pt idx="121">
                  <c:v>22004.555452737986</c:v>
                </c:pt>
                <c:pt idx="122">
                  <c:v>22079.413872597019</c:v>
                </c:pt>
                <c:pt idx="123">
                  <c:v>22154.356261756846</c:v>
                </c:pt>
                <c:pt idx="124">
                  <c:v>22229.382338911466</c:v>
                </c:pt>
                <c:pt idx="125">
                  <c:v>22304.491824943965</c:v>
                </c:pt>
                <c:pt idx="126">
                  <c:v>22379.684442900056</c:v>
                </c:pt>
                <c:pt idx="127">
                  <c:v>22454.959917961663</c:v>
                </c:pt>
                <c:pt idx="128">
                  <c:v>22530.31797742132</c:v>
                </c:pt>
                <c:pt idx="129">
                  <c:v>22605.758350656663</c:v>
                </c:pt>
                <c:pt idx="130">
                  <c:v>22681.280769105593</c:v>
                </c:pt>
                <c:pt idx="131">
                  <c:v>22756.884966241683</c:v>
                </c:pt>
                <c:pt idx="132">
                  <c:v>22832.570677550029</c:v>
                </c:pt>
                <c:pt idx="133">
                  <c:v>22908.337640503545</c:v>
                </c:pt>
                <c:pt idx="134">
                  <c:v>22984.185594539493</c:v>
                </c:pt>
                <c:pt idx="135">
                  <c:v>23060.11428103664</c:v>
                </c:pt>
                <c:pt idx="136">
                  <c:v>23136.123443292472</c:v>
                </c:pt>
                <c:pt idx="137">
                  <c:v>23212.212826500945</c:v>
                </c:pt>
                <c:pt idx="138">
                  <c:v>23288.382177730688</c:v>
                </c:pt>
                <c:pt idx="139">
                  <c:v>23364.631245903234</c:v>
                </c:pt>
                <c:pt idx="140">
                  <c:v>23440.959781771875</c:v>
                </c:pt>
                <c:pt idx="141">
                  <c:v>23517.367537900798</c:v>
                </c:pt>
                <c:pt idx="142">
                  <c:v>23593.85426864442</c:v>
                </c:pt>
                <c:pt idx="143">
                  <c:v>23670.419730127036</c:v>
                </c:pt>
                <c:pt idx="144">
                  <c:v>23747.063680223146</c:v>
                </c:pt>
                <c:pt idx="145">
                  <c:v>23823.785878537499</c:v>
                </c:pt>
                <c:pt idx="146">
                  <c:v>23900.58608638584</c:v>
                </c:pt>
                <c:pt idx="147">
                  <c:v>23977.464066775905</c:v>
                </c:pt>
                <c:pt idx="148">
                  <c:v>24054.419584388605</c:v>
                </c:pt>
                <c:pt idx="149">
                  <c:v>24131.452405559572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8-4CBC-A20A-FF953B7D9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566496"/>
        <c:axId val="1735570656"/>
      </c:lineChart>
      <c:catAx>
        <c:axId val="173556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35570656"/>
        <c:crosses val="autoZero"/>
        <c:auto val="1"/>
        <c:lblAlgn val="ctr"/>
        <c:lblOffset val="100"/>
        <c:noMultiLvlLbl val="0"/>
      </c:catAx>
      <c:valAx>
        <c:axId val="17355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3556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Критическое</a:t>
            </a:r>
            <a:r>
              <a:rPr lang="ru-RU" baseline="0"/>
              <a:t> давление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Sheet1!$H$15</c:f>
              <c:strCache>
                <c:ptCount val="1"/>
                <c:pt idx="0">
                  <c:v>p(кр)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Sheet1!$H$16:$H$165</c:f>
              <c:numCache>
                <c:formatCode>General</c:formatCode>
                <c:ptCount val="150"/>
                <c:pt idx="0">
                  <c:v>252.5</c:v>
                </c:pt>
                <c:pt idx="1">
                  <c:v>255</c:v>
                </c:pt>
                <c:pt idx="2">
                  <c:v>257.5</c:v>
                </c:pt>
                <c:pt idx="3">
                  <c:v>260</c:v>
                </c:pt>
                <c:pt idx="4">
                  <c:v>262.5</c:v>
                </c:pt>
                <c:pt idx="5">
                  <c:v>265</c:v>
                </c:pt>
                <c:pt idx="6">
                  <c:v>267.5</c:v>
                </c:pt>
                <c:pt idx="7">
                  <c:v>270</c:v>
                </c:pt>
                <c:pt idx="8">
                  <c:v>272.5</c:v>
                </c:pt>
                <c:pt idx="9">
                  <c:v>275</c:v>
                </c:pt>
                <c:pt idx="10">
                  <c:v>277.5</c:v>
                </c:pt>
                <c:pt idx="11">
                  <c:v>280</c:v>
                </c:pt>
                <c:pt idx="12">
                  <c:v>282.5</c:v>
                </c:pt>
                <c:pt idx="13">
                  <c:v>285</c:v>
                </c:pt>
                <c:pt idx="14">
                  <c:v>287.5</c:v>
                </c:pt>
                <c:pt idx="15">
                  <c:v>290</c:v>
                </c:pt>
                <c:pt idx="16">
                  <c:v>292.5</c:v>
                </c:pt>
                <c:pt idx="17">
                  <c:v>295</c:v>
                </c:pt>
                <c:pt idx="18">
                  <c:v>297.5</c:v>
                </c:pt>
                <c:pt idx="19">
                  <c:v>300</c:v>
                </c:pt>
                <c:pt idx="20">
                  <c:v>302.5</c:v>
                </c:pt>
                <c:pt idx="21">
                  <c:v>305</c:v>
                </c:pt>
                <c:pt idx="22">
                  <c:v>307.5</c:v>
                </c:pt>
                <c:pt idx="23">
                  <c:v>310</c:v>
                </c:pt>
                <c:pt idx="24">
                  <c:v>312.5</c:v>
                </c:pt>
                <c:pt idx="25">
                  <c:v>315</c:v>
                </c:pt>
                <c:pt idx="26">
                  <c:v>317.5</c:v>
                </c:pt>
                <c:pt idx="27">
                  <c:v>320</c:v>
                </c:pt>
                <c:pt idx="28">
                  <c:v>322.5</c:v>
                </c:pt>
                <c:pt idx="29">
                  <c:v>325</c:v>
                </c:pt>
                <c:pt idx="30">
                  <c:v>327.5</c:v>
                </c:pt>
                <c:pt idx="31">
                  <c:v>330</c:v>
                </c:pt>
                <c:pt idx="32">
                  <c:v>332.5</c:v>
                </c:pt>
                <c:pt idx="33">
                  <c:v>335</c:v>
                </c:pt>
                <c:pt idx="34">
                  <c:v>337.5</c:v>
                </c:pt>
                <c:pt idx="35">
                  <c:v>340</c:v>
                </c:pt>
                <c:pt idx="36">
                  <c:v>342.5</c:v>
                </c:pt>
                <c:pt idx="37">
                  <c:v>345</c:v>
                </c:pt>
                <c:pt idx="38">
                  <c:v>347.5</c:v>
                </c:pt>
                <c:pt idx="39">
                  <c:v>350</c:v>
                </c:pt>
                <c:pt idx="40">
                  <c:v>352.5</c:v>
                </c:pt>
                <c:pt idx="41">
                  <c:v>355</c:v>
                </c:pt>
                <c:pt idx="42">
                  <c:v>357.5</c:v>
                </c:pt>
                <c:pt idx="43">
                  <c:v>360</c:v>
                </c:pt>
                <c:pt idx="44">
                  <c:v>362.5</c:v>
                </c:pt>
                <c:pt idx="45">
                  <c:v>365</c:v>
                </c:pt>
                <c:pt idx="46">
                  <c:v>367.5</c:v>
                </c:pt>
                <c:pt idx="47">
                  <c:v>370</c:v>
                </c:pt>
                <c:pt idx="48">
                  <c:v>372.5</c:v>
                </c:pt>
                <c:pt idx="49">
                  <c:v>375</c:v>
                </c:pt>
                <c:pt idx="50">
                  <c:v>377.5</c:v>
                </c:pt>
                <c:pt idx="51">
                  <c:v>380</c:v>
                </c:pt>
                <c:pt idx="52">
                  <c:v>382.5</c:v>
                </c:pt>
                <c:pt idx="53">
                  <c:v>385</c:v>
                </c:pt>
                <c:pt idx="54">
                  <c:v>387.5</c:v>
                </c:pt>
                <c:pt idx="55">
                  <c:v>390</c:v>
                </c:pt>
                <c:pt idx="56">
                  <c:v>392.5</c:v>
                </c:pt>
                <c:pt idx="57">
                  <c:v>395</c:v>
                </c:pt>
                <c:pt idx="58">
                  <c:v>397.5</c:v>
                </c:pt>
                <c:pt idx="59">
                  <c:v>400</c:v>
                </c:pt>
                <c:pt idx="60">
                  <c:v>402.5</c:v>
                </c:pt>
                <c:pt idx="61">
                  <c:v>405</c:v>
                </c:pt>
                <c:pt idx="62">
                  <c:v>407.5</c:v>
                </c:pt>
                <c:pt idx="63">
                  <c:v>410</c:v>
                </c:pt>
                <c:pt idx="64">
                  <c:v>412.5</c:v>
                </c:pt>
                <c:pt idx="65">
                  <c:v>415</c:v>
                </c:pt>
                <c:pt idx="66">
                  <c:v>417.5</c:v>
                </c:pt>
                <c:pt idx="67">
                  <c:v>420</c:v>
                </c:pt>
                <c:pt idx="68">
                  <c:v>422.5</c:v>
                </c:pt>
                <c:pt idx="69">
                  <c:v>425</c:v>
                </c:pt>
                <c:pt idx="70">
                  <c:v>427.5</c:v>
                </c:pt>
                <c:pt idx="71">
                  <c:v>430</c:v>
                </c:pt>
                <c:pt idx="72">
                  <c:v>432.5</c:v>
                </c:pt>
                <c:pt idx="73">
                  <c:v>435</c:v>
                </c:pt>
                <c:pt idx="74">
                  <c:v>437.5</c:v>
                </c:pt>
                <c:pt idx="75">
                  <c:v>440</c:v>
                </c:pt>
                <c:pt idx="76">
                  <c:v>442.5</c:v>
                </c:pt>
                <c:pt idx="77">
                  <c:v>445</c:v>
                </c:pt>
                <c:pt idx="78">
                  <c:v>447.5</c:v>
                </c:pt>
                <c:pt idx="79">
                  <c:v>450</c:v>
                </c:pt>
                <c:pt idx="80">
                  <c:v>452.5</c:v>
                </c:pt>
                <c:pt idx="81">
                  <c:v>455</c:v>
                </c:pt>
                <c:pt idx="82">
                  <c:v>457.5</c:v>
                </c:pt>
                <c:pt idx="83">
                  <c:v>460</c:v>
                </c:pt>
                <c:pt idx="84">
                  <c:v>462.5</c:v>
                </c:pt>
                <c:pt idx="85">
                  <c:v>465</c:v>
                </c:pt>
                <c:pt idx="86">
                  <c:v>467.5</c:v>
                </c:pt>
                <c:pt idx="87">
                  <c:v>470</c:v>
                </c:pt>
                <c:pt idx="88">
                  <c:v>472.5</c:v>
                </c:pt>
                <c:pt idx="89">
                  <c:v>475</c:v>
                </c:pt>
                <c:pt idx="90">
                  <c:v>477.5</c:v>
                </c:pt>
                <c:pt idx="91">
                  <c:v>480</c:v>
                </c:pt>
                <c:pt idx="92">
                  <c:v>482.5</c:v>
                </c:pt>
                <c:pt idx="93">
                  <c:v>485</c:v>
                </c:pt>
                <c:pt idx="94">
                  <c:v>487.5</c:v>
                </c:pt>
                <c:pt idx="95">
                  <c:v>490</c:v>
                </c:pt>
                <c:pt idx="96">
                  <c:v>492.5</c:v>
                </c:pt>
                <c:pt idx="97">
                  <c:v>495</c:v>
                </c:pt>
                <c:pt idx="98">
                  <c:v>497.5</c:v>
                </c:pt>
                <c:pt idx="99">
                  <c:v>500</c:v>
                </c:pt>
                <c:pt idx="100">
                  <c:v>502.49999999999994</c:v>
                </c:pt>
                <c:pt idx="101">
                  <c:v>505</c:v>
                </c:pt>
                <c:pt idx="102">
                  <c:v>507.49999999999994</c:v>
                </c:pt>
                <c:pt idx="103">
                  <c:v>510</c:v>
                </c:pt>
                <c:pt idx="104">
                  <c:v>512.5</c:v>
                </c:pt>
                <c:pt idx="105">
                  <c:v>515</c:v>
                </c:pt>
                <c:pt idx="106">
                  <c:v>517.5</c:v>
                </c:pt>
                <c:pt idx="107">
                  <c:v>520</c:v>
                </c:pt>
                <c:pt idx="108">
                  <c:v>522.5</c:v>
                </c:pt>
                <c:pt idx="109">
                  <c:v>525</c:v>
                </c:pt>
                <c:pt idx="110">
                  <c:v>527.5</c:v>
                </c:pt>
                <c:pt idx="111">
                  <c:v>530</c:v>
                </c:pt>
                <c:pt idx="112">
                  <c:v>532.5</c:v>
                </c:pt>
                <c:pt idx="113">
                  <c:v>535</c:v>
                </c:pt>
                <c:pt idx="114">
                  <c:v>537.5</c:v>
                </c:pt>
                <c:pt idx="115">
                  <c:v>540</c:v>
                </c:pt>
                <c:pt idx="116">
                  <c:v>542.5</c:v>
                </c:pt>
                <c:pt idx="117">
                  <c:v>545</c:v>
                </c:pt>
                <c:pt idx="118">
                  <c:v>547.5</c:v>
                </c:pt>
                <c:pt idx="119">
                  <c:v>550</c:v>
                </c:pt>
                <c:pt idx="120">
                  <c:v>552.5</c:v>
                </c:pt>
                <c:pt idx="121">
                  <c:v>555</c:v>
                </c:pt>
                <c:pt idx="122">
                  <c:v>557.5</c:v>
                </c:pt>
                <c:pt idx="123">
                  <c:v>560</c:v>
                </c:pt>
                <c:pt idx="124">
                  <c:v>562.5</c:v>
                </c:pt>
                <c:pt idx="125">
                  <c:v>565</c:v>
                </c:pt>
                <c:pt idx="126">
                  <c:v>567.5</c:v>
                </c:pt>
                <c:pt idx="127">
                  <c:v>570</c:v>
                </c:pt>
                <c:pt idx="128">
                  <c:v>572.5</c:v>
                </c:pt>
                <c:pt idx="129">
                  <c:v>575</c:v>
                </c:pt>
                <c:pt idx="130">
                  <c:v>577.5</c:v>
                </c:pt>
                <c:pt idx="131">
                  <c:v>580</c:v>
                </c:pt>
                <c:pt idx="132">
                  <c:v>582.5</c:v>
                </c:pt>
                <c:pt idx="133">
                  <c:v>585</c:v>
                </c:pt>
                <c:pt idx="134">
                  <c:v>587.5</c:v>
                </c:pt>
                <c:pt idx="135">
                  <c:v>590</c:v>
                </c:pt>
                <c:pt idx="136">
                  <c:v>592.5</c:v>
                </c:pt>
                <c:pt idx="137">
                  <c:v>595</c:v>
                </c:pt>
                <c:pt idx="138">
                  <c:v>597.5</c:v>
                </c:pt>
                <c:pt idx="139">
                  <c:v>600</c:v>
                </c:pt>
                <c:pt idx="140">
                  <c:v>602.5</c:v>
                </c:pt>
                <c:pt idx="141">
                  <c:v>605</c:v>
                </c:pt>
                <c:pt idx="142">
                  <c:v>607.5</c:v>
                </c:pt>
                <c:pt idx="143">
                  <c:v>610</c:v>
                </c:pt>
                <c:pt idx="144">
                  <c:v>612.5</c:v>
                </c:pt>
                <c:pt idx="145">
                  <c:v>615</c:v>
                </c:pt>
                <c:pt idx="146">
                  <c:v>617.5</c:v>
                </c:pt>
                <c:pt idx="147">
                  <c:v>620</c:v>
                </c:pt>
                <c:pt idx="148">
                  <c:v>622.5</c:v>
                </c:pt>
                <c:pt idx="149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0E-47A4-80F8-63CDC2EF3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570239"/>
        <c:axId val="1204568575"/>
      </c:lineChart>
      <c:catAx>
        <c:axId val="1204570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204568575"/>
        <c:crosses val="autoZero"/>
        <c:auto val="1"/>
        <c:lblAlgn val="ctr"/>
        <c:lblOffset val="100"/>
        <c:noMultiLvlLbl val="0"/>
      </c:catAx>
      <c:valAx>
        <c:axId val="120456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20457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14</xdr:row>
      <xdr:rowOff>52387</xdr:rowOff>
    </xdr:from>
    <xdr:to>
      <xdr:col>17</xdr:col>
      <xdr:colOff>285750</xdr:colOff>
      <xdr:row>28</xdr:row>
      <xdr:rowOff>128587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28</xdr:row>
      <xdr:rowOff>166687</xdr:rowOff>
    </xdr:from>
    <xdr:to>
      <xdr:col>17</xdr:col>
      <xdr:colOff>295275</xdr:colOff>
      <xdr:row>43</xdr:row>
      <xdr:rowOff>52387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43</xdr:row>
      <xdr:rowOff>157162</xdr:rowOff>
    </xdr:from>
    <xdr:to>
      <xdr:col>17</xdr:col>
      <xdr:colOff>314325</xdr:colOff>
      <xdr:row>58</xdr:row>
      <xdr:rowOff>42862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58</xdr:row>
      <xdr:rowOff>119062</xdr:rowOff>
    </xdr:from>
    <xdr:to>
      <xdr:col>17</xdr:col>
      <xdr:colOff>304800</xdr:colOff>
      <xdr:row>73</xdr:row>
      <xdr:rowOff>4762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73</xdr:row>
      <xdr:rowOff>80962</xdr:rowOff>
    </xdr:from>
    <xdr:to>
      <xdr:col>17</xdr:col>
      <xdr:colOff>304800</xdr:colOff>
      <xdr:row>87</xdr:row>
      <xdr:rowOff>157162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23812</xdr:colOff>
      <xdr:row>88</xdr:row>
      <xdr:rowOff>95250</xdr:rowOff>
    </xdr:from>
    <xdr:to>
      <xdr:col>17</xdr:col>
      <xdr:colOff>328612</xdr:colOff>
      <xdr:row>102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5"/>
  <sheetViews>
    <sheetView tabSelected="1" workbookViewId="0">
      <selection activeCell="H13" sqref="H13"/>
    </sheetView>
  </sheetViews>
  <sheetFormatPr defaultRowHeight="18" x14ac:dyDescent="0.35"/>
  <cols>
    <col min="1" max="1" width="9.109375" style="1" customWidth="1"/>
    <col min="2" max="2" width="13.6640625" style="1" customWidth="1"/>
    <col min="3" max="3" width="15.6640625" style="1" customWidth="1"/>
    <col min="4" max="4" width="12.109375" style="1" customWidth="1"/>
    <col min="5" max="5" width="13.88671875" style="1" customWidth="1"/>
    <col min="6" max="7" width="12" style="1" bestFit="1" customWidth="1"/>
    <col min="8" max="8" width="9" style="1" bestFit="1" customWidth="1"/>
    <col min="9" max="9" width="8.88671875" style="1"/>
    <col min="10" max="10" width="9" style="1" bestFit="1" customWidth="1"/>
    <col min="11" max="11" width="8.88671875" style="1"/>
    <col min="12" max="12" width="10.77734375" style="1" customWidth="1"/>
    <col min="13" max="13" width="10.5546875" style="1" customWidth="1"/>
    <col min="14" max="14" width="12.88671875" style="1" customWidth="1"/>
    <col min="15" max="15" width="13.77734375" style="1" customWidth="1"/>
    <col min="16" max="16" width="13.109375" style="1" customWidth="1"/>
    <col min="17" max="16384" width="8.88671875" style="1"/>
  </cols>
  <sheetData>
    <row r="1" spans="1:12" ht="34.799999999999997" customHeight="1" x14ac:dyDescent="0.35">
      <c r="A1" s="9" t="s">
        <v>6</v>
      </c>
      <c r="B1" s="10"/>
      <c r="C1" s="10"/>
      <c r="D1" s="10"/>
      <c r="E1" s="10"/>
      <c r="F1" s="10"/>
      <c r="G1" s="10"/>
      <c r="H1" s="10"/>
    </row>
    <row r="3" spans="1:12" ht="15" customHeight="1" x14ac:dyDescent="0.35">
      <c r="F3" s="5"/>
      <c r="G3" s="5"/>
      <c r="H3" s="5"/>
      <c r="I3" s="5"/>
      <c r="J3" s="5"/>
      <c r="K3" s="5"/>
      <c r="L3" s="5"/>
    </row>
    <row r="4" spans="1:12" ht="15" customHeight="1" x14ac:dyDescent="0.35">
      <c r="F4" s="5"/>
      <c r="G4" s="5"/>
      <c r="H4" s="5"/>
      <c r="I4" s="5"/>
      <c r="J4" s="5"/>
      <c r="K4" s="5"/>
      <c r="L4" s="5"/>
    </row>
    <row r="5" spans="1:12" x14ac:dyDescent="0.35">
      <c r="F5" s="5"/>
      <c r="G5" s="5"/>
      <c r="H5" s="5"/>
      <c r="I5" s="5"/>
      <c r="J5" s="5"/>
      <c r="K5" s="5"/>
      <c r="L5" s="5"/>
    </row>
    <row r="6" spans="1:12" x14ac:dyDescent="0.35">
      <c r="A6" s="7" t="s">
        <v>8</v>
      </c>
      <c r="B6" s="7" t="s">
        <v>9</v>
      </c>
      <c r="C6" s="7" t="s">
        <v>10</v>
      </c>
      <c r="D6" s="7" t="s">
        <v>11</v>
      </c>
      <c r="E6" s="7" t="s">
        <v>12</v>
      </c>
      <c r="F6" s="7" t="s">
        <v>13</v>
      </c>
      <c r="G6" s="7" t="s">
        <v>14</v>
      </c>
    </row>
    <row r="7" spans="1:12" x14ac:dyDescent="0.35">
      <c r="A7" s="7">
        <v>5</v>
      </c>
      <c r="B7" s="7">
        <f>14+0.5*A7</f>
        <v>16.5</v>
      </c>
      <c r="C7" s="7">
        <v>200</v>
      </c>
      <c r="D7" s="7">
        <f>90+2*A7</f>
        <v>100</v>
      </c>
      <c r="E7" s="7">
        <v>0.5</v>
      </c>
      <c r="F7" s="7">
        <v>250</v>
      </c>
      <c r="G7" s="7">
        <f>0.15 + 0.01 * A7</f>
        <v>0.2</v>
      </c>
    </row>
    <row r="9" spans="1:12" x14ac:dyDescent="0.35">
      <c r="B9" s="2"/>
    </row>
    <row r="10" spans="1:12" x14ac:dyDescent="0.35">
      <c r="A10" s="6" t="s">
        <v>16</v>
      </c>
      <c r="B10" s="6" t="s">
        <v>17</v>
      </c>
      <c r="C10" s="6" t="s">
        <v>18</v>
      </c>
      <c r="D10" s="6" t="s">
        <v>19</v>
      </c>
      <c r="E10" s="6" t="s">
        <v>1</v>
      </c>
      <c r="F10" s="6" t="s">
        <v>20</v>
      </c>
    </row>
    <row r="11" spans="1:12" x14ac:dyDescent="0.35">
      <c r="A11" s="6">
        <f>1 - 1 / (3 * E7) + (1 - E7) / (10*(E7^2))</f>
        <v>0.53333333333333344</v>
      </c>
      <c r="B11" s="6">
        <f>((2 * A11 * (D7 ^ 4))/100)  * (((2 * B7 ^ 2)/(2 * B7)) ^ 0.5) * ((C7 / G7) ^ 0.5)</f>
        <v>137015814.1724281</v>
      </c>
      <c r="C11" s="6">
        <f>(2 * A11) * (((2 * B7 * B7)/(2 * B7))^0.5) * ((C7/G7)^(1/E7))</f>
        <v>4332820.4824725138</v>
      </c>
      <c r="D11" s="6">
        <f>(2 + E7) / (2 * E7)</f>
        <v>2.5</v>
      </c>
      <c r="E11" s="6">
        <f>1.5 + 0.1 * A7</f>
        <v>2</v>
      </c>
      <c r="F11" s="6">
        <f>(G7*F7^E7) / C7</f>
        <v>1.5811388300841899E-2</v>
      </c>
      <c r="H11" s="8"/>
      <c r="I11" s="8"/>
      <c r="J11" s="8"/>
      <c r="K11" s="8"/>
    </row>
    <row r="13" spans="1:12" x14ac:dyDescent="0.35">
      <c r="B13" s="1">
        <f>2 * A11</f>
        <v>1.0666666666666669</v>
      </c>
      <c r="C13" s="1">
        <f>((2 * B7 * B7)/(2 * B7))^0.5</f>
        <v>4.0620192023179804</v>
      </c>
      <c r="D13" s="1">
        <f>(C7/G7)^(1/E7)</f>
        <v>1000000</v>
      </c>
      <c r="E13" s="1">
        <f>(2 * A11) * (((2 * B7 * B7)/(2 * B7))^0.5) * ((C7/G7)^(1/E7))</f>
        <v>4332820.4824725138</v>
      </c>
    </row>
    <row r="15" spans="1:12" x14ac:dyDescent="0.35">
      <c r="A15" s="3" t="s">
        <v>1</v>
      </c>
      <c r="B15" s="4" t="s">
        <v>0</v>
      </c>
      <c r="C15" s="4" t="s">
        <v>15</v>
      </c>
      <c r="D15" s="4" t="s">
        <v>2</v>
      </c>
      <c r="E15" s="4" t="s">
        <v>3</v>
      </c>
      <c r="F15" s="4" t="s">
        <v>4</v>
      </c>
      <c r="G15" s="4" t="s">
        <v>5</v>
      </c>
      <c r="H15" s="4" t="s">
        <v>7</v>
      </c>
    </row>
    <row r="16" spans="1:12" x14ac:dyDescent="0.35">
      <c r="A16" s="3">
        <v>1.01</v>
      </c>
      <c r="B16" s="3">
        <f>$B$11*POWER($F$7,(2-$E$7)/2)*( (1+0.3*POWER(A16,(2-$E$7)/2) )/(POWER(A16, $E$7)-1))</f>
        <v>2249214202025.103</v>
      </c>
      <c r="C16" s="3">
        <f>$F$11 * A16^$E$7</f>
        <v>1.5890248582070703E-2</v>
      </c>
      <c r="D16" s="3">
        <f>C16-$F$11</f>
        <v>7.8860281228804174E-5</v>
      </c>
      <c r="E16" s="3">
        <f>$C$11*(C16 - D16) ^ $D$11</f>
        <v>136.20583298689698</v>
      </c>
      <c r="F16" s="3">
        <f>$C$11*(C16)^$D$11</f>
        <v>137.91052881798365</v>
      </c>
      <c r="G16" s="3">
        <f>$D$7*(0.36 * F16 + 0.64 * E16)</f>
        <v>13681.95234860882</v>
      </c>
      <c r="H16" s="3">
        <f>A16*$F$7</f>
        <v>252.5</v>
      </c>
    </row>
    <row r="17" spans="1:8" x14ac:dyDescent="0.35">
      <c r="A17" s="3">
        <v>1.02</v>
      </c>
      <c r="B17" s="3">
        <f>$B$11*POWER($F$7,(2-$E$7)/2)*( (1+0.3*POWER(A17,(2-$E$7)/2) )/(POWER(A17, $E$7)-1))</f>
        <v>1129331484942.4124</v>
      </c>
      <c r="C17" s="3">
        <f>$F$11 * A17^$E$7</f>
        <v>1.5968719422671314E-2</v>
      </c>
      <c r="D17" s="3">
        <f>C17-$F$11</f>
        <v>1.5733112182941475E-4</v>
      </c>
      <c r="E17" s="3">
        <f>$C$11*(C17 - D17) ^ $D$11</f>
        <v>136.20583298689698</v>
      </c>
      <c r="F17" s="3">
        <f>$C$11*(C17)^$D$11</f>
        <v>139.61944948020007</v>
      </c>
      <c r="G17" s="3">
        <f>$D$7*(0.36 * F17 + 0.64 * E17)</f>
        <v>13743.473492448609</v>
      </c>
      <c r="H17" s="3">
        <f>A17*$F$7</f>
        <v>255</v>
      </c>
    </row>
    <row r="18" spans="1:8" x14ac:dyDescent="0.35">
      <c r="A18" s="3">
        <v>1.03</v>
      </c>
      <c r="B18" s="3">
        <f>$B$11*POWER($F$7,(2-$E$7)/2)*( (1+0.3*POWER(A18,(2-$E$7)/2) )/(POWER(A18, $E$7)-1))</f>
        <v>756031353725.71399</v>
      </c>
      <c r="C18" s="3">
        <f>$F$11 * A18^$E$7</f>
        <v>1.6046806535881215E-2</v>
      </c>
      <c r="D18" s="3">
        <f>C18-$F$11</f>
        <v>2.3541823503931553E-4</v>
      </c>
      <c r="E18" s="3">
        <f>$C$11*(C18 - D18) ^ $D$11</f>
        <v>136.20583298689698</v>
      </c>
      <c r="F18" s="3">
        <f>$C$11*(C18)^$D$11</f>
        <v>141.33256386950791</v>
      </c>
      <c r="G18" s="3">
        <f>$D$7*(0.36 * F18 + 0.64 * E18)</f>
        <v>13805.145610463691</v>
      </c>
      <c r="H18" s="3">
        <f>A18*$F$7</f>
        <v>257.5</v>
      </c>
    </row>
    <row r="19" spans="1:8" x14ac:dyDescent="0.35">
      <c r="A19" s="3">
        <v>1.04</v>
      </c>
      <c r="B19" s="3">
        <f>$B$11*POWER($F$7,(2-$E$7)/2)*( (1+0.3*POWER(A19,(2-$E$7)/2) )/(POWER(A19, $E$7)-1))</f>
        <v>569376944731.3125</v>
      </c>
      <c r="C19" s="3">
        <f>$F$11 * A19^$E$7</f>
        <v>1.6124515496597103E-2</v>
      </c>
      <c r="D19" s="3">
        <f>C19-$F$11</f>
        <v>3.1312719575520356E-4</v>
      </c>
      <c r="E19" s="3">
        <f>$C$11*(C19 - D19) ^ $D$11</f>
        <v>136.20583298689698</v>
      </c>
      <c r="F19" s="3">
        <f>$C$11*(C19)^$D$11</f>
        <v>143.04984141100442</v>
      </c>
      <c r="G19" s="3">
        <f>$D$7*(0.36 * F19 + 0.64 * E19)</f>
        <v>13866.967601957565</v>
      </c>
      <c r="H19" s="3">
        <f>A19*$F$7</f>
        <v>260</v>
      </c>
    </row>
    <row r="20" spans="1:8" x14ac:dyDescent="0.35">
      <c r="A20" s="3">
        <v>1.05</v>
      </c>
      <c r="B20" s="3">
        <f>$B$11*POWER($F$7,(2-$E$7)/2)*( (1+0.3*POWER(A20,(2-$E$7)/2) )/(POWER(A20, $E$7)-1))</f>
        <v>457380883721.49347</v>
      </c>
      <c r="C20" s="3">
        <f>$F$11 * A20^$E$7</f>
        <v>1.6201851746019656E-2</v>
      </c>
      <c r="D20" s="3">
        <f>C20-$F$11</f>
        <v>3.9046344517775639E-4</v>
      </c>
      <c r="E20" s="3">
        <f>$C$11*(C20 - D20) ^ $D$11</f>
        <v>136.20583298689698</v>
      </c>
      <c r="F20" s="3">
        <f>$C$11*(C20)^$D$11</f>
        <v>144.77125204491051</v>
      </c>
      <c r="G20" s="3">
        <f>$D$7*(0.36 * F20 + 0.64 * E20)</f>
        <v>13928.938384778186</v>
      </c>
      <c r="H20" s="3">
        <f>A20*$F$7</f>
        <v>262.5</v>
      </c>
    </row>
    <row r="21" spans="1:8" x14ac:dyDescent="0.35">
      <c r="A21" s="3">
        <v>1.06</v>
      </c>
      <c r="B21" s="3">
        <f>$B$11*POWER($F$7,(2-$E$7)/2)*( (1+0.3*POWER(A21,(2-$E$7)/2) )/(POWER(A21, $E$7)-1))</f>
        <v>382714044735.33954</v>
      </c>
      <c r="C21" s="3">
        <f>$F$11 * A21^$E$7</f>
        <v>1.6278820596099707E-2</v>
      </c>
      <c r="D21" s="3">
        <f>C21-$F$11</f>
        <v>4.6743229525780805E-4</v>
      </c>
      <c r="E21" s="3">
        <f>$C$11*(C21 - D21) ^ $D$11</f>
        <v>136.20583298689698</v>
      </c>
      <c r="F21" s="3">
        <f>$C$11*(C21)^$D$11</f>
        <v>146.49676621306617</v>
      </c>
      <c r="G21" s="3">
        <f>$D$7*(0.36 * F21 + 0.64 * E21)</f>
        <v>13991.056894831789</v>
      </c>
      <c r="H21" s="3">
        <f>A21*$F$7</f>
        <v>265</v>
      </c>
    </row>
    <row r="22" spans="1:8" x14ac:dyDescent="0.35">
      <c r="A22" s="3">
        <v>1.07</v>
      </c>
      <c r="B22" s="3">
        <f>$B$11*POWER($F$7,(2-$E$7)/2)*( (1+0.3*POWER(A22,(2-$E$7)/2) )/(POWER(A22, $E$7)-1))</f>
        <v>329378229925.87317</v>
      </c>
      <c r="C22" s="3">
        <f>$F$11 * A22^$E$7</f>
        <v>1.6355427233796127E-2</v>
      </c>
      <c r="D22" s="3">
        <f>C22-$F$11</f>
        <v>5.4403893295422792E-4</v>
      </c>
      <c r="E22" s="3">
        <f>$C$11*(C22 - D22) ^ $D$11</f>
        <v>136.20583298689698</v>
      </c>
      <c r="F22" s="3">
        <f>$C$11*(C22)^$D$11</f>
        <v>148.22635484589733</v>
      </c>
      <c r="G22" s="3">
        <f>$D$7*(0.36 * F22 + 0.64 * E22)</f>
        <v>14053.322085613712</v>
      </c>
      <c r="H22" s="3">
        <f>A22*$F$7</f>
        <v>267.5</v>
      </c>
    </row>
    <row r="23" spans="1:8" x14ac:dyDescent="0.35">
      <c r="A23" s="3">
        <v>1.08</v>
      </c>
      <c r="B23" s="3">
        <f>$B$11*POWER($F$7,(2-$E$7)/2)*( (1+0.3*POWER(A23,(2-$E$7)/2) )/(POWER(A23, $E$7)-1))</f>
        <v>289374339518.06348</v>
      </c>
      <c r="C23" s="3">
        <f>$F$11 * A23^$E$7</f>
        <v>1.6431676725154987E-2</v>
      </c>
      <c r="D23" s="3">
        <f>C23-$F$11</f>
        <v>6.2028842431308823E-4</v>
      </c>
      <c r="E23" s="3">
        <f>$C$11*(C23 - D23) ^ $D$11</f>
        <v>136.20583298689698</v>
      </c>
      <c r="F23" s="3">
        <f>$C$11*(C23)^$D$11</f>
        <v>149.95998934984522</v>
      </c>
      <c r="G23" s="3">
        <f>$D$7*(0.36 * F23 + 0.64 * E23)</f>
        <v>14115.732927755835</v>
      </c>
      <c r="H23" s="3">
        <f>A23*$F$7</f>
        <v>270</v>
      </c>
    </row>
    <row r="24" spans="1:8" x14ac:dyDescent="0.35">
      <c r="A24" s="3">
        <v>1.0900000000000001</v>
      </c>
      <c r="B24" s="3">
        <f>$B$11*POWER($F$7,(2-$E$7)/2)*( (1+0.3*POWER(A24,(2-$E$7)/2) )/(POWER(A24, $E$7)-1))</f>
        <v>258258428460.39465</v>
      </c>
      <c r="C24" s="3">
        <f>$F$11 * A24^$E$7</f>
        <v>1.6507574019219182E-2</v>
      </c>
      <c r="D24" s="3">
        <f>C24-$F$11</f>
        <v>6.9618571837728321E-4</v>
      </c>
      <c r="E24" s="3">
        <f>$C$11*(C24 - D24) ^ $D$11</f>
        <v>136.20583298689698</v>
      </c>
      <c r="F24" s="3">
        <f>$C$11*(C24)^$D$11</f>
        <v>151.69764159523055</v>
      </c>
      <c r="G24" s="3">
        <f>$D$7*(0.36 * F24 + 0.64 * E24)</f>
        <v>14178.288408589708</v>
      </c>
      <c r="H24" s="3">
        <f>A24*$F$7</f>
        <v>272.5</v>
      </c>
    </row>
    <row r="25" spans="1:8" x14ac:dyDescent="0.35">
      <c r="A25" s="3">
        <v>1.1000000000000001</v>
      </c>
      <c r="B25" s="3">
        <f>$B$11*POWER($F$7,(2-$E$7)/2)*( (1+0.3*POWER(A25,(2-$E$7)/2) )/(POWER(A25, $E$7)-1))</f>
        <v>233364129084.56323</v>
      </c>
      <c r="C25" s="3">
        <f>$F$11 * A25^$E$7</f>
        <v>1.6583123951777003E-2</v>
      </c>
      <c r="D25" s="3">
        <f>C25-$F$11</f>
        <v>7.7173565093510352E-4</v>
      </c>
      <c r="E25" s="3">
        <f>$C$11*(C25 - D25) ^ $D$11</f>
        <v>136.20583298689698</v>
      </c>
      <c r="F25" s="3">
        <f>$C$11*(C25)^$D$11</f>
        <v>153.43928390453428</v>
      </c>
      <c r="G25" s="3">
        <f>$D$7*(0.36 * F25 + 0.64 * E25)</f>
        <v>14240.987531724642</v>
      </c>
      <c r="H25" s="3">
        <f>A25*$F$7</f>
        <v>275</v>
      </c>
    </row>
    <row r="26" spans="1:8" x14ac:dyDescent="0.35">
      <c r="A26" s="3">
        <v>1.1100000000000001</v>
      </c>
      <c r="B26" s="3">
        <f>$B$11*POWER($F$7,(2-$E$7)/2)*( (1+0.3*POWER(A26,(2-$E$7)/2) )/(POWER(A26, $E$7)-1))</f>
        <v>212994661404.54599</v>
      </c>
      <c r="C26" s="3">
        <f>$F$11 * A26^$E$7</f>
        <v>1.6658331248957683E-2</v>
      </c>
      <c r="D26" s="3">
        <f>C26-$F$11</f>
        <v>8.4694294811578363E-4</v>
      </c>
      <c r="E26" s="3">
        <f>$C$11*(C26 - D26) ^ $D$11</f>
        <v>136.20583298689698</v>
      </c>
      <c r="F26" s="3">
        <f>$C$11*(C26)^$D$11</f>
        <v>155.18488904108284</v>
      </c>
      <c r="G26" s="3">
        <f>$D$7*(0.36 * F26 + 0.64 * E26)</f>
        <v>14303.829316640389</v>
      </c>
      <c r="H26" s="3">
        <f>A26*$F$7</f>
        <v>277.5</v>
      </c>
    </row>
    <row r="27" spans="1:8" x14ac:dyDescent="0.35">
      <c r="A27" s="3">
        <v>1.1200000000000001</v>
      </c>
      <c r="B27" s="3">
        <f>$B$11*POWER($F$7,(2-$E$7)/2)*( (1+0.3*POWER(A27,(2-$E$7)/2) )/(POWER(A27, $E$7)-1))</f>
        <v>196018838265.42398</v>
      </c>
      <c r="C27" s="3">
        <f>$F$11 * A27^$E$7</f>
        <v>1.6733200530681516E-2</v>
      </c>
      <c r="D27" s="3">
        <f>C27-$F$11</f>
        <v>9.2181222983961711E-4</v>
      </c>
      <c r="E27" s="3">
        <f>$C$11*(C27 - D27) ^ $D$11</f>
        <v>136.20583298689698</v>
      </c>
      <c r="F27" s="3">
        <f>$C$11*(C27)^$D$11</f>
        <v>156.93443019811176</v>
      </c>
      <c r="G27" s="3">
        <f>$D$7*(0.36 * F27 + 0.64 * E27)</f>
        <v>14366.812798293429</v>
      </c>
      <c r="H27" s="3">
        <f>A27*$F$7</f>
        <v>280</v>
      </c>
    </row>
    <row r="28" spans="1:8" x14ac:dyDescent="0.35">
      <c r="A28" s="3">
        <v>1.1299999999999999</v>
      </c>
      <c r="B28" s="3">
        <f>$B$11*POWER($F$7,(2-$E$7)/2)*( (1+0.3*POWER(A28,(2-$E$7)/2) )/(POWER(A28, $E$7)-1))</f>
        <v>181653529653.68454</v>
      </c>
      <c r="C28" s="3">
        <f>$F$11 * A28^$E$7</f>
        <v>1.6807736313971613E-2</v>
      </c>
      <c r="D28" s="3">
        <f>C28-$F$11</f>
        <v>9.9634801312971366E-4</v>
      </c>
      <c r="E28" s="3">
        <f>$C$11*(C28 - D28) ^ $D$11</f>
        <v>136.20583298689698</v>
      </c>
      <c r="F28" s="3">
        <f>$C$11*(C28)^$D$11</f>
        <v>158.68788098819687</v>
      </c>
      <c r="G28" s="3">
        <f>$D$7*(0.36 * F28 + 0.64 * E28)</f>
        <v>14429.937026736494</v>
      </c>
      <c r="H28" s="3">
        <f>A28*$F$7</f>
        <v>282.5</v>
      </c>
    </row>
    <row r="29" spans="1:8" x14ac:dyDescent="0.35">
      <c r="A29" s="3">
        <v>1.1399999999999999</v>
      </c>
      <c r="B29" s="3">
        <f>$B$11*POWER($F$7,(2-$E$7)/2)*( (1+0.3*POWER(A29,(2-$E$7)/2) )/(POWER(A29, $E$7)-1))</f>
        <v>169339356588.2673</v>
      </c>
      <c r="C29" s="3">
        <f>$F$11 * A29^$E$7</f>
        <v>1.6881943016134136E-2</v>
      </c>
      <c r="D29" s="3">
        <f>C29-$F$11</f>
        <v>1.0705547152922365E-3</v>
      </c>
      <c r="E29" s="3">
        <f>$C$11*(C29 - D29) ^ $D$11</f>
        <v>136.20583298689698</v>
      </c>
      <c r="F29" s="3">
        <f>$C$11*(C29)^$D$11</f>
        <v>160.44521543303946</v>
      </c>
      <c r="G29" s="3">
        <f>$D$7*(0.36 * F29 + 0.64 * E29)</f>
        <v>14493.201066750828</v>
      </c>
      <c r="H29" s="3">
        <f>A29*$F$7</f>
        <v>285</v>
      </c>
    </row>
    <row r="30" spans="1:8" x14ac:dyDescent="0.35">
      <c r="A30" s="3">
        <v>1.1499999999999999</v>
      </c>
      <c r="B30" s="3">
        <f>$B$11*POWER($F$7,(2-$E$7)/2)*( (1+0.3*POWER(A30,(2-$E$7)/2) )/(POWER(A30, $E$7)-1))</f>
        <v>158666107454.72342</v>
      </c>
      <c r="C30" s="3">
        <f>$F$11 * A30^$E$7</f>
        <v>1.6955824957813174E-2</v>
      </c>
      <c r="D30" s="3">
        <f>C30-$F$11</f>
        <v>1.1444366569712747E-3</v>
      </c>
      <c r="E30" s="3">
        <f>$C$11*(C30 - D30) ^ $D$11</f>
        <v>136.20583298689698</v>
      </c>
      <c r="F30" s="3">
        <f>$C$11*(C30)^$D$11</f>
        <v>162.2064079535823</v>
      </c>
      <c r="G30" s="3">
        <f>$D$7*(0.36 * F30 + 0.64 * E30)</f>
        <v>14556.603997490371</v>
      </c>
      <c r="H30" s="3">
        <f>A30*$F$7</f>
        <v>287.5</v>
      </c>
    </row>
    <row r="31" spans="1:8" x14ac:dyDescent="0.35">
      <c r="A31" s="3">
        <v>1.1599999999999999</v>
      </c>
      <c r="B31" s="3">
        <f>$B$11*POWER($F$7,(2-$E$7)/2)*( (1+0.3*POWER(A31,(2-$E$7)/2) )/(POWER(A31, $E$7)-1))</f>
        <v>149326123213.62512</v>
      </c>
      <c r="C31" s="3">
        <f>$F$11 * A31^$E$7</f>
        <v>1.7029386365926404E-2</v>
      </c>
      <c r="D31" s="3">
        <f>C31-$F$11</f>
        <v>1.2179980650845051E-3</v>
      </c>
      <c r="E31" s="3">
        <f>$C$11*(C31 - D31) ^ $D$11</f>
        <v>136.20583298689698</v>
      </c>
      <c r="F31" s="3">
        <f>$C$11*(C31)^$D$11</f>
        <v>163.97143336045548</v>
      </c>
      <c r="G31" s="3">
        <f>$D$7*(0.36 * F31 + 0.64 * E31)</f>
        <v>14620.144912137806</v>
      </c>
      <c r="H31" s="3">
        <f>A31*$F$7</f>
        <v>290</v>
      </c>
    </row>
    <row r="32" spans="1:8" x14ac:dyDescent="0.35">
      <c r="A32" s="3">
        <v>1.17</v>
      </c>
      <c r="B32" s="3">
        <f>$B$11*POWER($F$7,(2-$E$7)/2)*( (1+0.3*POWER(A32,(2-$E$7)/2) )/(POWER(A32, $E$7)-1))</f>
        <v>141084134887.97913</v>
      </c>
      <c r="C32" s="3">
        <f>$F$11 * A32^$E$7</f>
        <v>1.7102631376487071E-2</v>
      </c>
      <c r="D32" s="3">
        <f>C32-$F$11</f>
        <v>1.2912430756451716E-3</v>
      </c>
      <c r="E32" s="3">
        <f>$C$11*(C32 - D32) ^ $D$11</f>
        <v>136.20583298689698</v>
      </c>
      <c r="F32" s="3">
        <f>$C$11*(C32)^$D$11</f>
        <v>165.74026684472472</v>
      </c>
      <c r="G32" s="3">
        <f>$D$7*(0.36 * F32 + 0.64 * E32)</f>
        <v>14683.822917571495</v>
      </c>
      <c r="H32" s="3">
        <f>A32*$F$7</f>
        <v>292.5</v>
      </c>
    </row>
    <row r="33" spans="1:8" x14ac:dyDescent="0.35">
      <c r="A33" s="3">
        <v>1.18</v>
      </c>
      <c r="B33" s="3">
        <f>$B$11*POWER($F$7,(2-$E$7)/2)*( (1+0.3*POWER(A33,(2-$E$7)/2) )/(POWER(A33, $E$7)-1))</f>
        <v>133757155221.15509</v>
      </c>
      <c r="C33" s="3">
        <f>$F$11 * A33^$E$7</f>
        <v>1.7175564037317671E-2</v>
      </c>
      <c r="D33" s="3">
        <f>C33-$F$11</f>
        <v>1.3641757364757714E-3</v>
      </c>
      <c r="E33" s="3">
        <f>$C$11*(C33 - D33) ^ $D$11</f>
        <v>136.20583298689698</v>
      </c>
      <c r="F33" s="3">
        <f>$C$11*(C33)^$D$11</f>
        <v>167.5128839689408</v>
      </c>
      <c r="G33" s="3">
        <f>$D$7*(0.36 * F33 + 0.64 * E33)</f>
        <v>14747.637134043276</v>
      </c>
      <c r="H33" s="3">
        <f>A33*$F$7</f>
        <v>295</v>
      </c>
    </row>
    <row r="34" spans="1:8" x14ac:dyDescent="0.35">
      <c r="A34" s="3">
        <v>1.19</v>
      </c>
      <c r="B34" s="3">
        <f>$B$11*POWER($F$7,(2-$E$7)/2)*( (1+0.3*POWER(A34,(2-$E$7)/2) )/(POWER(A34, $E$7)-1))</f>
        <v>127200720337.26012</v>
      </c>
      <c r="C34" s="3">
        <f>$F$11 * A34^$E$7</f>
        <v>1.7248188310660342E-2</v>
      </c>
      <c r="D34" s="3">
        <f>C34-$F$11</f>
        <v>1.4368000098184432E-3</v>
      </c>
      <c r="E34" s="3">
        <f>$C$11*(C34 - D34) ^ $D$11</f>
        <v>136.20583298689698</v>
      </c>
      <c r="F34" s="3">
        <f>$C$11*(C34)^$D$11</f>
        <v>169.28926065847185</v>
      </c>
      <c r="G34" s="3">
        <f>$D$7*(0.36 * F34 + 0.64 * E34)</f>
        <v>14811.586694866395</v>
      </c>
      <c r="H34" s="3">
        <f>A34*$F$7</f>
        <v>297.5</v>
      </c>
    </row>
    <row r="35" spans="1:8" x14ac:dyDescent="0.35">
      <c r="A35" s="3">
        <v>1.2</v>
      </c>
      <c r="B35" s="3">
        <f>$B$11*POWER($F$7,(2-$E$7)/2)*( (1+0.3*POWER(A35,(2-$E$7)/2) )/(POWER(A35, $E$7)-1))</f>
        <v>121299258903.11729</v>
      </c>
      <c r="C35" s="3">
        <f>$F$11 * A35^$E$7</f>
        <v>1.7320508075688773E-2</v>
      </c>
      <c r="D35" s="3">
        <f>C35-$F$11</f>
        <v>1.5091197748468739E-3</v>
      </c>
      <c r="E35" s="3">
        <f>$C$11*(C35 - D35) ^ $D$11</f>
        <v>136.20583298689698</v>
      </c>
      <c r="F35" s="3">
        <f>$C$11*(C35)^$D$11</f>
        <v>171.06937319311075</v>
      </c>
      <c r="G35" s="3">
        <f>$D$7*(0.36 * F35 + 0.64 * E35)</f>
        <v>14875.670746113394</v>
      </c>
      <c r="H35" s="3">
        <f>A35*$F$7</f>
        <v>300</v>
      </c>
    </row>
    <row r="36" spans="1:8" x14ac:dyDescent="0.35">
      <c r="A36" s="3">
        <v>1.21</v>
      </c>
      <c r="B36" s="3">
        <f>$B$11*POWER($F$7,(2-$E$7)/2)*( (1+0.3*POWER(A36,(2-$E$7)/2) )/(POWER(A36, $E$7)-1))</f>
        <v>115959212957.99097</v>
      </c>
      <c r="C36" s="3">
        <f>$F$11 * A36^$E$7</f>
        <v>1.7392527130926091E-2</v>
      </c>
      <c r="D36" s="3">
        <f>C36-$F$11</f>
        <v>1.5811388300841916E-3</v>
      </c>
      <c r="E36" s="3">
        <f>$C$11*(C36 - D36) ^ $D$11</f>
        <v>136.20583298689698</v>
      </c>
      <c r="F36" s="3">
        <f>$C$11*(C36)^$D$11</f>
        <v>172.85319819894261</v>
      </c>
      <c r="G36" s="3">
        <f>$D$7*(0.36 * F36 + 0.64 * E36)</f>
        <v>14939.888446323341</v>
      </c>
      <c r="H36" s="3">
        <f>A36*$F$7</f>
        <v>302.5</v>
      </c>
    </row>
    <row r="37" spans="1:8" x14ac:dyDescent="0.35">
      <c r="A37" s="3">
        <v>1.22</v>
      </c>
      <c r="B37" s="3">
        <f>$B$11*POWER($F$7,(2-$E$7)/2)*( (1+0.3*POWER(A37,(2-$E$7)/2) )/(POWER(A37, $E$7)-1))</f>
        <v>111104034880.42839</v>
      </c>
      <c r="C37" s="3">
        <f>$F$11 * A37^$E$7</f>
        <v>1.7464249196572985E-2</v>
      </c>
      <c r="D37" s="3">
        <f>C37-$F$11</f>
        <v>1.6528608957310856E-3</v>
      </c>
      <c r="E37" s="3">
        <f>$C$11*(C37 - D37) ^ $D$11</f>
        <v>136.20583298689698</v>
      </c>
      <c r="F37" s="3">
        <f>$C$11*(C37)^$D$11</f>
        <v>174.64071264046748</v>
      </c>
      <c r="G37" s="3">
        <f>$D$7*(0.36 * F37 + 0.64 * E37)</f>
        <v>15004.238966218236</v>
      </c>
      <c r="H37" s="3">
        <f>A37*$F$7</f>
        <v>305</v>
      </c>
    </row>
    <row r="38" spans="1:8" x14ac:dyDescent="0.35">
      <c r="A38" s="3">
        <v>1.23</v>
      </c>
      <c r="B38" s="3">
        <f>$B$11*POWER($F$7,(2-$E$7)/2)*( (1+0.3*POWER(A38,(2-$E$7)/2) )/(POWER(A38, $E$7)-1))</f>
        <v>106670489493.96759</v>
      </c>
      <c r="C38" s="3">
        <f>$F$11 * A38^$E$7</f>
        <v>1.7535677916750182E-2</v>
      </c>
      <c r="D38" s="3">
        <f>C38-$F$11</f>
        <v>1.7242896159082831E-3</v>
      </c>
      <c r="E38" s="3">
        <f>$C$11*(C38 - D38) ^ $D$11</f>
        <v>136.20583298689698</v>
      </c>
      <c r="F38" s="3">
        <f>$C$11*(C38)^$D$11</f>
        <v>176.43189381296196</v>
      </c>
      <c r="G38" s="3">
        <f>$D$7*(0.36 * F38 + 0.64 * E38)</f>
        <v>15068.721488428037</v>
      </c>
      <c r="H38" s="3">
        <f>A38*$F$7</f>
        <v>307.5</v>
      </c>
    </row>
    <row r="39" spans="1:8" x14ac:dyDescent="0.35">
      <c r="A39" s="3">
        <v>1.24</v>
      </c>
      <c r="B39" s="3">
        <f>$B$11*POWER($F$7,(2-$E$7)/2)*( (1+0.3*POWER(A39,(2-$E$7)/2) )/(POWER(A39, $E$7)-1))</f>
        <v>102605880646.22481</v>
      </c>
      <c r="C39" s="3">
        <f>$F$11 * A39^$E$7</f>
        <v>1.7606816861659012E-2</v>
      </c>
      <c r="D39" s="3">
        <f>C39-$F$11</f>
        <v>1.7954285608171132E-3</v>
      </c>
      <c r="E39" s="3">
        <f>$C$11*(C39 - D39) ^ $D$11</f>
        <v>136.20583298689698</v>
      </c>
      <c r="F39" s="3">
        <f>$C$11*(C39)^$D$11</f>
        <v>178.22671933507809</v>
      </c>
      <c r="G39" s="3">
        <f>$D$7*(0.36 * F39 + 0.64 * E39)</f>
        <v>15133.335207224218</v>
      </c>
      <c r="H39" s="3">
        <f>A39*$F$7</f>
        <v>310</v>
      </c>
    </row>
    <row r="40" spans="1:8" x14ac:dyDescent="0.35">
      <c r="A40" s="3">
        <v>1.25</v>
      </c>
      <c r="B40" s="3">
        <f>$B$11*POWER($F$7,(2-$E$7)/2)*( (1+0.3*POWER(A40,(2-$E$7)/2) )/(POWER(A40, $E$7)-1))</f>
        <v>98865943408.82048</v>
      </c>
      <c r="C40" s="3">
        <f>$F$11 * A40^$E$7</f>
        <v>1.7677669529663691E-2</v>
      </c>
      <c r="D40" s="3">
        <f>C40-$F$11</f>
        <v>1.8662812288217923E-3</v>
      </c>
      <c r="E40" s="3">
        <f>$C$11*(C40 - D40) ^ $D$11</f>
        <v>136.20583298689698</v>
      </c>
      <c r="F40" s="3">
        <f>$C$11*(C40)^$D$11</f>
        <v>180.02516714166259</v>
      </c>
      <c r="G40" s="3">
        <f>$D$7*(0.36 * F40 + 0.64 * E40)</f>
        <v>15198.079328261261</v>
      </c>
      <c r="H40" s="3">
        <f>A40*$F$7</f>
        <v>312.5</v>
      </c>
    </row>
    <row r="41" spans="1:8" x14ac:dyDescent="0.35">
      <c r="A41" s="3">
        <v>1.26</v>
      </c>
      <c r="B41" s="3">
        <f>$B$11*POWER($F$7,(2-$E$7)/2)*( (1+0.3*POWER(A41,(2-$E$7)/2) )/(POWER(A41, $E$7)-1))</f>
        <v>95413222692.540085</v>
      </c>
      <c r="C41" s="3">
        <f>$F$11 * A41^$E$7</f>
        <v>1.7748239349298853E-2</v>
      </c>
      <c r="D41" s="3">
        <f>C41-$F$11</f>
        <v>1.9368510484569536E-3</v>
      </c>
      <c r="E41" s="3">
        <f>$C$11*(C41 - D41) ^ $D$11</f>
        <v>136.20583298689698</v>
      </c>
      <c r="F41" s="3">
        <f>$C$11*(C41)^$D$11</f>
        <v>181.82721547679373</v>
      </c>
      <c r="G41" s="3">
        <f>$D$7*(0.36 * F41 + 0.64 * E41)</f>
        <v>15262.953068325982</v>
      </c>
      <c r="H41" s="3">
        <f>A41*$F$7</f>
        <v>315</v>
      </c>
    </row>
    <row r="42" spans="1:8" x14ac:dyDescent="0.35">
      <c r="A42" s="3">
        <v>1.27</v>
      </c>
      <c r="B42" s="3">
        <f>$B$11*POWER($F$7,(2-$E$7)/2)*( (1+0.3*POWER(A42,(2-$E$7)/2) )/(POWER(A42, $E$7)-1))</f>
        <v>92215812170.086105</v>
      </c>
      <c r="C42" s="3">
        <f>$F$11 * A42^$E$7</f>
        <v>1.7818529681205463E-2</v>
      </c>
      <c r="D42" s="3">
        <f>C42-$F$11</f>
        <v>2.007141380363564E-3</v>
      </c>
      <c r="E42" s="3">
        <f>$C$11*(C42 - D42) ^ $D$11</f>
        <v>136.20583298689698</v>
      </c>
      <c r="F42" s="3">
        <f>$C$11*(C42)^$D$11</f>
        <v>183.63284288702579</v>
      </c>
      <c r="G42" s="3">
        <f>$D$7*(0.36 * F42 + 0.64 * E42)</f>
        <v>15327.955655094336</v>
      </c>
      <c r="H42" s="3">
        <f>A42*$F$7</f>
        <v>317.5</v>
      </c>
    </row>
    <row r="43" spans="1:8" x14ac:dyDescent="0.35">
      <c r="A43" s="3">
        <v>1.28</v>
      </c>
      <c r="B43" s="3">
        <f>$B$11*POWER($F$7,(2-$E$7)/2)*( (1+0.3*POWER(A43,(2-$E$7)/2) )/(POWER(A43, $E$7)-1))</f>
        <v>89246363429.527451</v>
      </c>
      <c r="C43" s="3">
        <f>$F$11 * A43^$E$7</f>
        <v>1.7888543819998319E-2</v>
      </c>
      <c r="D43" s="3">
        <f>C43-$F$11</f>
        <v>2.0771555191564199E-3</v>
      </c>
      <c r="E43" s="3">
        <f>$C$11*(C43 - D43) ^ $D$11</f>
        <v>136.20583298689698</v>
      </c>
      <c r="F43" s="3">
        <f>$C$11*(C43)^$D$11</f>
        <v>185.4420282148325</v>
      </c>
      <c r="G43" s="3">
        <f>$D$7*(0.36 * F43 + 0.64 * E43)</f>
        <v>15393.086326895376</v>
      </c>
      <c r="H43" s="3">
        <f>A43*$F$7</f>
        <v>320</v>
      </c>
    </row>
    <row r="44" spans="1:8" x14ac:dyDescent="0.35">
      <c r="A44" s="3">
        <v>1.29</v>
      </c>
      <c r="B44" s="3">
        <f>$B$11*POWER($F$7,(2-$E$7)/2)*( (1+0.3*POWER(A44,(2-$E$7)/2) )/(POWER(A44, $E$7)-1))</f>
        <v>86481300130.354553</v>
      </c>
      <c r="C44" s="3">
        <f>$F$11 * A44^$E$7</f>
        <v>1.7958284996067973E-2</v>
      </c>
      <c r="D44" s="3">
        <f>C44-$F$11</f>
        <v>2.1468966952260735E-3</v>
      </c>
      <c r="E44" s="3">
        <f>$C$11*(C44 - D44) ^ $D$11</f>
        <v>136.20583298689698</v>
      </c>
      <c r="F44" s="3">
        <f>$C$11*(C44)^$D$11</f>
        <v>187.25475059224149</v>
      </c>
      <c r="G44" s="3">
        <f>$D$7*(0.36 * F44 + 0.64 * E44)</f>
        <v>15458.344332482102</v>
      </c>
      <c r="H44" s="3">
        <f>A44*$F$7</f>
        <v>322.5</v>
      </c>
    </row>
    <row r="45" spans="1:8" x14ac:dyDescent="0.35">
      <c r="A45" s="3">
        <v>1.3</v>
      </c>
      <c r="B45" s="3">
        <f>$B$11*POWER($F$7,(2-$E$7)/2)*( (1+0.3*POWER(A45,(2-$E$7)/2) )/(POWER(A45, $E$7)-1))</f>
        <v>83900189328.201965</v>
      </c>
      <c r="C45" s="3">
        <f>$F$11 * A45^$E$7</f>
        <v>1.8027756377319952E-2</v>
      </c>
      <c r="D45" s="3">
        <f>C45-$F$11</f>
        <v>2.2163680764780529E-3</v>
      </c>
      <c r="E45" s="3">
        <f>$C$11*(C45 - D45) ^ $D$11</f>
        <v>136.20583298689698</v>
      </c>
      <c r="F45" s="3">
        <f>$C$11*(C45)^$D$11</f>
        <v>189.07098943465738</v>
      </c>
      <c r="G45" s="3">
        <f>$D$7*(0.36 * F45 + 0.64 * E45)</f>
        <v>15523.728930809073</v>
      </c>
      <c r="H45" s="3">
        <f>A45*$F$7</f>
        <v>325</v>
      </c>
    </row>
    <row r="46" spans="1:8" x14ac:dyDescent="0.35">
      <c r="A46" s="3">
        <v>1.31</v>
      </c>
      <c r="B46" s="3">
        <f>$B$11*POWER($F$7,(2-$E$7)/2)*( (1+0.3*POWER(A46,(2-$E$7)/2) )/(POWER(A46, $E$7)-1))</f>
        <v>81485234478.547287</v>
      </c>
      <c r="C46" s="3">
        <f>$F$11 * A46^$E$7</f>
        <v>1.8096961070853859E-2</v>
      </c>
      <c r="D46" s="3">
        <f>C46-$F$11</f>
        <v>2.28557277001196E-3</v>
      </c>
      <c r="E46" s="3">
        <f>$C$11*(C46 - D46) ^ $D$11</f>
        <v>136.20583298689698</v>
      </c>
      <c r="F46" s="3">
        <f>$C$11*(C46)^$D$11</f>
        <v>190.89072443486018</v>
      </c>
      <c r="G46" s="3">
        <f>$D$7*(0.36 * F46 + 0.64 * E46)</f>
        <v>15589.239390816374</v>
      </c>
      <c r="H46" s="3">
        <f>A46*$F$7</f>
        <v>327.5</v>
      </c>
    </row>
    <row r="47" spans="1:8" x14ac:dyDescent="0.35">
      <c r="A47" s="3">
        <v>1.32</v>
      </c>
      <c r="B47" s="3">
        <f>$B$11*POWER($F$7,(2-$E$7)/2)*( (1+0.3*POWER(A47,(2-$E$7)/2) )/(POWER(A47, $E$7)-1))</f>
        <v>79220863502.111511</v>
      </c>
      <c r="C47" s="3">
        <f>$F$11 * A47^$E$7</f>
        <v>1.8165902124584951E-2</v>
      </c>
      <c r="D47" s="3">
        <f>C47-$F$11</f>
        <v>2.354513823743052E-3</v>
      </c>
      <c r="E47" s="3">
        <f>$C$11*(C47 - D47) ^ $D$11</f>
        <v>136.20583298689698</v>
      </c>
      <c r="F47" s="3">
        <f>$C$11*(C47)^$D$11</f>
        <v>192.71393555717606</v>
      </c>
      <c r="G47" s="3">
        <f>$D$7*(0.36 * F47 + 0.64 * E47)</f>
        <v>15654.874991219745</v>
      </c>
      <c r="H47" s="3">
        <f>A47*$F$7</f>
        <v>330</v>
      </c>
    </row>
    <row r="48" spans="1:8" x14ac:dyDescent="0.35">
      <c r="A48" s="3">
        <v>1.33</v>
      </c>
      <c r="B48" s="3">
        <f>$B$11*POWER($F$7,(2-$E$7)/2)*( (1+0.3*POWER(A48,(2-$E$7)/2) )/(POWER(A48, $E$7)-1))</f>
        <v>77093391747.364594</v>
      </c>
      <c r="C48" s="3">
        <f>$F$11 * A48^$E$7</f>
        <v>1.8234582528810474E-2</v>
      </c>
      <c r="D48" s="3">
        <f>C48-$F$11</f>
        <v>2.4231942279685746E-3</v>
      </c>
      <c r="E48" s="3">
        <f>$C$11*(C48 - D48) ^ $D$11</f>
        <v>136.20583298689698</v>
      </c>
      <c r="F48" s="3">
        <f>$C$11*(C48)^$D$11</f>
        <v>194.54060303181771</v>
      </c>
      <c r="G48" s="3">
        <f>$D$7*(0.36 * F48 + 0.64 * E48)</f>
        <v>15720.635020306843</v>
      </c>
      <c r="H48" s="3">
        <f>A48*$F$7</f>
        <v>332.5</v>
      </c>
    </row>
    <row r="49" spans="1:8" x14ac:dyDescent="0.35">
      <c r="A49" s="3">
        <v>1.34</v>
      </c>
      <c r="B49" s="3">
        <f>$B$11*POWER($F$7,(2-$E$7)/2)*( (1+0.3*POWER(A49,(2-$E$7)/2) )/(POWER(A49, $E$7)-1))</f>
        <v>75090744430.146378</v>
      </c>
      <c r="C49" s="3">
        <f>$F$11 * A49^$E$7</f>
        <v>1.8303005217723132E-2</v>
      </c>
      <c r="D49" s="3">
        <f>C49-$F$11</f>
        <v>2.4916169168812327E-3</v>
      </c>
      <c r="E49" s="3">
        <f>$C$11*(C49 - D49) ^ $D$11</f>
        <v>136.20583298689698</v>
      </c>
      <c r="F49" s="3">
        <f>$C$11*(C49)^$D$11</f>
        <v>196.37070734937504</v>
      </c>
      <c r="G49" s="3">
        <f>$D$7*(0.36 * F49 + 0.64 * E49)</f>
        <v>15786.51877573891</v>
      </c>
      <c r="H49" s="3">
        <f>A49*$F$7</f>
        <v>335</v>
      </c>
    </row>
    <row r="50" spans="1:8" x14ac:dyDescent="0.35">
      <c r="A50" s="3">
        <v>1.35</v>
      </c>
      <c r="B50" s="3">
        <f>$B$11*POWER($F$7,(2-$E$7)/2)*( (1+0.3*POWER(A50,(2-$E$7)/2) )/(POWER(A50, $E$7)-1))</f>
        <v>73202226654.983276</v>
      </c>
      <c r="C50" s="3">
        <f>$F$11 * A50^$E$7</f>
        <v>1.8371173070873839E-2</v>
      </c>
      <c r="D50" s="3">
        <f>C50-$F$11</f>
        <v>2.55978477003194E-3</v>
      </c>
      <c r="E50" s="3">
        <f>$C$11*(C50 - D50) ^ $D$11</f>
        <v>136.20583298689698</v>
      </c>
      <c r="F50" s="3">
        <f>$C$11*(C50)^$D$11</f>
        <v>198.20422925547436</v>
      </c>
      <c r="G50" s="3">
        <f>$D$7*(0.36 * F50 + 0.64 * E50)</f>
        <v>15852.525564358484</v>
      </c>
      <c r="H50" s="3">
        <f>A50*$F$7</f>
        <v>337.5</v>
      </c>
    </row>
    <row r="51" spans="1:8" x14ac:dyDescent="0.35">
      <c r="A51" s="3">
        <v>1.36</v>
      </c>
      <c r="B51" s="3">
        <f>$B$11*POWER($F$7,(2-$E$7)/2)*( (1+0.3*POWER(A51,(2-$E$7)/2) )/(POWER(A51, $E$7)-1))</f>
        <v>71418331766.1082</v>
      </c>
      <c r="C51" s="3">
        <f>$F$11 * A51^$E$7</f>
        <v>1.8439088914585778E-2</v>
      </c>
      <c r="D51" s="3">
        <f>C51-$F$11</f>
        <v>2.6277006137438788E-3</v>
      </c>
      <c r="E51" s="3">
        <f>$C$11*(C51 - D51) ^ $D$11</f>
        <v>136.20583298689698</v>
      </c>
      <c r="F51" s="3">
        <f>$C$11*(C51)^$D$11</f>
        <v>200.0411497455718</v>
      </c>
      <c r="G51" s="3">
        <f>$D$7*(0.36 * F51 + 0.64 * E51)</f>
        <v>15918.654702001993</v>
      </c>
      <c r="H51" s="3">
        <f>A51*$F$7</f>
        <v>340</v>
      </c>
    </row>
    <row r="52" spans="1:8" x14ac:dyDescent="0.35">
      <c r="A52" s="3">
        <v>1.37</v>
      </c>
      <c r="B52" s="3">
        <f>$B$11*POWER($F$7,(2-$E$7)/2)*( (1+0.3*POWER(A52,(2-$E$7)/2) )/(POWER(A52, $E$7)-1))</f>
        <v>69730580776.621399</v>
      </c>
      <c r="C52" s="3">
        <f>$F$11 * A52^$E$7</f>
        <v>1.850675552332175E-2</v>
      </c>
      <c r="D52" s="3">
        <f>C52-$F$11</f>
        <v>2.6953672224798511E-3</v>
      </c>
      <c r="E52" s="3">
        <f>$C$11*(C52 - D52) ^ $D$11</f>
        <v>136.20583298689698</v>
      </c>
      <c r="F52" s="3">
        <f>$C$11*(C52)^$D$11</f>
        <v>201.88145005990029</v>
      </c>
      <c r="G52" s="3">
        <f>$D$7*(0.36 * F52 + 0.64 * E52)</f>
        <v>15984.905513317819</v>
      </c>
      <c r="H52" s="3">
        <f>A52*$F$7</f>
        <v>342.5</v>
      </c>
    </row>
    <row r="53" spans="1:8" x14ac:dyDescent="0.35">
      <c r="A53" s="3">
        <v>1.38</v>
      </c>
      <c r="B53" s="3">
        <f>$B$11*POWER($F$7,(2-$E$7)/2)*( (1+0.3*POWER(A53,(2-$E$7)/2) )/(POWER(A53, $E$7)-1))</f>
        <v>68131387150.873398</v>
      </c>
      <c r="C53" s="3">
        <f>$F$11 * A53^$E$7</f>
        <v>1.8574175621006713E-2</v>
      </c>
      <c r="D53" s="3">
        <f>C53-$F$11</f>
        <v>2.762787320164814E-3</v>
      </c>
      <c r="E53" s="3">
        <f>$C$11*(C53 - D53) ^ $D$11</f>
        <v>136.20583298689698</v>
      </c>
      <c r="F53" s="3">
        <f>$C$11*(C53)^$D$11</f>
        <v>203.72511167854833</v>
      </c>
      <c r="G53" s="3">
        <f>$D$7*(0.36 * F53 + 0.64 * E53)</f>
        <v>16051.277331589148</v>
      </c>
      <c r="H53" s="3">
        <f>A53*$F$7</f>
        <v>345</v>
      </c>
    </row>
    <row r="54" spans="1:8" x14ac:dyDescent="0.35">
      <c r="A54" s="3">
        <v>1.39</v>
      </c>
      <c r="B54" s="3">
        <f>$B$11*POWER($F$7,(2-$E$7)/2)*( (1+0.3*POWER(A54,(2-$E$7)/2) )/(POWER(A54, $E$7)-1))</f>
        <v>66613942389.495934</v>
      </c>
      <c r="C54" s="3">
        <f>$F$11 * A54^$E$7</f>
        <v>1.8641351882307252E-2</v>
      </c>
      <c r="D54" s="3">
        <f>C54-$F$11</f>
        <v>2.8299635814653529E-3</v>
      </c>
      <c r="E54" s="3">
        <f>$C$11*(C54 - D54) ^ $D$11</f>
        <v>136.20583298689698</v>
      </c>
      <c r="F54" s="3">
        <f>$C$11*(C54)^$D$11</f>
        <v>205.57211631668085</v>
      </c>
      <c r="G54" s="3">
        <f>$D$7*(0.36 * F54 + 0.64 * E54)</f>
        <v>16117.769498561918</v>
      </c>
      <c r="H54" s="3">
        <f>A54*$F$7</f>
        <v>347.5</v>
      </c>
    </row>
    <row r="55" spans="1:8" x14ac:dyDescent="0.35">
      <c r="A55" s="3">
        <v>1.4</v>
      </c>
      <c r="B55" s="3">
        <f>$B$11*POWER($F$7,(2-$E$7)/2)*( (1+0.3*POWER(A55,(2-$E$7)/2) )/(POWER(A55, $E$7)-1))</f>
        <v>65172118776.618141</v>
      </c>
      <c r="C55" s="3">
        <f>$F$11 * A55^$E$7</f>
        <v>1.8708286933869708E-2</v>
      </c>
      <c r="D55" s="3">
        <f>C55-$F$11</f>
        <v>2.8968986330278092E-3</v>
      </c>
      <c r="E55" s="3">
        <f>$C$11*(C55 - D55) ^ $D$11</f>
        <v>136.20583298689698</v>
      </c>
      <c r="F55" s="3">
        <f>$C$11*(C55)^$D$11</f>
        <v>207.42244591987784</v>
      </c>
      <c r="G55" s="3">
        <f>$D$7*(0.36 * F55 + 0.64 * E55)</f>
        <v>16184.381364277011</v>
      </c>
      <c r="H55" s="3">
        <f>A55*$F$7</f>
        <v>350</v>
      </c>
    </row>
    <row r="56" spans="1:8" x14ac:dyDescent="0.35">
      <c r="A56" s="3">
        <v>1.41</v>
      </c>
      <c r="B56" s="3">
        <f>$B$11*POWER($F$7,(2-$E$7)/2)*( (1+0.3*POWER(A56,(2-$E$7)/2) )/(POWER(A56, $E$7)-1))</f>
        <v>63800386359.142448</v>
      </c>
      <c r="C56" s="3">
        <f>$F$11 * A56^$E$7</f>
        <v>1.8774983355518589E-2</v>
      </c>
      <c r="D56" s="3">
        <f>C56-$F$11</f>
        <v>2.9635950546766897E-3</v>
      </c>
      <c r="E56" s="3">
        <f>$C$11*(C56 - D56) ^ $D$11</f>
        <v>136.20583298689698</v>
      </c>
      <c r="F56" s="3">
        <f>$C$11*(C56)^$D$11</f>
        <v>209.27608265960953</v>
      </c>
      <c r="G56" s="3">
        <f>$D$7*(0.36 * F56 + 0.64 * E56)</f>
        <v>16251.112286907352</v>
      </c>
      <c r="H56" s="3">
        <f>A56*$F$7</f>
        <v>352.5</v>
      </c>
    </row>
    <row r="57" spans="1:8" x14ac:dyDescent="0.35">
      <c r="A57" s="3">
        <v>1.42</v>
      </c>
      <c r="B57" s="3">
        <f>$B$11*POWER($F$7,(2-$E$7)/2)*( (1+0.3*POWER(A57,(2-$E$7)/2) )/(POWER(A57, $E$7)-1))</f>
        <v>62493741786.071915</v>
      </c>
      <c r="C57" s="3">
        <f>$F$11 * A57^$E$7</f>
        <v>1.8841443681416773E-2</v>
      </c>
      <c r="D57" s="3">
        <f>C57-$F$11</f>
        <v>3.0300553805748739E-3</v>
      </c>
      <c r="E57" s="3">
        <f>$C$11*(C57 - D57) ^ $D$11</f>
        <v>136.20583298689698</v>
      </c>
      <c r="F57" s="3">
        <f>$C$11*(C57)^$D$11</f>
        <v>211.13300892882262</v>
      </c>
      <c r="G57" s="3">
        <f>$D$7*(0.36 * F57 + 0.64 * E57)</f>
        <v>16317.961632599019</v>
      </c>
      <c r="H57" s="3">
        <f>A57*$F$7</f>
        <v>355</v>
      </c>
    </row>
    <row r="58" spans="1:8" x14ac:dyDescent="0.35">
      <c r="A58" s="3">
        <v>1.43</v>
      </c>
      <c r="B58" s="3">
        <f>$B$11*POWER($F$7,(2-$E$7)/2)*( (1+0.3*POWER(A58,(2-$E$7)/2) )/(POWER(A58, $E$7)-1))</f>
        <v>61247647077.184471</v>
      </c>
      <c r="C58" s="3">
        <f>$F$11 * A58^$E$7</f>
        <v>1.8907670401189042E-2</v>
      </c>
      <c r="D58" s="3">
        <f>C58-$F$11</f>
        <v>3.0962821003471426E-3</v>
      </c>
      <c r="E58" s="3">
        <f>$C$11*(C58 - D58) ^ $D$11</f>
        <v>136.20583298689698</v>
      </c>
      <c r="F58" s="3">
        <f>$C$11*(C58)^$D$11</f>
        <v>212.99320733765043</v>
      </c>
      <c r="G58" s="3">
        <f>$D$7*(0.36 * F58 + 0.64 * E58)</f>
        <v>16384.928775316821</v>
      </c>
      <c r="H58" s="3">
        <f>A58*$F$7</f>
        <v>357.5</v>
      </c>
    </row>
    <row r="59" spans="1:8" x14ac:dyDescent="0.35">
      <c r="A59" s="3">
        <v>1.44</v>
      </c>
      <c r="B59" s="3">
        <f>$B$11*POWER($F$7,(2-$E$7)/2)*( (1+0.3*POWER(A59,(2-$E$7)/2) )/(POWER(A59, $E$7)-1))</f>
        <v>60057976741.388351</v>
      </c>
      <c r="C59" s="3">
        <f>$F$11 * A59^$E$7</f>
        <v>1.8973665961010279E-2</v>
      </c>
      <c r="D59" s="3">
        <f>C59-$F$11</f>
        <v>3.1622776601683798E-3</v>
      </c>
      <c r="E59" s="3">
        <f>$C$11*(C59 - D59) ^ $D$11</f>
        <v>136.20583298689698</v>
      </c>
      <c r="F59" s="3">
        <f>$C$11*(C59)^$D$11</f>
        <v>214.8566607092302</v>
      </c>
      <c r="G59" s="3">
        <f>$D$7*(0.36 * F59 + 0.64 * E59)</f>
        <v>16452.013096693696</v>
      </c>
      <c r="H59" s="3">
        <f>A59*$F$7</f>
        <v>360</v>
      </c>
    </row>
    <row r="60" spans="1:8" x14ac:dyDescent="0.35">
      <c r="A60" s="3">
        <v>1.45</v>
      </c>
      <c r="B60" s="3">
        <f>$B$11*POWER($F$7,(2-$E$7)/2)*( (1+0.3*POWER(A60,(2-$E$7)/2) )/(POWER(A60, $E$7)-1))</f>
        <v>58920971945.919106</v>
      </c>
      <c r="C60" s="3">
        <f>$F$11 * A60^$E$7</f>
        <v>1.9039432764659775E-2</v>
      </c>
      <c r="D60" s="3">
        <f>C60-$F$11</f>
        <v>3.2280444638178758E-3</v>
      </c>
      <c r="E60" s="3">
        <f>$C$11*(C60 - D60) ^ $D$11</f>
        <v>136.20583298689698</v>
      </c>
      <c r="F60" s="3">
        <f>$C$11*(C60)^$D$11</f>
        <v>216.72335207563145</v>
      </c>
      <c r="G60" s="3">
        <f>$D$7*(0.36 * F60 + 0.64 * E60)</f>
        <v>16519.21398588414</v>
      </c>
      <c r="H60" s="3">
        <f>A60*$F$7</f>
        <v>362.5</v>
      </c>
    </row>
    <row r="61" spans="1:8" x14ac:dyDescent="0.35">
      <c r="A61" s="3">
        <v>1.46</v>
      </c>
      <c r="B61" s="3">
        <f>$B$11*POWER($F$7,(2-$E$7)/2)*( (1+0.3*POWER(A61,(2-$E$7)/2) )/(POWER(A61, $E$7)-1))</f>
        <v>57833200663.428078</v>
      </c>
      <c r="C61" s="3">
        <f>$F$11 * A61^$E$7</f>
        <v>1.9104973174542805E-2</v>
      </c>
      <c r="D61" s="3">
        <f>C61-$F$11</f>
        <v>3.2935848737009055E-3</v>
      </c>
      <c r="E61" s="3">
        <f>$C$11*(C61 - D61) ^ $D$11</f>
        <v>136.20583298689698</v>
      </c>
      <c r="F61" s="3">
        <f>$C$11*(C61)^$D$11</f>
        <v>218.59326467389263</v>
      </c>
      <c r="G61" s="3">
        <f>$D$7*(0.36 * F61 + 0.64 * E61)</f>
        <v>16586.530839421543</v>
      </c>
      <c r="H61" s="3">
        <f>A61*$F$7</f>
        <v>365</v>
      </c>
    </row>
    <row r="62" spans="1:8" x14ac:dyDescent="0.35">
      <c r="A62" s="3">
        <v>1.47</v>
      </c>
      <c r="B62" s="3">
        <f>$B$11*POWER($F$7,(2-$E$7)/2)*( (1+0.3*POWER(A62,(2-$E$7)/2) )/(POWER(A62, $E$7)-1))</f>
        <v>56791522906.637444</v>
      </c>
      <c r="C62" s="3">
        <f>$F$11 * A62^$E$7</f>
        <v>1.9170289512680818E-2</v>
      </c>
      <c r="D62" s="3">
        <f>C62-$F$11</f>
        <v>3.3589012118389189E-3</v>
      </c>
      <c r="E62" s="3">
        <f>$C$11*(C62 - D62) ^ $D$11</f>
        <v>136.20583298689698</v>
      </c>
      <c r="F62" s="3">
        <f>$C$11*(C62)^$D$11</f>
        <v>220.4663819421539</v>
      </c>
      <c r="G62" s="3">
        <f>$D$7*(0.36 * F62 + 0.64 * E62)</f>
        <v>16653.963061078946</v>
      </c>
      <c r="H62" s="3">
        <f>A62*$F$7</f>
        <v>367.5</v>
      </c>
    </row>
    <row r="63" spans="1:8" x14ac:dyDescent="0.35">
      <c r="A63" s="3">
        <v>1.48</v>
      </c>
      <c r="B63" s="3">
        <f>$B$11*POWER($F$7,(2-$E$7)/2)*( (1+0.3*POWER(A63,(2-$E$7)/2) )/(POWER(A63, $E$7)-1))</f>
        <v>55793060308.62793</v>
      </c>
      <c r="C63" s="3">
        <f>$F$11 * A63^$E$7</f>
        <v>1.9235384061671346E-2</v>
      </c>
      <c r="D63" s="3">
        <f>C63-$F$11</f>
        <v>3.4239957608294472E-3</v>
      </c>
      <c r="E63" s="3">
        <f>$C$11*(C63 - D63) ^ $D$11</f>
        <v>136.20583298689698</v>
      </c>
      <c r="F63" s="3">
        <f>$C$11*(C63)^$D$11</f>
        <v>222.34268751589386</v>
      </c>
      <c r="G63" s="3">
        <f>$D$7*(0.36 * F63 + 0.64 * E63)</f>
        <v>16721.510061733585</v>
      </c>
      <c r="H63" s="3">
        <f>A63*$F$7</f>
        <v>370</v>
      </c>
    </row>
    <row r="64" spans="1:8" x14ac:dyDescent="0.35">
      <c r="A64" s="3">
        <v>1.49</v>
      </c>
      <c r="B64" s="3">
        <f>$B$11*POWER($F$7,(2-$E$7)/2)*( (1+0.3*POWER(A64,(2-$E$7)/2) )/(POWER(A64, $E$7)-1))</f>
        <v>54835169427.954819</v>
      </c>
      <c r="C64" s="3">
        <f>$F$11 * A64^$E$7</f>
        <v>1.9300259065618785E-2</v>
      </c>
      <c r="D64" s="3">
        <f>C64-$F$11</f>
        <v>3.4888707647768857E-3</v>
      </c>
      <c r="E64" s="3">
        <f>$C$11*(C64 - D64) ^ $D$11</f>
        <v>136.20583298689698</v>
      </c>
      <c r="F64" s="3">
        <f>$C$11*(C64)^$D$11</f>
        <v>224.22216522425779</v>
      </c>
      <c r="G64" s="3">
        <f>$D$7*(0.36 * F64 + 0.64 * E64)</f>
        <v>16789.171259234688</v>
      </c>
      <c r="H64" s="3">
        <f>A64*$F$7</f>
        <v>372.5</v>
      </c>
    </row>
    <row r="65" spans="1:8" x14ac:dyDescent="0.35">
      <c r="A65" s="3">
        <v>1.5</v>
      </c>
      <c r="B65" s="3">
        <f>$B$11*POWER($F$7,(2-$E$7)/2)*( (1+0.3*POWER(A65,(2-$E$7)/2) )/(POWER(A65, $E$7)-1))</f>
        <v>53915418257.118645</v>
      </c>
      <c r="C65" s="3">
        <f>$F$11 * A65^$E$7</f>
        <v>1.9364916731037084E-2</v>
      </c>
      <c r="D65" s="3">
        <f>C65-$F$11</f>
        <v>3.5535284301951853E-3</v>
      </c>
      <c r="E65" s="3">
        <f>$C$11*(C65 - D65) ^ $D$11</f>
        <v>136.20583298689698</v>
      </c>
      <c r="F65" s="3">
        <f>$C$11*(C65)^$D$11</f>
        <v>226.10479908648125</v>
      </c>
      <c r="G65" s="3">
        <f>$D$7*(0.36 * F65 + 0.64 * E65)</f>
        <v>16856.946078274734</v>
      </c>
      <c r="H65" s="3">
        <f>A65*$F$7</f>
        <v>375</v>
      </c>
    </row>
    <row r="66" spans="1:8" x14ac:dyDescent="0.35">
      <c r="A66" s="3">
        <v>1.51</v>
      </c>
      <c r="B66" s="3">
        <f>$B$11*POWER($F$7,(2-$E$7)/2)*( (1+0.3*POWER(A66,(2-$E$7)/2) )/(POWER(A66, $E$7)-1))</f>
        <v>53031565494.714043</v>
      </c>
      <c r="C66" s="3">
        <f>$F$11 * A66^$E$7</f>
        <v>1.942935922772545E-2</v>
      </c>
      <c r="D66" s="3">
        <f>C66-$F$11</f>
        <v>3.6179709268835507E-3</v>
      </c>
      <c r="E66" s="3">
        <f>$C$11*(C66 - D66) ^ $D$11</f>
        <v>136.20583298689698</v>
      </c>
      <c r="F66" s="3">
        <f>$C$11*(C66)^$D$11</f>
        <v>227.99057330840213</v>
      </c>
      <c r="G66" s="3">
        <f>$D$7*(0.36 * F66 + 0.64 * E66)</f>
        <v>16924.833950263885</v>
      </c>
      <c r="H66" s="3">
        <f>A66*$F$7</f>
        <v>377.5</v>
      </c>
    </row>
    <row r="67" spans="1:8" x14ac:dyDescent="0.35">
      <c r="A67" s="3">
        <v>1.52</v>
      </c>
      <c r="B67" s="3">
        <f>$B$11*POWER($F$7,(2-$E$7)/2)*( (1+0.3*POWER(A67,(2-$E$7)/2) )/(POWER(A67, $E$7)-1))</f>
        <v>52181542209.226074</v>
      </c>
      <c r="C67" s="3">
        <f>$F$11 * A67^$E$7</f>
        <v>1.9493588689617931E-2</v>
      </c>
      <c r="D67" s="3">
        <f>C67-$F$11</f>
        <v>3.6822003887760323E-3</v>
      </c>
      <c r="E67" s="3">
        <f>$C$11*(C67 - D67) ^ $D$11</f>
        <v>136.20583298689698</v>
      </c>
      <c r="F67" s="3">
        <f>$C$11*(C67)^$D$11</f>
        <v>229.87947227905931</v>
      </c>
      <c r="G67" s="3">
        <f>$D$7*(0.36 * F67 + 0.64 * E67)</f>
        <v>16992.834313207542</v>
      </c>
      <c r="H67" s="3">
        <f>A67*$F$7</f>
        <v>380</v>
      </c>
    </row>
    <row r="68" spans="1:8" x14ac:dyDescent="0.35">
      <c r="A68" s="3">
        <v>1.53</v>
      </c>
      <c r="B68" s="3">
        <f>$B$11*POWER($F$7,(2-$E$7)/2)*( (1+0.3*POWER(A68,(2-$E$7)/2) )/(POWER(A68, $E$7)-1))</f>
        <v>51363435578.595375</v>
      </c>
      <c r="C68" s="3">
        <f>$F$11 * A68^$E$7</f>
        <v>1.9557607215607949E-2</v>
      </c>
      <c r="D68" s="3">
        <f>C68-$F$11</f>
        <v>3.7462189147660502E-3</v>
      </c>
      <c r="E68" s="3">
        <f>$C$11*(C68 - D68) ^ $D$11</f>
        <v>136.20583298689698</v>
      </c>
      <c r="F68" s="3">
        <f>$C$11*(C68)^$D$11</f>
        <v>231.77148056737482</v>
      </c>
      <c r="G68" s="3">
        <f>$D$7*(0.36 * F68 + 0.64 * E68)</f>
        <v>17060.9466115869</v>
      </c>
      <c r="H68" s="3">
        <f>A68*$F$7</f>
        <v>382.5</v>
      </c>
    </row>
    <row r="69" spans="1:8" x14ac:dyDescent="0.35">
      <c r="A69" s="3">
        <v>1.54</v>
      </c>
      <c r="B69" s="3">
        <f>$B$11*POWER($F$7,(2-$E$7)/2)*( (1+0.3*POWER(A69,(2-$E$7)/2) )/(POWER(A69, $E$7)-1))</f>
        <v>50575474436.473274</v>
      </c>
      <c r="C69" s="3">
        <f>$F$11 * A69^$E$7</f>
        <v>1.9621416870348588E-2</v>
      </c>
      <c r="D69" s="3">
        <f>C69-$F$11</f>
        <v>3.8100285695066884E-3</v>
      </c>
      <c r="E69" s="3">
        <f>$C$11*(C69 - D69) ^ $D$11</f>
        <v>136.20583298689698</v>
      </c>
      <c r="F69" s="3">
        <f>$C$11*(C69)^$D$11</f>
        <v>233.66658291891744</v>
      </c>
      <c r="G69" s="3">
        <f>$D$7*(0.36 * F69 + 0.64 * E69)</f>
        <v>17129.170296242435</v>
      </c>
      <c r="H69" s="3">
        <f>A69*$F$7</f>
        <v>385</v>
      </c>
    </row>
    <row r="70" spans="1:8" x14ac:dyDescent="0.35">
      <c r="A70" s="3">
        <v>1.55</v>
      </c>
      <c r="B70" s="3">
        <f>$B$11*POWER($F$7,(2-$E$7)/2)*( (1+0.3*POWER(A70,(2-$E$7)/2) )/(POWER(A70, $E$7)-1))</f>
        <v>49816016395.224518</v>
      </c>
      <c r="C70" s="3">
        <f>$F$11 * A70^$E$7</f>
        <v>1.9685019685029531E-2</v>
      </c>
      <c r="D70" s="3">
        <f>C70-$F$11</f>
        <v>3.873631384187632E-3</v>
      </c>
      <c r="E70" s="3">
        <f>$C$11*(C70 - D70) ^ $D$11</f>
        <v>136.20583298689698</v>
      </c>
      <c r="F70" s="3">
        <f>$C$11*(C70)^$D$11</f>
        <v>235.56476425274809</v>
      </c>
      <c r="G70" s="3">
        <f>$D$7*(0.36 * F70 + 0.64 * E70)</f>
        <v>17197.504824260337</v>
      </c>
      <c r="H70" s="3">
        <f>A70*$F$7</f>
        <v>387.5</v>
      </c>
    </row>
    <row r="71" spans="1:8" x14ac:dyDescent="0.35">
      <c r="A71" s="3">
        <v>1.56</v>
      </c>
      <c r="B71" s="3">
        <f>$B$11*POWER($F$7,(2-$E$7)/2)*( (1+0.3*POWER(A71,(2-$E$7)/2) )/(POWER(A71, $E$7)-1))</f>
        <v>49083536348.585472</v>
      </c>
      <c r="C71" s="3">
        <f>$F$11 * A71^$E$7</f>
        <v>1.9748417658131501E-2</v>
      </c>
      <c r="D71" s="3">
        <f>C71-$F$11</f>
        <v>3.9370293572896023E-3</v>
      </c>
      <c r="E71" s="3">
        <f>$C$11*(C71 - D71) ^ $D$11</f>
        <v>136.20583298689698</v>
      </c>
      <c r="F71" s="3">
        <f>$C$11*(C71)^$D$11</f>
        <v>237.46600965833542</v>
      </c>
      <c r="G71" s="3">
        <f>$D$7*(0.36 * F71 + 0.64 * E71)</f>
        <v>17265.949658861486</v>
      </c>
      <c r="H71" s="3">
        <f>A71*$F$7</f>
        <v>390</v>
      </c>
    </row>
    <row r="72" spans="1:8" x14ac:dyDescent="0.35">
      <c r="A72" s="3">
        <v>1.57</v>
      </c>
      <c r="B72" s="3">
        <f>$B$11*POWER($F$7,(2-$E$7)/2)*( (1+0.3*POWER(A72,(2-$E$7)/2) )/(POWER(A72, $E$7)-1))</f>
        <v>48376616184.547264</v>
      </c>
      <c r="C72" s="3">
        <f>$F$11 * A72^$E$7</f>
        <v>1.9811612756158951E-2</v>
      </c>
      <c r="D72" s="3">
        <f>C72-$F$11</f>
        <v>4.0002244553170516E-3</v>
      </c>
      <c r="E72" s="3">
        <f>$C$11*(C72 - D72) ^ $D$11</f>
        <v>136.20583298689698</v>
      </c>
      <c r="F72" s="3">
        <f>$C$11*(C72)^$D$11</f>
        <v>239.37030439255275</v>
      </c>
      <c r="G72" s="3">
        <f>$D$7*(0.36 * F72 + 0.64 * E72)</f>
        <v>17334.504269293309</v>
      </c>
      <c r="H72" s="3">
        <f>A72*$F$7</f>
        <v>392.5</v>
      </c>
    </row>
    <row r="73" spans="1:8" x14ac:dyDescent="0.35">
      <c r="A73" s="3">
        <v>1.58</v>
      </c>
      <c r="B73" s="3">
        <f>$B$11*POWER($F$7,(2-$E$7)/2)*( (1+0.3*POWER(A73,(2-$E$7)/2) )/(POWER(A73, $E$7)-1))</f>
        <v>47693935562.402428</v>
      </c>
      <c r="C73" s="3">
        <f>$F$11 * A73^$E$7</f>
        <v>1.9874606914351795E-2</v>
      </c>
      <c r="D73" s="3">
        <f>C73-$F$11</f>
        <v>4.063218613509896E-3</v>
      </c>
      <c r="E73" s="3">
        <f>$C$11*(C73 - D73) ^ $D$11</f>
        <v>136.20583298689698</v>
      </c>
      <c r="F73" s="3">
        <f>$C$11*(C73)^$D$11</f>
        <v>241.27763387674202</v>
      </c>
      <c r="G73" s="3">
        <f>$D$7*(0.36 * F73 + 0.64 * E73)</f>
        <v>17403.16813072412</v>
      </c>
      <c r="H73" s="3">
        <f>A73*$F$7</f>
        <v>395</v>
      </c>
    </row>
    <row r="74" spans="1:8" x14ac:dyDescent="0.35">
      <c r="A74" s="3">
        <v>1.59</v>
      </c>
      <c r="B74" s="3">
        <f>$B$11*POWER($F$7,(2-$E$7)/2)*( (1+0.3*POWER(A74,(2-$E$7)/2) )/(POWER(A74, $E$7)-1))</f>
        <v>47034263627.700005</v>
      </c>
      <c r="C74" s="3">
        <f>$F$11 * A74^$E$7</f>
        <v>1.993740203737689E-2</v>
      </c>
      <c r="D74" s="3">
        <f>C74-$F$11</f>
        <v>4.1260137365349905E-3</v>
      </c>
      <c r="E74" s="3">
        <f>$C$11*(C74 - D74) ^ $D$11</f>
        <v>136.20583298689698</v>
      </c>
      <c r="F74" s="3">
        <f>$C$11*(C74)^$D$11</f>
        <v>243.18798369384794</v>
      </c>
      <c r="G74" s="3">
        <f>$D$7*(0.36 * F74 + 0.64 * E74)</f>
        <v>17471.940724139931</v>
      </c>
      <c r="H74" s="3">
        <f>A74*$F$7</f>
        <v>397.5</v>
      </c>
    </row>
    <row r="75" spans="1:8" x14ac:dyDescent="0.35">
      <c r="A75" s="3">
        <v>1.6</v>
      </c>
      <c r="B75" s="3">
        <f>$B$11*POWER($F$7,(2-$E$7)/2)*( (1+0.3*POWER(A75,(2-$E$7)/2) )/(POWER(A75, $E$7)-1))</f>
        <v>46396451555.686073</v>
      </c>
      <c r="C75" s="3">
        <f>$F$11 * A75^$E$7</f>
        <v>2.0000000000000004E-2</v>
      </c>
      <c r="D75" s="3">
        <f>C75-$F$11</f>
        <v>4.1886116991581047E-3</v>
      </c>
      <c r="E75" s="3">
        <f>$C$11*(C75 - D75) ^ $D$11</f>
        <v>136.20583298689698</v>
      </c>
      <c r="F75" s="3">
        <f>$C$11*(C75)^$D$11</f>
        <v>245.10133958562287</v>
      </c>
      <c r="G75" s="3">
        <f>$D$7*(0.36 * F75 + 0.64 * E75)</f>
        <v>17540.821536243828</v>
      </c>
      <c r="H75" s="3">
        <f>A75*$F$7</f>
        <v>400</v>
      </c>
    </row>
    <row r="76" spans="1:8" x14ac:dyDescent="0.35">
      <c r="A76" s="3">
        <v>1.61</v>
      </c>
      <c r="B76" s="3">
        <f>$B$11*POWER($F$7,(2-$E$7)/2)*( (1+0.3*POWER(A76,(2-$E$7)/2) )/(POWER(A76, $E$7)-1))</f>
        <v>45779425828.159019</v>
      </c>
      <c r="C76" s="3">
        <f>$F$11 * A76^$E$7</f>
        <v>2.0062402647738883E-2</v>
      </c>
      <c r="D76" s="3">
        <f>C76-$F$11</f>
        <v>4.2510143468969842E-3</v>
      </c>
      <c r="E76" s="3">
        <f>$C$11*(C76 - D76) ^ $D$11</f>
        <v>136.20583298689698</v>
      </c>
      <c r="F76" s="3">
        <f>$C$11*(C76)^$D$11</f>
        <v>247.01768744989246</v>
      </c>
      <c r="G76" s="3">
        <f>$D$7*(0.36 * F76 + 0.64 * E76)</f>
        <v>17609.810059357533</v>
      </c>
      <c r="H76" s="3">
        <f>A76*$F$7</f>
        <v>402.5</v>
      </c>
    </row>
    <row r="77" spans="1:8" x14ac:dyDescent="0.35">
      <c r="A77" s="3">
        <v>1.62</v>
      </c>
      <c r="B77" s="3">
        <f>$B$11*POWER($F$7,(2-$E$7)/2)*( (1+0.3*POWER(A77,(2-$E$7)/2) )/(POWER(A77, $E$7)-1))</f>
        <v>45182182160.935112</v>
      </c>
      <c r="C77" s="3">
        <f>$F$11 * A77^$E$7</f>
        <v>2.012461179749811E-2</v>
      </c>
      <c r="D77" s="3">
        <f>C77-$F$11</f>
        <v>4.3132234966562107E-3</v>
      </c>
      <c r="E77" s="3">
        <f>$C$11*(C77 - D77) ^ $D$11</f>
        <v>136.20583298689698</v>
      </c>
      <c r="F77" s="3">
        <f>$C$11*(C77)^$D$11</f>
        <v>248.93701333788977</v>
      </c>
      <c r="G77" s="3">
        <f>$D$7*(0.36 * F77 + 0.64 * E77)</f>
        <v>17678.90579132544</v>
      </c>
      <c r="H77" s="3">
        <f>A77*$F$7</f>
        <v>405</v>
      </c>
    </row>
    <row r="78" spans="1:8" x14ac:dyDescent="0.35">
      <c r="A78" s="3">
        <v>1.63</v>
      </c>
      <c r="B78" s="3">
        <f>$B$11*POWER($F$7,(2-$E$7)/2)*( (1+0.3*POWER(A78,(2-$E$7)/2) )/(POWER(A78, $E$7)-1))</f>
        <v>44603780009.634323</v>
      </c>
      <c r="C78" s="3">
        <f>$F$11 * A78^$E$7</f>
        <v>2.0186629238186354E-2</v>
      </c>
      <c r="D78" s="3">
        <f>C78-$F$11</f>
        <v>4.3752409373444545E-3</v>
      </c>
      <c r="E78" s="3">
        <f>$C$11*(C78 - D78) ^ $D$11</f>
        <v>136.20583298689698</v>
      </c>
      <c r="F78" s="3">
        <f>$C$11*(C78)^$D$11</f>
        <v>250.859303451649</v>
      </c>
      <c r="G78" s="3">
        <f>$D$7*(0.36 * F78 + 0.64 * E78)</f>
        <v>17748.108235420772</v>
      </c>
      <c r="H78" s="3">
        <f>A78*$F$7</f>
        <v>407.5</v>
      </c>
    </row>
    <row r="79" spans="1:8" x14ac:dyDescent="0.35">
      <c r="A79" s="3">
        <v>1.64</v>
      </c>
      <c r="B79" s="3">
        <f>$B$11*POWER($F$7,(2-$E$7)/2)*( (1+0.3*POWER(A79,(2-$E$7)/2) )/(POWER(A79, $E$7)-1))</f>
        <v>44043337590.534233</v>
      </c>
      <c r="C79" s="3">
        <f>$F$11 * A79^$E$7</f>
        <v>2.0248456731316592E-2</v>
      </c>
      <c r="D79" s="3">
        <f>C79-$F$11</f>
        <v>4.437068430474693E-3</v>
      </c>
      <c r="E79" s="3">
        <f>$C$11*(C79 - D79) ^ $D$11</f>
        <v>136.20583298689698</v>
      </c>
      <c r="F79" s="3">
        <f>$C$11*(C79)^$D$11</f>
        <v>252.78454414145733</v>
      </c>
      <c r="G79" s="3">
        <f>$D$7*(0.36 * F79 + 0.64 * E79)</f>
        <v>17817.416900253869</v>
      </c>
      <c r="H79" s="3">
        <f>A79*$F$7</f>
        <v>410</v>
      </c>
    </row>
    <row r="80" spans="1:8" x14ac:dyDescent="0.35">
      <c r="A80" s="3">
        <v>1.65</v>
      </c>
      <c r="B80" s="3">
        <f>$B$11*POWER($F$7,(2-$E$7)/2)*( (1+0.3*POWER(A80,(2-$E$7)/2) )/(POWER(A80, $E$7)-1))</f>
        <v>43500027361.022499</v>
      </c>
      <c r="C80" s="3">
        <f>$F$11 * A80^$E$7</f>
        <v>2.0310096011589902E-2</v>
      </c>
      <c r="D80" s="3">
        <f>C80-$F$11</f>
        <v>4.4987077107480032E-3</v>
      </c>
      <c r="E80" s="3">
        <f>$C$11*(C80 - D80) ^ $D$11</f>
        <v>136.20583298689698</v>
      </c>
      <c r="F80" s="3">
        <f>$C$11*(C80)^$D$11</f>
        <v>254.7127219033685</v>
      </c>
      <c r="G80" s="3">
        <f>$D$7*(0.36 * F80 + 0.64 * E80)</f>
        <v>17886.831299682672</v>
      </c>
      <c r="H80" s="3">
        <f>A80*$F$7</f>
        <v>412.5</v>
      </c>
    </row>
    <row r="81" spans="1:8" x14ac:dyDescent="0.35">
      <c r="A81" s="3">
        <v>1.66</v>
      </c>
      <c r="B81" s="3">
        <f>$B$11*POWER($F$7,(2-$E$7)/2)*( (1+0.3*POWER(A81,(2-$E$7)/2) )/(POWER(A81, $E$7)-1))</f>
        <v>42973071910.903854</v>
      </c>
      <c r="C81" s="3">
        <f>$F$11 * A81^$E$7</f>
        <v>2.0371548787463365E-2</v>
      </c>
      <c r="D81" s="3">
        <f>C81-$F$11</f>
        <v>4.5601604866214659E-3</v>
      </c>
      <c r="E81" s="3">
        <f>$C$11*(C81 - D81) ^ $D$11</f>
        <v>136.20583298689698</v>
      </c>
      <c r="F81" s="3">
        <f>$C$11*(C81)^$D$11</f>
        <v>256.64382337677262</v>
      </c>
      <c r="G81" s="3">
        <f>$D$7*(0.36 * F81 + 0.64 * E81)</f>
        <v>17956.350952725221</v>
      </c>
      <c r="H81" s="3">
        <f>A81*$F$7</f>
        <v>415</v>
      </c>
    </row>
    <row r="82" spans="1:8" x14ac:dyDescent="0.35">
      <c r="A82" s="3">
        <v>1.67</v>
      </c>
      <c r="B82" s="3">
        <f>$B$11*POWER($F$7,(2-$E$7)/2)*( (1+0.3*POWER(A82,(2-$E$7)/2) )/(POWER(A82, $E$7)-1))</f>
        <v>42461740221.636734</v>
      </c>
      <c r="C82" s="3">
        <f>$F$11 * A82^$E$7</f>
        <v>2.0432816741702553E-2</v>
      </c>
      <c r="D82" s="3">
        <f>C82-$F$11</f>
        <v>4.6214284408606539E-3</v>
      </c>
      <c r="E82" s="3">
        <f>$C$11*(C82 - D82) ^ $D$11</f>
        <v>136.20583298689698</v>
      </c>
      <c r="F82" s="3">
        <f>$C$11*(C82)^$D$11</f>
        <v>258.57783534201621</v>
      </c>
      <c r="G82" s="3">
        <f>$D$7*(0.36 * F82 + 0.64 * E82)</f>
        <v>18025.975383473989</v>
      </c>
      <c r="H82" s="3">
        <f>A82*$F$7</f>
        <v>417.5</v>
      </c>
    </row>
    <row r="83" spans="1:8" x14ac:dyDescent="0.35">
      <c r="A83" s="3">
        <v>1.68</v>
      </c>
      <c r="B83" s="3">
        <f>$B$11*POWER($F$7,(2-$E$7)/2)*( (1+0.3*POWER(A83,(2-$E$7)/2) )/(POWER(A83, $E$7)-1))</f>
        <v>41965344255.624672</v>
      </c>
      <c r="C83" s="3">
        <f>$F$11 * A83^$E$7</f>
        <v>2.0493901531919198E-2</v>
      </c>
      <c r="D83" s="3">
        <f>C83-$F$11</f>
        <v>4.6825132310772989E-3</v>
      </c>
      <c r="E83" s="3">
        <f>$C$11*(C83 - D83) ^ $D$11</f>
        <v>136.20583298689698</v>
      </c>
      <c r="F83" s="3">
        <f>$C$11*(C83)^$D$11</f>
        <v>260.5147447180837</v>
      </c>
      <c r="G83" s="3">
        <f>$D$7*(0.36 * F83 + 0.64 * E83)</f>
        <v>18095.704121012419</v>
      </c>
      <c r="H83" s="3">
        <f>A83*$F$7</f>
        <v>420</v>
      </c>
    </row>
    <row r="84" spans="1:8" x14ac:dyDescent="0.35">
      <c r="A84" s="3">
        <v>1.69</v>
      </c>
      <c r="B84" s="3">
        <f>$B$11*POWER($F$7,(2-$E$7)/2)*( (1+0.3*POWER(A84,(2-$E$7)/2) )/(POWER(A84, $E$7)-1))</f>
        <v>41483235842.079407</v>
      </c>
      <c r="C84" s="3">
        <f>$F$11 * A84^$E$7</f>
        <v>2.0554804791094471E-2</v>
      </c>
      <c r="D84" s="3">
        <f>C84-$F$11</f>
        <v>4.7434164902525715E-3</v>
      </c>
      <c r="E84" s="3">
        <f>$C$11*(C84 - D84) ^ $D$11</f>
        <v>136.20583298689698</v>
      </c>
      <c r="F84" s="3">
        <f>$C$11*(C84)^$D$11</f>
        <v>262.45453856032191</v>
      </c>
      <c r="G84" s="3">
        <f>$D$7*(0.36 * F84 + 0.64 * E84)</f>
        <v>18165.536699332995</v>
      </c>
      <c r="H84" s="3">
        <f>A84*$F$7</f>
        <v>422.5</v>
      </c>
    </row>
    <row r="85" spans="1:8" x14ac:dyDescent="0.35">
      <c r="A85" s="3">
        <v>1.7</v>
      </c>
      <c r="B85" s="3">
        <f>$B$11*POWER($F$7,(2-$E$7)/2)*( (1+0.3*POWER(A85,(2-$E$7)/2) )/(POWER(A85, $E$7)-1))</f>
        <v>41014803829.798691</v>
      </c>
      <c r="C85" s="3">
        <f>$F$11 * A85^$E$7</f>
        <v>2.0615528128088305E-2</v>
      </c>
      <c r="D85" s="3">
        <f>C85-$F$11</f>
        <v>4.8041398272464057E-3</v>
      </c>
      <c r="E85" s="3">
        <f>$C$11*(C85 - D85) ^ $D$11</f>
        <v>136.20583298689698</v>
      </c>
      <c r="F85" s="3">
        <f>$C$11*(C85)^$D$11</f>
        <v>264.39720405822311</v>
      </c>
      <c r="G85" s="3">
        <f>$D$7*(0.36 * F85 + 0.64 * E85)</f>
        <v>18235.47265725744</v>
      </c>
      <c r="H85" s="3">
        <f>A85*$F$7</f>
        <v>425</v>
      </c>
    </row>
    <row r="86" spans="1:8" x14ac:dyDescent="0.35">
      <c r="A86" s="3">
        <v>1.71</v>
      </c>
      <c r="B86" s="3">
        <f>$B$11*POWER($F$7,(2-$E$7)/2)*( (1+0.3*POWER(A86,(2-$E$7)/2) )/(POWER(A86, $E$7)-1))</f>
        <v>40559471480.54348</v>
      </c>
      <c r="C86" s="3">
        <f>$F$11 * A86^$E$7</f>
        <v>2.0676073128135335E-2</v>
      </c>
      <c r="D86" s="3">
        <f>C86-$F$11</f>
        <v>4.8646848272934362E-3</v>
      </c>
      <c r="E86" s="3">
        <f>$C$11*(C86 - D86) ^ $D$11</f>
        <v>136.20583298689698</v>
      </c>
      <c r="F86" s="3">
        <f>$C$11*(C86)^$D$11</f>
        <v>266.34272853325126</v>
      </c>
      <c r="G86" s="3">
        <f>$D$7*(0.36 * F86 + 0.64 * E86)</f>
        <v>18305.511538358449</v>
      </c>
      <c r="H86" s="3">
        <f>A86*$F$7</f>
        <v>427.5</v>
      </c>
    </row>
    <row r="87" spans="1:8" x14ac:dyDescent="0.35">
      <c r="A87" s="3">
        <v>1.72</v>
      </c>
      <c r="B87" s="3">
        <f>$B$11*POWER($F$7,(2-$E$7)/2)*( (1+0.3*POWER(A87,(2-$E$7)/2) )/(POWER(A87, $E$7)-1))</f>
        <v>40116694079.623665</v>
      </c>
      <c r="C87" s="3">
        <f>$F$11 * A87^$E$7</f>
        <v>2.0736441353327723E-2</v>
      </c>
      <c r="D87" s="3">
        <f>C87-$F$11</f>
        <v>4.9250530524858234E-3</v>
      </c>
      <c r="E87" s="3">
        <f>$C$11*(C87 - D87) ^ $D$11</f>
        <v>136.20583298689698</v>
      </c>
      <c r="F87" s="3">
        <f>$C$11*(C87)^$D$11</f>
        <v>268.29109943671921</v>
      </c>
      <c r="G87" s="3">
        <f>$D$7*(0.36 * F87 + 0.64 * E87)</f>
        <v>18375.652890883299</v>
      </c>
      <c r="H87" s="3">
        <f>A87*$F$7</f>
        <v>430</v>
      </c>
    </row>
    <row r="88" spans="1:8" x14ac:dyDescent="0.35">
      <c r="A88" s="3">
        <v>1.73</v>
      </c>
      <c r="B88" s="3">
        <f>$B$11*POWER($F$7,(2-$E$7)/2)*( (1+0.3*POWER(A88,(2-$E$7)/2) )/(POWER(A88, $E$7)-1))</f>
        <v>39685956742.864105</v>
      </c>
      <c r="C88" s="3">
        <f>$F$11 * A88^$E$7</f>
        <v>2.0796634343085423E-2</v>
      </c>
      <c r="D88" s="3">
        <f>C88-$F$11</f>
        <v>4.9852460422435234E-3</v>
      </c>
      <c r="E88" s="3">
        <f>$C$11*(C88 - D88) ^ $D$11</f>
        <v>136.20583298689698</v>
      </c>
      <c r="F88" s="3">
        <f>$C$11*(C88)^$D$11</f>
        <v>270.24230434770925</v>
      </c>
      <c r="G88" s="3">
        <f>$D$7*(0.36 * F88 + 0.64 * E88)</f>
        <v>18445.896267678938</v>
      </c>
      <c r="H88" s="3">
        <f>A88*$F$7</f>
        <v>432.5</v>
      </c>
    </row>
    <row r="89" spans="1:8" x14ac:dyDescent="0.35">
      <c r="A89" s="3">
        <v>1.74</v>
      </c>
      <c r="B89" s="3">
        <f>$B$11*POWER($F$7,(2-$E$7)/2)*( (1+0.3*POWER(A89,(2-$E$7)/2) )/(POWER(A89, $E$7)-1))</f>
        <v>39266772401.374786</v>
      </c>
      <c r="C89" s="3">
        <f>$F$11 * A89^$E$7</f>
        <v>2.0856653614614213E-2</v>
      </c>
      <c r="D89" s="3">
        <f>C89-$F$11</f>
        <v>5.0452653137723139E-3</v>
      </c>
      <c r="E89" s="3">
        <f>$C$11*(C89 - D89) ^ $D$11</f>
        <v>136.20583298689698</v>
      </c>
      <c r="F89" s="3">
        <f>$C$11*(C89)^$D$11</f>
        <v>272.19633097104332</v>
      </c>
      <c r="G89" s="3">
        <f>$D$7*(0.36 * F89 + 0.64 * E89)</f>
        <v>18516.241226118967</v>
      </c>
      <c r="H89" s="3">
        <f>A89*$F$7</f>
        <v>435</v>
      </c>
    </row>
    <row r="90" spans="1:8" x14ac:dyDescent="0.35">
      <c r="A90" s="3">
        <v>1.75</v>
      </c>
      <c r="B90" s="3">
        <f>$B$11*POWER($F$7,(2-$E$7)/2)*( (1+0.3*POWER(A90,(2-$E$7)/2) )/(POWER(A90, $E$7)-1))</f>
        <v>38858679947.530609</v>
      </c>
      <c r="C90" s="3">
        <f>$F$11 * A90^$E$7</f>
        <v>2.0916500663351892E-2</v>
      </c>
      <c r="D90" s="3">
        <f>C90-$F$11</f>
        <v>5.1051123625099927E-3</v>
      </c>
      <c r="E90" s="3">
        <f>$C$11*(C90 - D90) ^ $D$11</f>
        <v>136.20583298689698</v>
      </c>
      <c r="F90" s="3">
        <f>$C$11*(C90)^$D$11</f>
        <v>274.15316713529182</v>
      </c>
      <c r="G90" s="3">
        <f>$D$7*(0.36 * F90 + 0.64 * E90)</f>
        <v>18586.687328031912</v>
      </c>
      <c r="H90" s="3">
        <f>A90*$F$7</f>
        <v>437.5</v>
      </c>
    </row>
    <row r="91" spans="1:8" x14ac:dyDescent="0.35">
      <c r="A91" s="3">
        <v>1.76</v>
      </c>
      <c r="B91" s="3">
        <f>$B$11*POWER($F$7,(2-$E$7)/2)*( (1+0.3*POWER(A91,(2-$E$7)/2) )/(POWER(A91, $E$7)-1))</f>
        <v>38461242527.312592</v>
      </c>
      <c r="C91" s="3">
        <f>$F$11 * A91^$E$7</f>
        <v>2.0976176963403034E-2</v>
      </c>
      <c r="D91" s="3">
        <f>C91-$F$11</f>
        <v>5.1647886625611344E-3</v>
      </c>
      <c r="E91" s="3">
        <f>$C$11*(C91 - D91) ^ $D$11</f>
        <v>136.20583298689698</v>
      </c>
      <c r="F91" s="3">
        <f>$C$11*(C91)^$D$11</f>
        <v>276.11280079082877</v>
      </c>
      <c r="G91" s="3">
        <f>$D$7*(0.36 * F91 + 0.64 * E91)</f>
        <v>18657.234139631244</v>
      </c>
      <c r="H91" s="3">
        <f>A91*$F$7</f>
        <v>440</v>
      </c>
    </row>
    <row r="92" spans="1:8" x14ac:dyDescent="0.35">
      <c r="A92" s="3">
        <v>1.77</v>
      </c>
      <c r="B92" s="3">
        <f>$B$11*POWER($F$7,(2-$E$7)/2)*( (1+0.3*POWER(A92,(2-$E$7)/2) )/(POWER(A92, $E$7)-1))</f>
        <v>38074045965.704987</v>
      </c>
      <c r="C92" s="3">
        <f>$F$11 * A92^$E$7</f>
        <v>2.1035683967962633E-2</v>
      </c>
      <c r="D92" s="3">
        <f>C92-$F$11</f>
        <v>5.224295667120734E-3</v>
      </c>
      <c r="E92" s="3">
        <f>$C$11*(C92 - D92) ^ $D$11</f>
        <v>136.20583298689698</v>
      </c>
      <c r="F92" s="3">
        <f>$C$11*(C92)^$D$11</f>
        <v>278.07522000792648</v>
      </c>
      <c r="G92" s="3">
        <f>$D$7*(0.36 * F92 + 0.64 * E92)</f>
        <v>18727.881231446758</v>
      </c>
      <c r="H92" s="3">
        <f>A92*$F$7</f>
        <v>442.5</v>
      </c>
    </row>
    <row r="93" spans="1:8" x14ac:dyDescent="0.35">
      <c r="A93" s="3">
        <v>1.78</v>
      </c>
      <c r="B93" s="3">
        <f>$B$11*POWER($F$7,(2-$E$7)/2)*( (1+0.3*POWER(A93,(2-$E$7)/2) )/(POWER(A93, $E$7)-1))</f>
        <v>37696697313.208366</v>
      </c>
      <c r="C93" s="3">
        <f>$F$11 * A93^$E$7</f>
        <v>2.1095023109728987E-2</v>
      </c>
      <c r="D93" s="3">
        <f>C93-$F$11</f>
        <v>5.2836348088870881E-3</v>
      </c>
      <c r="E93" s="3">
        <f>$C$11*(C93 - D93) ^ $D$11</f>
        <v>136.20583298689698</v>
      </c>
      <c r="F93" s="3">
        <f>$C$11*(C93)^$D$11</f>
        <v>280.0404129748934</v>
      </c>
      <c r="G93" s="3">
        <f>$D$7*(0.36 * F93 + 0.64 * E93)</f>
        <v>18798.628178257572</v>
      </c>
      <c r="H93" s="3">
        <f>A93*$F$7</f>
        <v>445</v>
      </c>
    </row>
    <row r="94" spans="1:8" x14ac:dyDescent="0.35">
      <c r="A94" s="3">
        <v>1.79</v>
      </c>
      <c r="B94" s="3">
        <f>$B$11*POWER($F$7,(2-$E$7)/2)*( (1+0.3*POWER(A94,(2-$E$7)/2) )/(POWER(A94, $E$7)-1))</f>
        <v>37328823502.736092</v>
      </c>
      <c r="C94" s="3">
        <f>$F$11 * A94^$E$7</f>
        <v>2.1154195801306182E-2</v>
      </c>
      <c r="D94" s="3">
        <f>C94-$F$11</f>
        <v>5.3428075004642826E-3</v>
      </c>
      <c r="E94" s="3">
        <f>$C$11*(C94 - D94) ^ $D$11</f>
        <v>136.20583298689698</v>
      </c>
      <c r="F94" s="3">
        <f>$C$11*(C94)^$D$11</f>
        <v>282.00836799624545</v>
      </c>
      <c r="G94" s="3">
        <f>$D$7*(0.36 * F94 + 0.64 * E94)</f>
        <v>18869.474559026243</v>
      </c>
      <c r="H94" s="3">
        <f>A94*$F$7</f>
        <v>447.5</v>
      </c>
    </row>
    <row r="95" spans="1:8" x14ac:dyDescent="0.35">
      <c r="A95" s="3">
        <v>1.8</v>
      </c>
      <c r="B95" s="3">
        <f>$B$11*POWER($F$7,(2-$E$7)/2)*( (1+0.3*POWER(A95,(2-$E$7)/2) )/(POWER(A95, $E$7)-1))</f>
        <v>36970070107.236916</v>
      </c>
      <c r="C95" s="3">
        <f>$F$11 * A95^$E$7</f>
        <v>2.121320343559643E-2</v>
      </c>
      <c r="D95" s="3">
        <f>C95-$F$11</f>
        <v>5.4018151347545312E-3</v>
      </c>
      <c r="E95" s="3">
        <f>$C$11*(C95 - D95) ^ $D$11</f>
        <v>136.20583298689698</v>
      </c>
      <c r="F95" s="3">
        <f>$C$11*(C95)^$D$11</f>
        <v>283.97907349092378</v>
      </c>
      <c r="G95" s="3">
        <f>$D$7*(0.36 * F95 + 0.64 * E95)</f>
        <v>18940.419956834663</v>
      </c>
      <c r="H95" s="3">
        <f>A95*$F$7</f>
        <v>450</v>
      </c>
    </row>
    <row r="96" spans="1:8" x14ac:dyDescent="0.35">
      <c r="A96" s="3">
        <v>1.81</v>
      </c>
      <c r="B96" s="3">
        <f>$B$11*POWER($F$7,(2-$E$7)/2)*( (1+0.3*POWER(A96,(2-$E$7)/2) )/(POWER(A96, $E$7)-1))</f>
        <v>36620100189.338364</v>
      </c>
      <c r="C96" s="3">
        <f>$F$11 * A96^$E$7</f>
        <v>2.1272047386182651E-2</v>
      </c>
      <c r="D96" s="3">
        <f>C96-$F$11</f>
        <v>5.4606590853407515E-3</v>
      </c>
      <c r="E96" s="3">
        <f>$C$11*(C96 - D96) ^ $D$11</f>
        <v>136.20583298689698</v>
      </c>
      <c r="F96" s="3">
        <f>$C$11*(C96)^$D$11</f>
        <v>285.95251799054176</v>
      </c>
      <c r="G96" s="3">
        <f>$D$7*(0.36 * F96 + 0.64 * E96)</f>
        <v>19011.46395882091</v>
      </c>
      <c r="H96" s="3">
        <f>A96*$F$7</f>
        <v>452.5</v>
      </c>
    </row>
    <row r="97" spans="1:8" x14ac:dyDescent="0.35">
      <c r="A97" s="3">
        <v>1.82</v>
      </c>
      <c r="B97" s="3">
        <f>$B$11*POWER($F$7,(2-$E$7)/2)*( (1+0.3*POWER(A97,(2-$E$7)/2) )/(POWER(A97, $E$7)-1))</f>
        <v>36278593235.156082</v>
      </c>
      <c r="C97" s="3">
        <f>$F$11 * A97^$E$7</f>
        <v>2.1330729007701547E-2</v>
      </c>
      <c r="D97" s="3">
        <f>C97-$F$11</f>
        <v>5.5193407068596483E-3</v>
      </c>
      <c r="E97" s="3">
        <f>$C$11*(C97 - D97) ^ $D$11</f>
        <v>136.20583298689698</v>
      </c>
      <c r="F97" s="3">
        <f>$C$11*(C97)^$D$11</f>
        <v>287.92869013767381</v>
      </c>
      <c r="G97" s="3">
        <f>$D$7*(0.36 * F97 + 0.64 * E97)</f>
        <v>19082.606156117661</v>
      </c>
      <c r="H97" s="3">
        <f>A97*$F$7</f>
        <v>455</v>
      </c>
    </row>
    <row r="98" spans="1:8" x14ac:dyDescent="0.35">
      <c r="A98" s="3">
        <v>1.83</v>
      </c>
      <c r="B98" s="3">
        <f>$B$11*POWER($F$7,(2-$E$7)/2)*( (1+0.3*POWER(A98,(2-$E$7)/2) )/(POWER(A98, $E$7)-1))</f>
        <v>35945244165.170982</v>
      </c>
      <c r="C98" s="3">
        <f>$F$11 * A98^$E$7</f>
        <v>2.1389249636207443E-2</v>
      </c>
      <c r="D98" s="3">
        <f>C98-$F$11</f>
        <v>5.5778613353655443E-3</v>
      </c>
      <c r="E98" s="3">
        <f>$C$11*(C98 - D98) ^ $D$11</f>
        <v>136.20583298689698</v>
      </c>
      <c r="F98" s="3">
        <f>$C$11*(C98)^$D$11</f>
        <v>289.90757868417717</v>
      </c>
      <c r="G98" s="3">
        <f>$D$7*(0.36 * F98 + 0.64 * E98)</f>
        <v>19153.846143791783</v>
      </c>
      <c r="H98" s="3">
        <f>A98*$F$7</f>
        <v>457.5</v>
      </c>
    </row>
    <row r="99" spans="1:8" x14ac:dyDescent="0.35">
      <c r="A99" s="3">
        <v>1.84</v>
      </c>
      <c r="B99" s="3">
        <f>$B$11*POWER($F$7,(2-$E$7)/2)*( (1+0.3*POWER(A99,(2-$E$7)/2) )/(POWER(A99, $E$7)-1))</f>
        <v>35619762415.751953</v>
      </c>
      <c r="C99" s="3">
        <f>$F$11 * A99^$E$7</f>
        <v>2.1447610589527221E-2</v>
      </c>
      <c r="D99" s="3">
        <f>C99-$F$11</f>
        <v>5.6362222886853219E-3</v>
      </c>
      <c r="E99" s="3">
        <f>$C$11*(C99 - D99) ^ $D$11</f>
        <v>136.20583298689698</v>
      </c>
      <c r="F99" s="3">
        <f>$C$11*(C99)^$D$11</f>
        <v>291.88917248954886</v>
      </c>
      <c r="G99" s="3">
        <f>$D$7*(0.36 * F99 + 0.64 * E99)</f>
        <v>19225.183520785165</v>
      </c>
      <c r="H99" s="3">
        <f>A99*$F$7</f>
        <v>460</v>
      </c>
    </row>
    <row r="100" spans="1:8" x14ac:dyDescent="0.35">
      <c r="A100" s="3">
        <v>1.85</v>
      </c>
      <c r="B100" s="3">
        <f>$B$11*POWER($F$7,(2-$E$7)/2)*( (1+0.3*POWER(A100,(2-$E$7)/2) )/(POWER(A100, $E$7)-1))</f>
        <v>35301871085.506531</v>
      </c>
      <c r="C100" s="3">
        <f>$F$11 * A100^$E$7</f>
        <v>2.150581316760657E-2</v>
      </c>
      <c r="D100" s="3">
        <f>C100-$F$11</f>
        <v>5.6944248667646705E-3</v>
      </c>
      <c r="E100" s="3">
        <f>$C$11*(C100 - D100) ^ $D$11</f>
        <v>136.20583298689698</v>
      </c>
      <c r="F100" s="3">
        <f>$C$11*(C100)^$D$11</f>
        <v>293.87346051931371</v>
      </c>
      <c r="G100" s="3">
        <f>$D$7*(0.36 * F100 + 0.64 * E100)</f>
        <v>19296.617889856701</v>
      </c>
      <c r="H100" s="3">
        <f>A100*$F$7</f>
        <v>462.5</v>
      </c>
    </row>
    <row r="101" spans="1:8" x14ac:dyDescent="0.35">
      <c r="A101" s="3">
        <v>1.86</v>
      </c>
      <c r="B101" s="3">
        <f>$B$11*POWER($F$7,(2-$E$7)/2)*( (1+0.3*POWER(A101,(2-$E$7)/2) )/(POWER(A101, $E$7)-1))</f>
        <v>34991306141.182953</v>
      </c>
      <c r="C101" s="3">
        <f>$F$11 * A101^$E$7</f>
        <v>2.156385865284783E-2</v>
      </c>
      <c r="D101" s="3">
        <f>C101-$F$11</f>
        <v>5.7524703520059305E-3</v>
      </c>
      <c r="E101" s="3">
        <f>$C$11*(C101 - D101) ^ $D$11</f>
        <v>136.20583298689698</v>
      </c>
      <c r="F101" s="3">
        <f>$C$11*(C101)^$D$11</f>
        <v>295.86043184345203</v>
      </c>
      <c r="G101" s="3">
        <f>$D$7*(0.36 * F101 + 0.64 * E101)</f>
        <v>19368.148857525681</v>
      </c>
      <c r="H101" s="3">
        <f>A101*$F$7</f>
        <v>465</v>
      </c>
    </row>
    <row r="102" spans="1:8" x14ac:dyDescent="0.35">
      <c r="A102" s="3">
        <v>1.87</v>
      </c>
      <c r="B102" s="3">
        <f>$B$11*POWER($F$7,(2-$E$7)/2)*( (1+0.3*POWER(A102,(2-$E$7)/2) )/(POWER(A102, $E$7)-1))</f>
        <v>34687815678.332321</v>
      </c>
      <c r="C102" s="3">
        <f>$F$11 * A102^$E$7</f>
        <v>2.162174831043966E-2</v>
      </c>
      <c r="D102" s="3">
        <f>C102-$F$11</f>
        <v>5.8103600095977606E-3</v>
      </c>
      <c r="E102" s="3">
        <f>$C$11*(C102 - D102) ^ $D$11</f>
        <v>136.20583298689698</v>
      </c>
      <c r="F102" s="3">
        <f>$C$11*(C102)^$D$11</f>
        <v>297.85007563484771</v>
      </c>
      <c r="G102" s="3">
        <f>$D$7*(0.36 * F102 + 0.64 * E102)</f>
        <v>19439.776034015926</v>
      </c>
      <c r="H102" s="3">
        <f>A102*$F$7</f>
        <v>467.5</v>
      </c>
    </row>
    <row r="103" spans="1:8" x14ac:dyDescent="0.35">
      <c r="A103" s="3">
        <v>1.88</v>
      </c>
      <c r="B103" s="3">
        <f>$B$11*POWER($F$7,(2-$E$7)/2)*( (1+0.3*POWER(A103,(2-$E$7)/2) )/(POWER(A103, $E$7)-1))</f>
        <v>34391159232.375061</v>
      </c>
      <c r="C103" s="3">
        <f>$F$11 * A103^$E$7</f>
        <v>2.1679483388678804E-2</v>
      </c>
      <c r="D103" s="3">
        <f>C103-$F$11</f>
        <v>5.8680950878369047E-3</v>
      </c>
      <c r="E103" s="3">
        <f>$C$11*(C103 - D103) ^ $D$11</f>
        <v>136.20583298689698</v>
      </c>
      <c r="F103" s="3">
        <f>$C$11*(C103)^$D$11</f>
        <v>299.84238116777954</v>
      </c>
      <c r="G103" s="3">
        <f>$D$7*(0.36 * F103 + 0.64 * E103)</f>
        <v>19511.499033201471</v>
      </c>
      <c r="H103" s="3">
        <f>A103*$F$7</f>
        <v>470</v>
      </c>
    </row>
    <row r="104" spans="1:8" x14ac:dyDescent="0.35">
      <c r="A104" s="3">
        <v>1.89</v>
      </c>
      <c r="B104" s="3">
        <f>$B$11*POWER($F$7,(2-$E$7)/2)*( (1+0.3*POWER(A104,(2-$E$7)/2) )/(POWER(A104, $E$7)-1))</f>
        <v>34101107136.107388</v>
      </c>
      <c r="C104" s="3">
        <f>$F$11 * A104^$E$7</f>
        <v>2.1737065119284162E-2</v>
      </c>
      <c r="D104" s="3">
        <f>C104-$F$11</f>
        <v>5.9256768184422631E-3</v>
      </c>
      <c r="E104" s="3">
        <f>$C$11*(C104 - D104) ^ $D$11</f>
        <v>136.20583298689698</v>
      </c>
      <c r="F104" s="3">
        <f>$C$11*(C104)^$D$11</f>
        <v>301.83733781643315</v>
      </c>
      <c r="G104" s="3">
        <f>$D$7*(0.36 * F104 + 0.64 * E104)</f>
        <v>19583.317472553001</v>
      </c>
      <c r="H104" s="3">
        <f>A104*$F$7</f>
        <v>472.5</v>
      </c>
    </row>
    <row r="105" spans="1:8" x14ac:dyDescent="0.35">
      <c r="A105" s="3">
        <v>1.9</v>
      </c>
      <c r="B105" s="3">
        <f>$B$11*POWER($F$7,(2-$E$7)/2)*( (1+0.3*POWER(A105,(2-$E$7)/2) )/(POWER(A105, $E$7)-1))</f>
        <v>33817439920.036148</v>
      </c>
      <c r="C105" s="3">
        <f>$F$11 * A105^$E$7</f>
        <v>2.179449471770337E-2</v>
      </c>
      <c r="D105" s="3">
        <f>C105-$F$11</f>
        <v>5.9831064168614709E-3</v>
      </c>
      <c r="E105" s="3">
        <f>$C$11*(C105 - D105) ^ $D$11</f>
        <v>136.20583298689698</v>
      </c>
      <c r="F105" s="3">
        <f>$C$11*(C105)^$D$11</f>
        <v>303.83493505344904</v>
      </c>
      <c r="G105" s="3">
        <f>$D$7*(0.36 * F105 + 0.64 * E105)</f>
        <v>19655.23097308557</v>
      </c>
      <c r="H105" s="3">
        <f>A105*$F$7</f>
        <v>475</v>
      </c>
    </row>
    <row r="106" spans="1:8" x14ac:dyDescent="0.35">
      <c r="A106" s="3">
        <v>1.91</v>
      </c>
      <c r="B106" s="3">
        <f>$B$11*POWER($F$7,(2-$E$7)/2)*( (1+0.3*POWER(A106,(2-$E$7)/2) )/(POWER(A106, $E$7)-1))</f>
        <v>33539947752.247379</v>
      </c>
      <c r="C106" s="3">
        <f>$F$11 * A106^$E$7</f>
        <v>2.1851773383412161E-2</v>
      </c>
      <c r="D106" s="3">
        <f>C106-$F$11</f>
        <v>6.0403850825702619E-3</v>
      </c>
      <c r="E106" s="3">
        <f>$C$11*(C106 - D106) ^ $D$11</f>
        <v>136.20583298689698</v>
      </c>
      <c r="F106" s="3">
        <f>$C$11*(C106)^$D$11</f>
        <v>305.83516244849505</v>
      </c>
      <c r="G106" s="3">
        <f>$D$7*(0.36 * F106 + 0.64 * E106)</f>
        <v>19727.239159307228</v>
      </c>
      <c r="H106" s="3">
        <f>A106*$F$7</f>
        <v>477.5</v>
      </c>
    </row>
    <row r="107" spans="1:8" x14ac:dyDescent="0.35">
      <c r="A107" s="3">
        <v>1.92</v>
      </c>
      <c r="B107" s="3">
        <f>$B$11*POWER($F$7,(2-$E$7)/2)*( (1+0.3*POWER(A107,(2-$E$7)/2) )/(POWER(A107, $E$7)-1))</f>
        <v>33268429914.800964</v>
      </c>
      <c r="C107" s="3">
        <f>$F$11 * A107^$E$7</f>
        <v>2.1908902300206649E-2</v>
      </c>
      <c r="D107" s="3">
        <f>C107-$F$11</f>
        <v>6.0975139993647495E-3</v>
      </c>
      <c r="E107" s="3">
        <f>$C$11*(C107 - D107) ^ $D$11</f>
        <v>136.20583298689698</v>
      </c>
      <c r="F107" s="3">
        <f>$C$11*(C107)^$D$11</f>
        <v>307.83800966686806</v>
      </c>
      <c r="G107" s="3">
        <f>$D$7*(0.36 * F107 + 0.64 * E107)</f>
        <v>19799.341659168658</v>
      </c>
      <c r="H107" s="3">
        <f>A107*$F$7</f>
        <v>480</v>
      </c>
    </row>
    <row r="108" spans="1:8" x14ac:dyDescent="0.35">
      <c r="A108" s="3">
        <v>1.93</v>
      </c>
      <c r="B108" s="3">
        <f>$B$11*POWER($F$7,(2-$E$7)/2)*( (1+0.3*POWER(A108,(2-$E$7)/2) )/(POWER(A108, $E$7)-1))</f>
        <v>33002694313.902081</v>
      </c>
      <c r="C108" s="3">
        <f>$F$11 * A108^$E$7</f>
        <v>2.1965882636488802E-2</v>
      </c>
      <c r="D108" s="3">
        <f>C108-$F$11</f>
        <v>6.1544943356469026E-3</v>
      </c>
      <c r="E108" s="3">
        <f>$C$11*(C108 - D108) ^ $D$11</f>
        <v>136.20583298689698</v>
      </c>
      <c r="F108" s="3">
        <f>$C$11*(C108)^$D$11</f>
        <v>309.843466468126</v>
      </c>
      <c r="G108" s="3">
        <f>$D$7*(0.36 * F108 + 0.64 * E108)</f>
        <v>19871.538104013944</v>
      </c>
      <c r="H108" s="3">
        <f>A108*$F$7</f>
        <v>482.5</v>
      </c>
    </row>
    <row r="109" spans="1:8" x14ac:dyDescent="0.35">
      <c r="A109" s="3">
        <v>1.94</v>
      </c>
      <c r="B109" s="3">
        <f>$B$11*POWER($F$7,(2-$E$7)/2)*( (1+0.3*POWER(A109,(2-$E$7)/2) )/(POWER(A109, $E$7)-1))</f>
        <v>32742557021.334351</v>
      </c>
      <c r="C109" s="3">
        <f>$F$11 * A109^$E$7</f>
        <v>2.2022715545545243E-2</v>
      </c>
      <c r="D109" s="3">
        <f>C109-$F$11</f>
        <v>6.2113272447033435E-3</v>
      </c>
      <c r="E109" s="3">
        <f>$C$11*(C109 - D109) ^ $D$11</f>
        <v>136.20583298689698</v>
      </c>
      <c r="F109" s="3">
        <f>$C$11*(C109)^$D$11</f>
        <v>311.85152270473952</v>
      </c>
      <c r="G109" s="3">
        <f>$D$7*(0.36 * F109 + 0.64 * E109)</f>
        <v>19943.82812853203</v>
      </c>
      <c r="H109" s="3">
        <f>A109*$F$7</f>
        <v>485</v>
      </c>
    </row>
    <row r="110" spans="1:8" x14ac:dyDescent="0.35">
      <c r="A110" s="3">
        <v>1.95</v>
      </c>
      <c r="B110" s="3">
        <f>$B$11*POWER($F$7,(2-$E$7)/2)*( (1+0.3*POWER(A110,(2-$E$7)/2) )/(POWER(A110, $E$7)-1))</f>
        <v>32487841844.851151</v>
      </c>
      <c r="C110" s="3">
        <f>$F$11 * A110^$E$7</f>
        <v>2.207940216581962E-2</v>
      </c>
      <c r="D110" s="3">
        <f>C110-$F$11</f>
        <v>6.2680138649777208E-3</v>
      </c>
      <c r="E110" s="3">
        <f>$C$11*(C110 - D110) ^ $D$11</f>
        <v>136.20583298689698</v>
      </c>
      <c r="F110" s="3">
        <f>$C$11*(C110)^$D$11</f>
        <v>313.86216832077878</v>
      </c>
      <c r="G110" s="3">
        <f>$D$7*(0.36 * F110 + 0.64 * E110)</f>
        <v>20016.211370709443</v>
      </c>
      <c r="H110" s="3">
        <f>A110*$F$7</f>
        <v>487.5</v>
      </c>
    </row>
    <row r="111" spans="1:8" x14ac:dyDescent="0.35">
      <c r="A111" s="3">
        <v>1.96</v>
      </c>
      <c r="B111" s="3">
        <f>$B$11*POWER($F$7,(2-$E$7)/2)*( (1+0.3*POWER(A111,(2-$E$7)/2) )/(POWER(A111, $E$7)-1))</f>
        <v>32238379925.41404</v>
      </c>
      <c r="C111" s="3">
        <f>$F$11 * A111^$E$7</f>
        <v>2.2135943621178659E-2</v>
      </c>
      <c r="D111" s="3">
        <f>C111-$F$11</f>
        <v>6.3245553203367597E-3</v>
      </c>
      <c r="E111" s="3">
        <f>$C$11*(C111 - D111) ^ $D$11</f>
        <v>136.20583298689698</v>
      </c>
      <c r="F111" s="3">
        <f>$C$11*(C111)^$D$11</f>
        <v>315.87539335061786</v>
      </c>
      <c r="G111" s="3">
        <f>$D$7*(0.36 * F111 + 0.64 * E111)</f>
        <v>20088.687471783651</v>
      </c>
      <c r="H111" s="3">
        <f>A111*$F$7</f>
        <v>490</v>
      </c>
    </row>
    <row r="112" spans="1:8" x14ac:dyDescent="0.35">
      <c r="A112" s="3">
        <v>1.97</v>
      </c>
      <c r="B112" s="3">
        <f>$B$11*POWER($F$7,(2-$E$7)/2)*( (1+0.3*POWER(A112,(2-$E$7)/2) )/(POWER(A112, $E$7)-1))</f>
        <v>31994009359.340466</v>
      </c>
      <c r="C112" s="3">
        <f>$F$11 * A112^$E$7</f>
        <v>2.2192341021172148E-2</v>
      </c>
      <c r="D112" s="3">
        <f>C112-$F$11</f>
        <v>6.3809527203302491E-3</v>
      </c>
      <c r="E112" s="3">
        <f>$C$11*(C112 - D112) ^ $D$11</f>
        <v>136.20583298689698</v>
      </c>
      <c r="F112" s="3">
        <f>$C$11*(C112)^$D$11</f>
        <v>317.89118791766697</v>
      </c>
      <c r="G112" s="3">
        <f>$D$7*(0.36 * F112 + 0.64 * E112)</f>
        <v>20161.256076197416</v>
      </c>
      <c r="H112" s="3">
        <f>A112*$F$7</f>
        <v>492.5</v>
      </c>
    </row>
    <row r="113" spans="1:8" x14ac:dyDescent="0.35">
      <c r="A113" s="3">
        <v>1.98</v>
      </c>
      <c r="B113" s="3">
        <f>$B$11*POWER($F$7,(2-$E$7)/2)*( (1+0.3*POWER(A113,(2-$E$7)/2) )/(POWER(A113, $E$7)-1))</f>
        <v>31754574843.582012</v>
      </c>
      <c r="C113" s="3">
        <f>$F$11 * A113^$E$7</f>
        <v>2.2248595461286994E-2</v>
      </c>
      <c r="D113" s="3">
        <f>C113-$F$11</f>
        <v>6.4372071604450951E-3</v>
      </c>
      <c r="E113" s="3">
        <f>$C$11*(C113 - D113) ^ $D$11</f>
        <v>136.20583298689698</v>
      </c>
      <c r="F113" s="3">
        <f>$C$11*(C113)^$D$11</f>
        <v>319.90954223313003</v>
      </c>
      <c r="G113" s="3">
        <f>$D$7*(0.36 * F113 + 0.64 * E113)</f>
        <v>20233.916831554085</v>
      </c>
      <c r="H113" s="3">
        <f>A113*$F$7</f>
        <v>495</v>
      </c>
    </row>
    <row r="114" spans="1:8" x14ac:dyDescent="0.35">
      <c r="A114" s="3">
        <v>1.99</v>
      </c>
      <c r="B114" s="3">
        <f>$B$11*POWER($F$7,(2-$E$7)/2)*( (1+0.3*POWER(A114,(2-$E$7)/2) )/(POWER(A114, $E$7)-1))</f>
        <v>31519927342.497677</v>
      </c>
      <c r="C114" s="3">
        <f>$F$11 * A114^$E$7</f>
        <v>2.2304708023195466E-2</v>
      </c>
      <c r="D114" s="3">
        <f>C114-$F$11</f>
        <v>6.4933197223535667E-3</v>
      </c>
      <c r="E114" s="3">
        <f>$C$11*(C114 - D114) ^ $D$11</f>
        <v>136.20583298689698</v>
      </c>
      <c r="F114" s="3">
        <f>$C$11*(C114)^$D$11</f>
        <v>321.93044659478375</v>
      </c>
      <c r="G114" s="3">
        <f>$D$7*(0.36 * F114 + 0.64 * E114)</f>
        <v>20306.66938857362</v>
      </c>
      <c r="H114" s="3">
        <f>A114*$F$7</f>
        <v>497.5</v>
      </c>
    </row>
    <row r="115" spans="1:8" x14ac:dyDescent="0.35">
      <c r="A115" s="3">
        <v>2</v>
      </c>
      <c r="B115" s="3">
        <f>$B$11*POWER($F$7,(2-$E$7)/2)*( (1+0.3*POWER(A115,(2-$E$7)/2) )/(POWER(A115, $E$7)-1))</f>
        <v>31289923774.617527</v>
      </c>
      <c r="C115" s="3">
        <f>$F$11 * A115^$E$7</f>
        <v>2.2360679774997901E-2</v>
      </c>
      <c r="D115" s="3">
        <f>C115-$F$11</f>
        <v>6.5492914741560014E-3</v>
      </c>
      <c r="E115" s="3">
        <f>$C$11*(C115 - D115) ^ $D$11</f>
        <v>136.20583298689698</v>
      </c>
      <c r="F115" s="3">
        <f>$C$11*(C115)^$D$11</f>
        <v>323.95389138578065</v>
      </c>
      <c r="G115" s="3">
        <f>$D$7*(0.36 * F115 + 0.64 * E115)</f>
        <v>20379.513401049509</v>
      </c>
      <c r="H115" s="3">
        <f>A115*$F$7</f>
        <v>500</v>
      </c>
    </row>
    <row r="116" spans="1:8" x14ac:dyDescent="0.35">
      <c r="A116" s="3">
        <v>2.0099999999999998</v>
      </c>
      <c r="B116" s="3">
        <f>$B$11*POWER($F$7,(2-$E$7)/2)*( (1+0.3*POWER(A116,(2-$E$7)/2) )/(POWER(A116, $E$7)-1))</f>
        <v>31064426718.011452</v>
      </c>
      <c r="C116" s="3">
        <f>$F$11 * A116^$E$7</f>
        <v>2.2416511771459896E-2</v>
      </c>
      <c r="D116" s="3">
        <f>C116-$F$11</f>
        <v>6.6051234706179969E-3</v>
      </c>
      <c r="E116" s="3">
        <f>$C$11*(C116 - D116) ^ $D$11</f>
        <v>136.20583298689698</v>
      </c>
      <c r="F116" s="3">
        <f>$C$11*(C116)^$D$11</f>
        <v>325.97986707347462</v>
      </c>
      <c r="G116" s="3">
        <f>$D$7*(0.36 * F116 + 0.64 * E116)</f>
        <v>20452.448525806496</v>
      </c>
      <c r="H116" s="3">
        <f>A116*$F$7</f>
        <v>502.49999999999994</v>
      </c>
    </row>
    <row r="117" spans="1:8" ht="14.25" customHeight="1" x14ac:dyDescent="0.35">
      <c r="A117" s="3">
        <v>2.02</v>
      </c>
      <c r="B117" s="3">
        <f>$B$11*POWER($F$7,(2-$E$7)/2)*( (1+0.3*POWER(A117,(2-$E$7)/2) )/(POWER(A117, $E$7)-1))</f>
        <v>30843304132.986198</v>
      </c>
      <c r="C117" s="3">
        <f>$F$11 * A117^$E$7</f>
        <v>2.2472205054244233E-2</v>
      </c>
      <c r="D117" s="3">
        <f>C117-$F$11</f>
        <v>6.6608167534023335E-3</v>
      </c>
      <c r="E117" s="3">
        <f>$C$11*(C117 - D117) ^ $D$11</f>
        <v>136.20583298689698</v>
      </c>
      <c r="F117" s="3">
        <f>$C$11*(C117)^$D$11</f>
        <v>328.00836420826749</v>
      </c>
      <c r="G117" s="3">
        <f>$D$7*(0.36 * F117 + 0.64 * E117)</f>
        <v>20525.474422659037</v>
      </c>
      <c r="H117" s="3">
        <f>A117*$F$7</f>
        <v>505</v>
      </c>
    </row>
    <row r="118" spans="1:8" x14ac:dyDescent="0.35">
      <c r="A118" s="3">
        <v>2.0299999999999998</v>
      </c>
      <c r="B118" s="3">
        <f>$B$11*POWER($F$7,(2-$E$7)/2)*( (1+0.3*POWER(A118,(2-$E$7)/2) )/(POWER(A118, $E$7)-1))</f>
        <v>30626429100.9333</v>
      </c>
      <c r="C118" s="3">
        <f>$F$11 * A118^$E$7</f>
        <v>2.2527760652137623E-2</v>
      </c>
      <c r="D118" s="3">
        <f>C118-$F$11</f>
        <v>6.7163723512957234E-3</v>
      </c>
      <c r="E118" s="3">
        <f>$C$11*(C118 - D118) ^ $D$11</f>
        <v>136.20583298689698</v>
      </c>
      <c r="F118" s="3">
        <f>$C$11*(C118)^$D$11</f>
        <v>330.03937342247849</v>
      </c>
      <c r="G118" s="3">
        <f>$D$7*(0.36 * F118 + 0.64 * E118)</f>
        <v>20598.590754370634</v>
      </c>
      <c r="H118" s="3">
        <f>A118*$F$7</f>
        <v>507.49999999999994</v>
      </c>
    </row>
    <row r="119" spans="1:8" x14ac:dyDescent="0.35">
      <c r="A119" s="3">
        <v>2.04</v>
      </c>
      <c r="B119" s="3">
        <f>$B$11*POWER($F$7,(2-$E$7)/2)*( (1+0.3*POWER(A119,(2-$E$7)/2) )/(POWER(A119, $E$7)-1))</f>
        <v>30413679578.24057</v>
      </c>
      <c r="C119" s="3">
        <f>$F$11 * A119^$E$7</f>
        <v>2.2583179581272431E-2</v>
      </c>
      <c r="D119" s="3">
        <f>C119-$F$11</f>
        <v>6.7717912804305322E-3</v>
      </c>
      <c r="E119" s="3">
        <f>$C$11*(C119 - D119) ^ $D$11</f>
        <v>136.20583298689698</v>
      </c>
      <c r="F119" s="3">
        <f>$C$11*(C119)^$D$11</f>
        <v>332.07288542923339</v>
      </c>
      <c r="G119" s="3">
        <f>$D$7*(0.36 * F119 + 0.64 * E119)</f>
        <v>20671.79718661381</v>
      </c>
      <c r="H119" s="3">
        <f>A119*$F$7</f>
        <v>510</v>
      </c>
    </row>
    <row r="120" spans="1:8" x14ac:dyDescent="0.35">
      <c r="A120" s="3">
        <v>2.0499999999999998</v>
      </c>
      <c r="B120" s="3">
        <f>$B$11*POWER($F$7,(2-$E$7)/2)*( (1+0.3*POWER(A120,(2-$E$7)/2) )/(POWER(A120, $E$7)-1))</f>
        <v>30204938164.263321</v>
      </c>
      <c r="C120" s="3">
        <f>$F$11 * A120^$E$7</f>
        <v>2.2638462845343543E-2</v>
      </c>
      <c r="D120" s="3">
        <f>C120-$F$11</f>
        <v>6.8270745445016441E-3</v>
      </c>
      <c r="E120" s="3">
        <f>$C$11*(C120 - D120) ^ $D$11</f>
        <v>136.20583298689698</v>
      </c>
      <c r="F120" s="3">
        <f>$C$11*(C120)^$D$11</f>
        <v>334.10889102137435</v>
      </c>
      <c r="G120" s="3">
        <f>$D$7*(0.36 * F120 + 0.64 * E120)</f>
        <v>20745.093387930883</v>
      </c>
      <c r="H120" s="3">
        <f>A120*$F$7</f>
        <v>512.5</v>
      </c>
    </row>
    <row r="121" spans="1:8" x14ac:dyDescent="0.35">
      <c r="A121" s="3">
        <v>2.06</v>
      </c>
      <c r="B121" s="3">
        <f>$B$11*POWER($F$7,(2-$E$7)/2)*( (1+0.3*POWER(A121,(2-$E$7)/2) )/(POWER(A121, $E$7)-1))</f>
        <v>30000091882.426712</v>
      </c>
      <c r="C121" s="3">
        <f>$F$11 * A121^$E$7</f>
        <v>2.2693611435820438E-2</v>
      </c>
      <c r="D121" s="3">
        <f>C121-$F$11</f>
        <v>6.8822231349785386E-3</v>
      </c>
      <c r="E121" s="3">
        <f>$C$11*(C121 - D121) ^ $D$11</f>
        <v>136.20583298689698</v>
      </c>
      <c r="F121" s="3">
        <f>$C$11*(C121)^$D$11</f>
        <v>336.14738107039142</v>
      </c>
      <c r="G121" s="3">
        <f>$D$7*(0.36 * F121 + 0.64 * E121)</f>
        <v>20818.4790296955</v>
      </c>
      <c r="H121" s="3">
        <f>A121*$F$7</f>
        <v>515</v>
      </c>
    </row>
    <row r="122" spans="1:8" x14ac:dyDescent="0.35">
      <c r="A122" s="3">
        <v>2.0699999999999998</v>
      </c>
      <c r="B122" s="3">
        <f>$B$11*POWER($F$7,(2-$E$7)/2)*( (1+0.3*POWER(A122,(2-$E$7)/2) )/(POWER(A122, $E$7)-1))</f>
        <v>29799031973.600342</v>
      </c>
      <c r="C122" s="3">
        <f>$F$11 * A122^$E$7</f>
        <v>2.2748626332154652E-2</v>
      </c>
      <c r="D122" s="3">
        <f>C122-$F$11</f>
        <v>6.9372380313127528E-3</v>
      </c>
      <c r="E122" s="3">
        <f>$C$11*(C122 - D122) ^ $D$11</f>
        <v>136.20583298689698</v>
      </c>
      <c r="F122" s="3">
        <f>$C$11*(C122)^$D$11</f>
        <v>338.18834652536805</v>
      </c>
      <c r="G122" s="3">
        <f>$D$7*(0.36 * F122 + 0.64 * E122)</f>
        <v>20891.953786074657</v>
      </c>
      <c r="H122" s="3">
        <f>A122*$F$7</f>
        <v>517.5</v>
      </c>
    </row>
    <row r="123" spans="1:8" x14ac:dyDescent="0.35">
      <c r="A123" s="3">
        <v>2.08</v>
      </c>
      <c r="B123" s="3">
        <f>$B$11*POWER($F$7,(2-$E$7)/2)*( (1+0.3*POWER(A123,(2-$E$7)/2) )/(POWER(A123, $E$7)-1))</f>
        <v>29601653700.949566</v>
      </c>
      <c r="C123" s="3">
        <f>$F$11 * A123^$E$7</f>
        <v>2.2803508501982764E-2</v>
      </c>
      <c r="D123" s="3">
        <f>C123-$F$11</f>
        <v>6.9921202011408654E-3</v>
      </c>
      <c r="E123" s="3">
        <f>$C$11*(C123 - D123) ^ $D$11</f>
        <v>136.20583298689698</v>
      </c>
      <c r="F123" s="3">
        <f>$C$11*(C123)^$D$11</f>
        <v>340.23177841195428</v>
      </c>
      <c r="G123" s="3">
        <f>$D$7*(0.36 * F123 + 0.64 * E123)</f>
        <v>20965.51733399176</v>
      </c>
      <c r="H123" s="3">
        <f>A123*$F$7</f>
        <v>520</v>
      </c>
    </row>
    <row r="124" spans="1:8" x14ac:dyDescent="0.35">
      <c r="A124" s="3">
        <v>2.09</v>
      </c>
      <c r="B124" s="3">
        <f>$B$11*POWER($F$7,(2-$E$7)/2)*( (1+0.3*POWER(A124,(2-$E$7)/2) )/(POWER(A124, $E$7)-1))</f>
        <v>29407856165.526943</v>
      </c>
      <c r="C124" s="3">
        <f>$F$11 * A124^$E$7</f>
        <v>2.2858258901324927E-2</v>
      </c>
      <c r="D124" s="3">
        <f>C124-$F$11</f>
        <v>7.0468706004830281E-3</v>
      </c>
      <c r="E124" s="3">
        <f>$C$11*(C124 - D124) ^ $D$11</f>
        <v>136.20583298689698</v>
      </c>
      <c r="F124" s="3">
        <f>$C$11*(C124)^$D$11</f>
        <v>342.27766783135257</v>
      </c>
      <c r="G124" s="3">
        <f>$D$7*(0.36 * F124 + 0.64 * E124)</f>
        <v>21039.169353090099</v>
      </c>
      <c r="H124" s="3">
        <f>A124*$F$7</f>
        <v>522.5</v>
      </c>
    </row>
    <row r="125" spans="1:8" x14ac:dyDescent="0.35">
      <c r="A125" s="3">
        <v>2.1</v>
      </c>
      <c r="B125" s="3">
        <f>$B$11*POWER($F$7,(2-$E$7)/2)*( (1+0.3*POWER(A125,(2-$E$7)/2) )/(POWER(A125, $E$7)-1))</f>
        <v>29217542131.919857</v>
      </c>
      <c r="C125" s="3">
        <f>$F$11 * A125^$E$7</f>
        <v>2.2912878474779207E-2</v>
      </c>
      <c r="D125" s="3">
        <f>C125-$F$11</f>
        <v>7.1014901739373075E-3</v>
      </c>
      <c r="E125" s="3">
        <f>$C$11*(C125 - D125) ^ $D$11</f>
        <v>136.20583298689698</v>
      </c>
      <c r="F125" s="3">
        <f>$C$11*(C125)^$D$11</f>
        <v>344.32600595931984</v>
      </c>
      <c r="G125" s="3">
        <f>$D$7*(0.36 * F125 + 0.64 * E125)</f>
        <v>21112.909525696919</v>
      </c>
      <c r="H125" s="3">
        <f>A125*$F$7</f>
        <v>525</v>
      </c>
    </row>
    <row r="126" spans="1:8" x14ac:dyDescent="0.35">
      <c r="A126" s="3">
        <v>2.11</v>
      </c>
      <c r="B126" s="3">
        <f>$B$11*POWER($F$7,(2-$E$7)/2)*( (1+0.3*POWER(A126,(2-$E$7)/2) )/(POWER(A126, $E$7)-1))</f>
        <v>29030617863.320698</v>
      </c>
      <c r="C126" s="3">
        <f>$F$11 * A126^$E$7</f>
        <v>2.2967368155711706E-2</v>
      </c>
      <c r="D126" s="3">
        <f>C126-$F$11</f>
        <v>7.1559798548698067E-3</v>
      </c>
      <c r="E126" s="3">
        <f>$C$11*(C126 - D126) ^ $D$11</f>
        <v>136.20583298689698</v>
      </c>
      <c r="F126" s="3">
        <f>$C$11*(C126)^$D$11</f>
        <v>346.37678404519539</v>
      </c>
      <c r="G126" s="3">
        <f>$D$7*(0.36 * F126 + 0.64 * E126)</f>
        <v>21186.737536788438</v>
      </c>
      <c r="H126" s="3">
        <f>A126*$F$7</f>
        <v>527.5</v>
      </c>
    </row>
    <row r="127" spans="1:8" x14ac:dyDescent="0.35">
      <c r="A127" s="3">
        <v>2.12</v>
      </c>
      <c r="B127" s="3">
        <f>$B$11*POWER($F$7,(2-$E$7)/2)*( (1+0.3*POWER(A127,(2-$E$7)/2) )/(POWER(A127, $E$7)-1))</f>
        <v>28846992965.43045</v>
      </c>
      <c r="C127" s="3">
        <f>$F$11 * A127^$E$7</f>
        <v>2.302172886644268E-2</v>
      </c>
      <c r="D127" s="3">
        <f>C127-$F$11</f>
        <v>7.2103405656007806E-3</v>
      </c>
      <c r="E127" s="3">
        <f>$C$11*(C127 - D127) ^ $D$11</f>
        <v>136.20583298689698</v>
      </c>
      <c r="F127" s="3">
        <f>$C$11*(C127)^$D$11</f>
        <v>348.42999341093724</v>
      </c>
      <c r="G127" s="3">
        <f>$D$7*(0.36 * F127 + 0.64 * E127)</f>
        <v>21260.653073955149</v>
      </c>
      <c r="H127" s="3">
        <f>A127*$F$7</f>
        <v>530</v>
      </c>
    </row>
    <row r="128" spans="1:8" x14ac:dyDescent="0.35">
      <c r="A128" s="3">
        <v>2.13</v>
      </c>
      <c r="B128" s="3">
        <f>$B$11*POWER($F$7,(2-$E$7)/2)*( (1+0.3*POWER(A128,(2-$E$7)/2) )/(POWER(A128, $E$7)-1))</f>
        <v>28666580238.648659</v>
      </c>
      <c r="C128" s="3">
        <f>$F$11 * A128^$E$7</f>
        <v>2.3075961518428653E-2</v>
      </c>
      <c r="D128" s="3">
        <f>C128-$F$11</f>
        <v>7.264573217586754E-3</v>
      </c>
      <c r="E128" s="3">
        <f>$C$11*(C128 - D128) ^ $D$11</f>
        <v>136.20583298689698</v>
      </c>
      <c r="F128" s="3">
        <f>$C$11*(C128)^$D$11</f>
        <v>350.48562545018183</v>
      </c>
      <c r="G128" s="3">
        <f>$D$7*(0.36 * F128 + 0.64 * E128)</f>
        <v>21334.655827367955</v>
      </c>
      <c r="H128" s="3">
        <f>A128*$F$7</f>
        <v>532.5</v>
      </c>
    </row>
    <row r="129" spans="1:8" x14ac:dyDescent="0.35">
      <c r="A129" s="3">
        <v>2.14</v>
      </c>
      <c r="B129" s="3">
        <f>$B$11*POWER($F$7,(2-$E$7)/2)*( (1+0.3*POWER(A129,(2-$E$7)/2) )/(POWER(A129, $E$7)-1))</f>
        <v>28489295538.040947</v>
      </c>
      <c r="C129" s="3">
        <f>$F$11 * A129^$E$7</f>
        <v>2.3130067012440761E-2</v>
      </c>
      <c r="D129" s="3">
        <f>C129-$F$11</f>
        <v>7.3186787115988618E-3</v>
      </c>
      <c r="E129" s="3">
        <f>$C$11*(C129 - D129) ^ $D$11</f>
        <v>136.20583298689698</v>
      </c>
      <c r="F129" s="3">
        <f>$C$11*(C129)^$D$11</f>
        <v>352.54367162731853</v>
      </c>
      <c r="G129" s="3">
        <f>$D$7*(0.36 * F129 + 0.64 * E129)</f>
        <v>21408.745489744873</v>
      </c>
      <c r="H129" s="3">
        <f>A129*$F$7</f>
        <v>535</v>
      </c>
    </row>
    <row r="130" spans="1:8" x14ac:dyDescent="0.35">
      <c r="A130" s="3">
        <v>2.15</v>
      </c>
      <c r="B130" s="3">
        <f>$B$11*POWER($F$7,(2-$E$7)/2)*( (1+0.3*POWER(A130,(2-$E$7)/2) )/(POWER(A130, $E$7)-1))</f>
        <v>28315057640.610901</v>
      </c>
      <c r="C130" s="3">
        <f>$F$11 * A130^$E$7</f>
        <v>2.3184046238739264E-2</v>
      </c>
      <c r="D130" s="3">
        <f>C130-$F$11</f>
        <v>7.3726579378973651E-3</v>
      </c>
      <c r="E130" s="3">
        <f>$C$11*(C130 - D130) ^ $D$11</f>
        <v>136.20583298689698</v>
      </c>
      <c r="F130" s="3">
        <f>$C$11*(C130)^$D$11</f>
        <v>354.60412347657677</v>
      </c>
      <c r="G130" s="3">
        <f>$D$7*(0.36 * F130 + 0.64 * E130)</f>
        <v>21482.92175631817</v>
      </c>
      <c r="H130" s="3">
        <f>A130*$F$7</f>
        <v>537.5</v>
      </c>
    </row>
    <row r="131" spans="1:8" x14ac:dyDescent="0.35">
      <c r="A131" s="3">
        <v>2.16</v>
      </c>
      <c r="B131" s="3">
        <f>$B$11*POWER($F$7,(2-$E$7)/2)*( (1+0.3*POWER(A131,(2-$E$7)/2) )/(POWER(A131, $E$7)-1))</f>
        <v>28143788119.435139</v>
      </c>
      <c r="C131" s="3">
        <f>$F$11 * A131^$E$7</f>
        <v>2.3237900077244505E-2</v>
      </c>
      <c r="D131" s="3">
        <f>C131-$F$11</f>
        <v>7.4265117764026056E-3</v>
      </c>
      <c r="E131" s="3">
        <f>$C$11*(C131 - D131) ^ $D$11</f>
        <v>136.20583298689698</v>
      </c>
      <c r="F131" s="3">
        <f>$C$11*(C131)^$D$11</f>
        <v>356.66697260113665</v>
      </c>
      <c r="G131" s="3">
        <f>$D$7*(0.36 * F131 + 0.64 * E131)</f>
        <v>21557.184324802325</v>
      </c>
      <c r="H131" s="3">
        <f>A131*$F$7</f>
        <v>540</v>
      </c>
    </row>
    <row r="132" spans="1:8" x14ac:dyDescent="0.35">
      <c r="A132" s="3">
        <v>2.17</v>
      </c>
      <c r="B132" s="3">
        <f>$B$11*POWER($F$7,(2-$E$7)/2)*( (1+0.3*POWER(A132,(2-$E$7)/2) )/(POWER(A132, $E$7)-1))</f>
        <v>27975411224.251617</v>
      </c>
      <c r="C132" s="3">
        <f>$F$11 * A132^$E$7</f>
        <v>2.3291629397704235E-2</v>
      </c>
      <c r="D132" s="3">
        <f>C132-$F$11</f>
        <v>7.4802410968623362E-3</v>
      </c>
      <c r="E132" s="3">
        <f>$C$11*(C132 - D132) ^ $D$11</f>
        <v>136.20583298689698</v>
      </c>
      <c r="F132" s="3">
        <f>$C$11*(C132)^$D$11</f>
        <v>358.73221067224631</v>
      </c>
      <c r="G132" s="3">
        <f>$D$7*(0.36 * F132 + 0.64 * E132)</f>
        <v>21631.532895362274</v>
      </c>
      <c r="H132" s="3">
        <f>A132*$F$7</f>
        <v>542.5</v>
      </c>
    </row>
    <row r="133" spans="1:8" x14ac:dyDescent="0.35">
      <c r="A133" s="3">
        <v>2.1800000000000002</v>
      </c>
      <c r="B133" s="3">
        <f>$B$11*POWER($F$7,(2-$E$7)/2)*( (1+0.3*POWER(A133,(2-$E$7)/2) )/(POWER(A133, $E$7)-1))</f>
        <v>27809853768.117889</v>
      </c>
      <c r="C133" s="3">
        <f>$F$11 * A133^$E$7</f>
        <v>2.3345235059857507E-2</v>
      </c>
      <c r="D133" s="3">
        <f>C133-$F$11</f>
        <v>7.5338467590156076E-3</v>
      </c>
      <c r="E133" s="3">
        <f>$C$11*(C133 - D133) ^ $D$11</f>
        <v>136.20583298689698</v>
      </c>
      <c r="F133" s="3">
        <f>$C$11*(C133)^$D$11</f>
        <v>360.79982942836136</v>
      </c>
      <c r="G133" s="3">
        <f>$D$7*(0.36 * F133 + 0.64 * E133)</f>
        <v>21705.967170582415</v>
      </c>
      <c r="H133" s="3">
        <f>A133*$F$7</f>
        <v>545</v>
      </c>
    </row>
    <row r="134" spans="1:8" x14ac:dyDescent="0.35">
      <c r="A134" s="3">
        <v>2.19</v>
      </c>
      <c r="B134" s="3">
        <f>$B$11*POWER($F$7,(2-$E$7)/2)*( (1+0.3*POWER(A134,(2-$E$7)/2) )/(POWER(A134, $E$7)-1))</f>
        <v>27647045019.782516</v>
      </c>
      <c r="C134" s="3">
        <f>$F$11 * A134^$E$7</f>
        <v>2.3398717913595185E-2</v>
      </c>
      <c r="D134" s="3">
        <f>C134-$F$11</f>
        <v>7.5873296127532859E-3</v>
      </c>
      <c r="E134" s="3">
        <f>$C$11*(C134 - D134) ^ $D$11</f>
        <v>136.20583298689698</v>
      </c>
      <c r="F134" s="3">
        <f>$C$11*(C134)^$D$11</f>
        <v>362.86982067429602</v>
      </c>
      <c r="G134" s="3">
        <f>$D$7*(0.36 * F134 + 0.64 * E134)</f>
        <v>21780.486855436062</v>
      </c>
      <c r="H134" s="3">
        <f>A134*$F$7</f>
        <v>547.5</v>
      </c>
    </row>
    <row r="135" spans="1:8" x14ac:dyDescent="0.35">
      <c r="A135" s="3">
        <v>2.2000000000000002</v>
      </c>
      <c r="B135" s="3">
        <f>$B$11*POWER($F$7,(2-$E$7)/2)*( (1+0.3*POWER(A135,(2-$E$7)/2) )/(POWER(A135, $E$7)-1))</f>
        <v>27486916601.436398</v>
      </c>
      <c r="C135" s="3">
        <f>$F$11 * A135^$E$7</f>
        <v>2.3452078799117152E-2</v>
      </c>
      <c r="D135" s="3">
        <f>C135-$F$11</f>
        <v>7.640690498275253E-3</v>
      </c>
      <c r="E135" s="3">
        <f>$C$11*(C135 - D135) ^ $D$11</f>
        <v>136.20583298689698</v>
      </c>
      <c r="F135" s="3">
        <f>$C$11*(C135)^$D$11</f>
        <v>364.94217628038882</v>
      </c>
      <c r="G135" s="3">
        <f>$D$7*(0.36 * F135 + 0.64 * E135)</f>
        <v>21855.091657255405</v>
      </c>
      <c r="H135" s="3">
        <f>A135*$F$7</f>
        <v>550</v>
      </c>
    </row>
    <row r="136" spans="1:8" x14ac:dyDescent="0.35">
      <c r="A136" s="3">
        <v>2.21</v>
      </c>
      <c r="B136" s="3">
        <f>$B$11*POWER($F$7,(2-$E$7)/2)*( (1+0.3*POWER(A136,(2-$E$7)/2) )/(POWER(A136, $E$7)-1))</f>
        <v>27329402391.532803</v>
      </c>
      <c r="C136" s="3">
        <f>$F$11 * A136^$E$7</f>
        <v>2.3505318547086321E-2</v>
      </c>
      <c r="D136" s="3">
        <f>C136-$F$11</f>
        <v>7.6939302462444223E-3</v>
      </c>
      <c r="E136" s="3">
        <f>$C$11*(C136 - D136) ^ $D$11</f>
        <v>136.20583298689698</v>
      </c>
      <c r="F136" s="3">
        <f>$C$11*(C136)^$D$11</f>
        <v>367.01688818168441</v>
      </c>
      <c r="G136" s="3">
        <f>$D$7*(0.36 * F136 + 0.64 * E136)</f>
        <v>21929.781285702047</v>
      </c>
      <c r="H136" s="3">
        <f>A136*$F$7</f>
        <v>552.5</v>
      </c>
    </row>
    <row r="137" spans="1:8" x14ac:dyDescent="0.35">
      <c r="A137" s="3">
        <v>2.2200000000000002</v>
      </c>
      <c r="B137" s="3">
        <f>$B$11*POWER($F$7,(2-$E$7)/2)*( (1+0.3*POWER(A137,(2-$E$7)/2) )/(POWER(A137, $E$7)-1))</f>
        <v>27174438432.385273</v>
      </c>
      <c r="C137" s="3">
        <f>$F$11 * A137^$E$7</f>
        <v>2.3558437978779496E-2</v>
      </c>
      <c r="D137" s="3">
        <f>C137-$F$11</f>
        <v>7.7470496779375973E-3</v>
      </c>
      <c r="E137" s="3">
        <f>$C$11*(C137 - D137) ^ $D$11</f>
        <v>136.20583298689698</v>
      </c>
      <c r="F137" s="3">
        <f>$C$11*(C137)^$D$11</f>
        <v>369.09394837712722</v>
      </c>
      <c r="G137" s="3">
        <f>$D$7*(0.36 * F137 + 0.64 * E137)</f>
        <v>22004.555452737986</v>
      </c>
      <c r="H137" s="3">
        <f>A137*$F$7</f>
        <v>555</v>
      </c>
    </row>
    <row r="138" spans="1:8" x14ac:dyDescent="0.35">
      <c r="A138" s="3">
        <v>2.23</v>
      </c>
      <c r="B138" s="3">
        <f>$B$11*POWER($F$7,(2-$E$7)/2)*( (1+0.3*POWER(A138,(2-$E$7)/2) )/(POWER(A138, $E$7)-1))</f>
        <v>27021962842.271599</v>
      </c>
      <c r="C138" s="3">
        <f>$F$11 * A138^$E$7</f>
        <v>2.3611437906235194E-2</v>
      </c>
      <c r="D138" s="3">
        <f>C138-$F$11</f>
        <v>7.8000496053932944E-3</v>
      </c>
      <c r="E138" s="3">
        <f>$C$11*(C138 - D138) ^ $D$11</f>
        <v>136.20583298689698</v>
      </c>
      <c r="F138" s="3">
        <f>$C$11*(C138)^$D$11</f>
        <v>371.17334892876693</v>
      </c>
      <c r="G138" s="3">
        <f>$D$7*(0.36 * F138 + 0.64 * E138)</f>
        <v>22079.413872597019</v>
      </c>
      <c r="H138" s="3">
        <f>A138*$F$7</f>
        <v>557.5</v>
      </c>
    </row>
    <row r="139" spans="1:8" x14ac:dyDescent="0.35">
      <c r="A139" s="3">
        <v>2.2400000000000002</v>
      </c>
      <c r="B139" s="3">
        <f>$B$11*POWER($F$7,(2-$E$7)/2)*( (1+0.3*POWER(A139,(2-$E$7)/2) )/(POWER(A139, $E$7)-1))</f>
        <v>26871915731.789448</v>
      </c>
      <c r="C139" s="3">
        <f>$F$11 * A139^$E$7</f>
        <v>2.366431913239847E-2</v>
      </c>
      <c r="D139" s="3">
        <f>C139-$F$11</f>
        <v>7.8529308315565712E-3</v>
      </c>
      <c r="E139" s="3">
        <f>$C$11*(C139 - D139) ^ $D$11</f>
        <v>136.20583298689698</v>
      </c>
      <c r="F139" s="3">
        <f>$C$11*(C139)^$D$11</f>
        <v>373.2550819609844</v>
      </c>
      <c r="G139" s="3">
        <f>$D$7*(0.36 * F139 + 0.64 * E139)</f>
        <v>22154.356261756846</v>
      </c>
      <c r="H139" s="3">
        <f>A139*$F$7</f>
        <v>560</v>
      </c>
    </row>
    <row r="140" spans="1:8" x14ac:dyDescent="0.35">
      <c r="A140" s="3">
        <v>2.25</v>
      </c>
      <c r="B140" s="3">
        <f>$B$11*POWER($F$7,(2-$E$7)/2)*( (1+0.3*POWER(A140,(2-$E$7)/2) )/(POWER(A140, $E$7)-1))</f>
        <v>26724239124.225697</v>
      </c>
      <c r="C140" s="3">
        <f>$F$11 * A140^$E$7</f>
        <v>2.3717082451262847E-2</v>
      </c>
      <c r="D140" s="3">
        <f>C140-$F$11</f>
        <v>7.9056941504209478E-3</v>
      </c>
      <c r="E140" s="3">
        <f>$C$11*(C140 - D140) ^ $D$11</f>
        <v>136.20583298689698</v>
      </c>
      <c r="F140" s="3">
        <f>$C$11*(C140)^$D$11</f>
        <v>375.33913965972391</v>
      </c>
      <c r="G140" s="3">
        <f>$D$7*(0.36 * F140 + 0.64 * E140)</f>
        <v>22229.382338911466</v>
      </c>
      <c r="H140" s="3">
        <f>A140*$F$7</f>
        <v>562.5</v>
      </c>
    </row>
    <row r="141" spans="1:8" x14ac:dyDescent="0.35">
      <c r="A141" s="3">
        <v>2.2599999999999998</v>
      </c>
      <c r="B141" s="3">
        <f>$B$11*POWER($F$7,(2-$E$7)/2)*( (1+0.3*POWER(A141,(2-$E$7)/2) )/(POWER(A141, $E$7)-1))</f>
        <v>26578876879.71632</v>
      </c>
      <c r="C141" s="3">
        <f>$F$11 * A141^$E$7</f>
        <v>2.3769728648009428E-2</v>
      </c>
      <c r="D141" s="3">
        <f>C141-$F$11</f>
        <v>7.9583403471675286E-3</v>
      </c>
      <c r="E141" s="3">
        <f>$C$11*(C141 - D141) ^ $D$11</f>
        <v>136.20583298689698</v>
      </c>
      <c r="F141" s="3">
        <f>$C$11*(C141)^$D$11</f>
        <v>377.42551427173771</v>
      </c>
      <c r="G141" s="3">
        <f>$D$7*(0.36 * F141 + 0.64 * E141)</f>
        <v>22304.491824943965</v>
      </c>
      <c r="H141" s="3">
        <f>A141*$F$7</f>
        <v>565</v>
      </c>
    </row>
    <row r="142" spans="1:8" x14ac:dyDescent="0.35">
      <c r="A142" s="3">
        <v>2.27</v>
      </c>
      <c r="B142" s="3">
        <f>$B$11*POWER($F$7,(2-$E$7)/2)*( (1+0.3*POWER(A142,(2-$E$7)/2) )/(POWER(A142, $E$7)-1))</f>
        <v>26435774622.988201</v>
      </c>
      <c r="C142" s="3">
        <f>$F$11 * A142^$E$7</f>
        <v>2.3822258499143194E-2</v>
      </c>
      <c r="D142" s="3">
        <f>C142-$F$11</f>
        <v>8.0108701983012953E-3</v>
      </c>
      <c r="E142" s="3">
        <f>$C$11*(C142 - D142) ^ $D$11</f>
        <v>136.20583298689698</v>
      </c>
      <c r="F142" s="3">
        <f>$C$11*(C142)^$D$11</f>
        <v>379.51419810385124</v>
      </c>
      <c r="G142" s="3">
        <f>$D$7*(0.36 * F142 + 0.64 * E142)</f>
        <v>22379.684442900056</v>
      </c>
      <c r="H142" s="3">
        <f>A142*$F$7</f>
        <v>567.5</v>
      </c>
    </row>
    <row r="143" spans="1:8" x14ac:dyDescent="0.35">
      <c r="A143" s="3">
        <v>2.2799999999999998</v>
      </c>
      <c r="B143" s="3">
        <f>$B$11*POWER($F$7,(2-$E$7)/2)*( (1+0.3*POWER(A143,(2-$E$7)/2) )/(POWER(A143, $E$7)-1))</f>
        <v>26294879674.486778</v>
      </c>
      <c r="C143" s="3">
        <f>$F$11 * A143^$E$7</f>
        <v>2.3874672772626646E-2</v>
      </c>
      <c r="D143" s="3">
        <f>C143-$F$11</f>
        <v>8.0632844717847471E-3</v>
      </c>
      <c r="E143" s="3">
        <f>$C$11*(C143 - D143) ^ $D$11</f>
        <v>136.20583298689698</v>
      </c>
      <c r="F143" s="3">
        <f>$C$11*(C143)^$D$11</f>
        <v>381.60518352222937</v>
      </c>
      <c r="G143" s="3">
        <f>$D$7*(0.36 * F143 + 0.64 * E143)</f>
        <v>22454.959917961663</v>
      </c>
      <c r="H143" s="3">
        <f>A143*$F$7</f>
        <v>570</v>
      </c>
    </row>
    <row r="144" spans="1:8" x14ac:dyDescent="0.35">
      <c r="A144" s="3">
        <v>2.29</v>
      </c>
      <c r="B144" s="3">
        <f>$B$11*POWER($F$7,(2-$E$7)/2)*( (1+0.3*POWER(A144,(2-$E$7)/2) )/(POWER(A144, $E$7)-1))</f>
        <v>26156140984.705948</v>
      </c>
      <c r="C144" s="3">
        <f>$F$11 * A144^$E$7</f>
        <v>2.3926972228010802E-2</v>
      </c>
      <c r="D144" s="3">
        <f>C144-$F$11</f>
        <v>8.1155839271689033E-3</v>
      </c>
      <c r="E144" s="3">
        <f>$C$11*(C144 - D144) ^ $D$11</f>
        <v>136.20583298689698</v>
      </c>
      <c r="F144" s="3">
        <f>$C$11*(C144)^$D$11</f>
        <v>383.69846295166428</v>
      </c>
      <c r="G144" s="3">
        <f>$D$7*(0.36 * F144 + 0.64 * E144)</f>
        <v>22530.31797742132</v>
      </c>
      <c r="H144" s="3">
        <f>A144*$F$7</f>
        <v>572.5</v>
      </c>
    </row>
    <row r="145" spans="1:8" x14ac:dyDescent="0.35">
      <c r="A145" s="3">
        <v>2.2999999999999998</v>
      </c>
      <c r="B145" s="3">
        <f>$B$11*POWER($F$7,(2-$E$7)/2)*( (1+0.3*POWER(A145,(2-$E$7)/2) )/(POWER(A145, $E$7)-1))</f>
        <v>26019509071.547806</v>
      </c>
      <c r="C145" s="3">
        <f>$F$11 * A145^$E$7</f>
        <v>2.39791576165636E-2</v>
      </c>
      <c r="D145" s="3">
        <f>C145-$F$11</f>
        <v>8.1677693157217006E-3</v>
      </c>
      <c r="E145" s="3">
        <f>$C$11*(C145 - D145) ^ $D$11</f>
        <v>136.20583298689698</v>
      </c>
      <c r="F145" s="3">
        <f>$C$11*(C145)^$D$11</f>
        <v>385.79402887486827</v>
      </c>
      <c r="G145" s="3">
        <f>$D$7*(0.36 * F145 + 0.64 * E145)</f>
        <v>22605.758350656663</v>
      </c>
      <c r="H145" s="3">
        <f>A145*$F$7</f>
        <v>575</v>
      </c>
    </row>
    <row r="146" spans="1:8" x14ac:dyDescent="0.35">
      <c r="A146" s="3">
        <v>2.31</v>
      </c>
      <c r="B146" s="3">
        <f>$B$11*POWER($F$7,(2-$E$7)/2)*( (1+0.3*POWER(A146,(2-$E$7)/2) )/(POWER(A146, $E$7)-1))</f>
        <v>25884935960.550274</v>
      </c>
      <c r="C146" s="3">
        <f>$F$11 * A146^$E$7</f>
        <v>2.4031229681395833E-2</v>
      </c>
      <c r="D146" s="3">
        <f>C146-$F$11</f>
        <v>8.2198413805539342E-3</v>
      </c>
      <c r="E146" s="3">
        <f>$C$11*(C146 - D146) ^ $D$11</f>
        <v>136.20583298689698</v>
      </c>
      <c r="F146" s="3">
        <f>$C$11*(C146)^$D$11</f>
        <v>387.8918738317829</v>
      </c>
      <c r="G146" s="3">
        <f>$D$7*(0.36 * F146 + 0.64 * E146)</f>
        <v>22681.280769105593</v>
      </c>
      <c r="H146" s="3">
        <f>A146*$F$7</f>
        <v>577.5</v>
      </c>
    </row>
    <row r="147" spans="1:8" x14ac:dyDescent="0.35">
      <c r="A147" s="3">
        <v>2.3199999999999998</v>
      </c>
      <c r="B147" s="3">
        <f>$B$11*POWER($F$7,(2-$E$7)/2)*( (1+0.3*POWER(A147,(2-$E$7)/2) )/(POWER(A147, $E$7)-1))</f>
        <v>25752375127.830746</v>
      </c>
      <c r="C147" s="3">
        <f>$F$11 * A147^$E$7</f>
        <v>2.4083189157584593E-2</v>
      </c>
      <c r="D147" s="3">
        <f>C147-$F$11</f>
        <v>8.2718008567426934E-3</v>
      </c>
      <c r="E147" s="3">
        <f>$C$11*(C147 - D147) ^ $D$11</f>
        <v>136.20583298689698</v>
      </c>
      <c r="F147" s="3">
        <f>$C$11*(C147)^$D$11</f>
        <v>389.99199041889659</v>
      </c>
      <c r="G147" s="3">
        <f>$D$7*(0.36 * F147 + 0.64 * E147)</f>
        <v>22756.884966241683</v>
      </c>
      <c r="H147" s="3">
        <f>A147*$F$7</f>
        <v>580</v>
      </c>
    </row>
    <row r="148" spans="1:8" x14ac:dyDescent="0.35">
      <c r="A148" s="3">
        <v>2.33</v>
      </c>
      <c r="B148" s="3">
        <f>$B$11*POWER($F$7,(2-$E$7)/2)*( (1+0.3*POWER(A148,(2-$E$7)/2) )/(POWER(A148, $E$7)-1))</f>
        <v>25621781445.602558</v>
      </c>
      <c r="C148" s="3">
        <f>$F$11 * A148^$E$7</f>
        <v>2.4135036772294342E-2</v>
      </c>
      <c r="D148" s="3">
        <f>C148-$F$11</f>
        <v>8.3236484714524425E-3</v>
      </c>
      <c r="E148" s="3">
        <f>$C$11*(C148 - D148) ^ $D$11</f>
        <v>136.20583298689698</v>
      </c>
      <c r="F148" s="3">
        <f>$C$11*(C148)^$D$11</f>
        <v>392.09437128857286</v>
      </c>
      <c r="G148" s="3">
        <f>$D$7*(0.36 * F148 + 0.64 * E148)</f>
        <v>22832.570677550029</v>
      </c>
      <c r="H148" s="3">
        <f>A148*$F$7</f>
        <v>582.5</v>
      </c>
    </row>
    <row r="149" spans="1:8" x14ac:dyDescent="0.35">
      <c r="A149" s="3">
        <v>2.34</v>
      </c>
      <c r="B149" s="3">
        <f>$B$11*POWER($F$7,(2-$E$7)/2)*( (1+0.3*POWER(A149,(2-$E$7)/2) )/(POWER(A149, $E$7)-1))</f>
        <v>25493111130.130169</v>
      </c>
      <c r="C149" s="3">
        <f>$F$11 * A149^$E$7</f>
        <v>2.4186773244895654E-2</v>
      </c>
      <c r="D149" s="3">
        <f>C149-$F$11</f>
        <v>8.3753849440537549E-3</v>
      </c>
      <c r="E149" s="3">
        <f>$C$11*(C149 - D149) ^ $D$11</f>
        <v>136.20583298689698</v>
      </c>
      <c r="F149" s="3">
        <f>$C$11*(C149)^$D$11</f>
        <v>394.19900914839263</v>
      </c>
      <c r="G149" s="3">
        <f>$D$7*(0.36 * F149 + 0.64 * E149)</f>
        <v>22908.337640503545</v>
      </c>
      <c r="H149" s="3">
        <f>A149*$F$7</f>
        <v>585</v>
      </c>
    </row>
    <row r="150" spans="1:8" x14ac:dyDescent="0.35">
      <c r="A150" s="3">
        <v>2.35</v>
      </c>
      <c r="B150" s="3">
        <f>$B$11*POWER($F$7,(2-$E$7)/2)*( (1+0.3*POWER(A150,(2-$E$7)/2) )/(POWER(A150, $E$7)-1))</f>
        <v>25366321691.996418</v>
      </c>
      <c r="C150" s="3">
        <f>$F$11 * A150^$E$7</f>
        <v>2.4238399287081651E-2</v>
      </c>
      <c r="D150" s="3">
        <f>C150-$F$11</f>
        <v>8.4270109862397517E-3</v>
      </c>
      <c r="E150" s="3">
        <f>$C$11*(C150 - D150) ^ $D$11</f>
        <v>136.20583298689698</v>
      </c>
      <c r="F150" s="3">
        <f>$C$11*(C150)^$D$11</f>
        <v>396.30589676050232</v>
      </c>
      <c r="G150" s="3">
        <f>$D$7*(0.36 * F150 + 0.64 * E150)</f>
        <v>22984.185594539493</v>
      </c>
      <c r="H150" s="3">
        <f>A150*$F$7</f>
        <v>587.5</v>
      </c>
    </row>
    <row r="151" spans="1:8" x14ac:dyDescent="0.35">
      <c r="A151" s="3">
        <v>2.36</v>
      </c>
      <c r="B151" s="3">
        <f>$B$11*POWER($F$7,(2-$E$7)/2)*( (1+0.3*POWER(A151,(2-$E$7)/2) )/(POWER(A151, $E$7)-1))</f>
        <v>25241371888.563042</v>
      </c>
      <c r="C151" s="3">
        <f>$F$11 * A151^$E$7</f>
        <v>2.4289915602982243E-2</v>
      </c>
      <c r="D151" s="3">
        <f>C151-$F$11</f>
        <v>8.4785273021403436E-3</v>
      </c>
      <c r="E151" s="3">
        <f>$C$11*(C151 - D151) ^ $D$11</f>
        <v>136.20583298689698</v>
      </c>
      <c r="F151" s="3">
        <f>$C$11*(C151)^$D$11</f>
        <v>398.41502694097881</v>
      </c>
      <c r="G151" s="3">
        <f>$D$7*(0.36 * F151 + 0.64 * E151)</f>
        <v>23060.11428103664</v>
      </c>
      <c r="H151" s="3">
        <f>A151*$F$7</f>
        <v>590</v>
      </c>
    </row>
    <row r="152" spans="1:8" x14ac:dyDescent="0.35">
      <c r="A152" s="3">
        <v>2.37</v>
      </c>
      <c r="B152" s="3">
        <f>$B$11*POWER($F$7,(2-$E$7)/2)*( (1+0.3*POWER(A152,(2-$E$7)/2) )/(POWER(A152, $E$7)-1))</f>
        <v>25118221678.512218</v>
      </c>
      <c r="C152" s="3">
        <f>$F$11 * A152^$E$7</f>
        <v>2.4341322889276176E-2</v>
      </c>
      <c r="D152" s="3">
        <f>C152-$F$11</f>
        <v>8.5299345884342764E-3</v>
      </c>
      <c r="E152" s="3">
        <f>$C$11*(C152 - D152) ^ $D$11</f>
        <v>136.20583298689698</v>
      </c>
      <c r="F152" s="3">
        <f>$C$11*(C152)^$D$11</f>
        <v>400.52639255919632</v>
      </c>
      <c r="G152" s="3">
        <f>$D$7*(0.36 * F152 + 0.64 * E152)</f>
        <v>23136.123443292472</v>
      </c>
      <c r="H152" s="3">
        <f>A152*$F$7</f>
        <v>592.5</v>
      </c>
    </row>
    <row r="153" spans="1:8" x14ac:dyDescent="0.35">
      <c r="A153" s="3">
        <v>2.38</v>
      </c>
      <c r="B153" s="3">
        <f>$B$11*POWER($F$7,(2-$E$7)/2)*( (1+0.3*POWER(A153,(2-$E$7)/2) )/(POWER(A153, $E$7)-1))</f>
        <v>24996832178.363873</v>
      </c>
      <c r="C153" s="3">
        <f>$F$11 * A153^$E$7</f>
        <v>2.4392621835300939E-2</v>
      </c>
      <c r="D153" s="3">
        <f>C153-$F$11</f>
        <v>8.5812335344590401E-3</v>
      </c>
      <c r="E153" s="3">
        <f>$C$11*(C153 - D153) ^ $D$11</f>
        <v>136.20583298689698</v>
      </c>
      <c r="F153" s="3">
        <f>$C$11*(C153)^$D$11</f>
        <v>402.63998653720938</v>
      </c>
      <c r="G153" s="3">
        <f>$D$7*(0.36 * F153 + 0.64 * E153)</f>
        <v>23212.212826500945</v>
      </c>
      <c r="H153" s="3">
        <f>A153*$F$7</f>
        <v>595</v>
      </c>
    </row>
    <row r="154" spans="1:8" x14ac:dyDescent="0.35">
      <c r="A154" s="3">
        <v>2.39</v>
      </c>
      <c r="B154" s="3">
        <f>$B$11*POWER($F$7,(2-$E$7)/2)*( (1+0.3*POWER(A154,(2-$E$7)/2) )/(POWER(A154, $E$7)-1))</f>
        <v>24877165620.8689</v>
      </c>
      <c r="C154" s="3">
        <f>$F$11 * A154^$E$7</f>
        <v>2.4443813123160636E-2</v>
      </c>
      <c r="D154" s="3">
        <f>C154-$F$11</f>
        <v>8.6324248223187371E-3</v>
      </c>
      <c r="E154" s="3">
        <f>$C$11*(C154 - D154) ^ $D$11</f>
        <v>136.20583298689698</v>
      </c>
      <c r="F154" s="3">
        <f>$C$11*(C154)^$D$11</f>
        <v>404.75580184914662</v>
      </c>
      <c r="G154" s="3">
        <f>$D$7*(0.36 * F154 + 0.64 * E154)</f>
        <v>23288.382177730688</v>
      </c>
      <c r="H154" s="3">
        <f>A154*$F$7</f>
        <v>597.5</v>
      </c>
    </row>
    <row r="155" spans="1:8" x14ac:dyDescent="0.35">
      <c r="A155" s="3">
        <v>2.4</v>
      </c>
      <c r="B155" s="3">
        <f>$B$11*POWER($F$7,(2-$E$7)/2)*( (1+0.3*POWER(A155,(2-$E$7)/2) )/(POWER(A155, $E$7)-1))</f>
        <v>24759185315.184956</v>
      </c>
      <c r="C155" s="3">
        <f>$F$11 * A155^$E$7</f>
        <v>2.4494897427831785E-2</v>
      </c>
      <c r="D155" s="3">
        <f>C155-$F$11</f>
        <v>8.6835091269898863E-3</v>
      </c>
      <c r="E155" s="3">
        <f>$C$11*(C155 - D155) ^ $D$11</f>
        <v>136.20583298689698</v>
      </c>
      <c r="F155" s="3">
        <f>$C$11*(C155)^$D$11</f>
        <v>406.8738315206063</v>
      </c>
      <c r="G155" s="3">
        <f>$D$7*(0.36 * F155 + 0.64 * E155)</f>
        <v>23364.631245903234</v>
      </c>
      <c r="H155" s="3">
        <f>A155*$F$7</f>
        <v>600</v>
      </c>
    </row>
    <row r="156" spans="1:8" x14ac:dyDescent="0.35">
      <c r="A156" s="3">
        <v>2.41</v>
      </c>
      <c r="B156" s="3">
        <f>$B$11*POWER($F$7,(2-$E$7)/2)*( (1+0.3*POWER(A156,(2-$E$7)/2) )/(POWER(A156, $E$7)-1))</f>
        <v>24642855608.745895</v>
      </c>
      <c r="C156" s="3">
        <f>$F$11 * A156^$E$7</f>
        <v>2.454587541726716E-2</v>
      </c>
      <c r="D156" s="3">
        <f>C156-$F$11</f>
        <v>8.7344871164252609E-3</v>
      </c>
      <c r="E156" s="3">
        <f>$C$11*(C156 - D156) ^ $D$11</f>
        <v>136.20583298689698</v>
      </c>
      <c r="F156" s="3">
        <f>$C$11*(C156)^$D$11</f>
        <v>408.99406862806859</v>
      </c>
      <c r="G156" s="3">
        <f>$D$7*(0.36 * F156 + 0.64 * E156)</f>
        <v>23440.959781771875</v>
      </c>
      <c r="H156" s="3">
        <f>A156*$F$7</f>
        <v>602.5</v>
      </c>
    </row>
    <row r="157" spans="1:8" x14ac:dyDescent="0.35">
      <c r="A157" s="3">
        <v>2.42</v>
      </c>
      <c r="B157" s="3">
        <f>$B$11*POWER($F$7,(2-$E$7)/2)*( (1+0.3*POWER(A157,(2-$E$7)/2) )/(POWER(A157, $E$7)-1))</f>
        <v>24528141850.741791</v>
      </c>
      <c r="C157" s="3">
        <f>$F$11 * A157^$E$7</f>
        <v>2.4596747752497691E-2</v>
      </c>
      <c r="D157" s="3">
        <f>C157-$F$11</f>
        <v>8.7853594516557922E-3</v>
      </c>
      <c r="E157" s="3">
        <f>$C$11*(C157 - D157) ^ $D$11</f>
        <v>136.20583298689698</v>
      </c>
      <c r="F157" s="3">
        <f>$C$11*(C157)^$D$11</f>
        <v>411.11650629831644</v>
      </c>
      <c r="G157" s="3">
        <f>$D$7*(0.36 * F157 + 0.64 * E157)</f>
        <v>23517.367537900798</v>
      </c>
      <c r="H157" s="3">
        <f>A157*$F$7</f>
        <v>605</v>
      </c>
    </row>
    <row r="158" spans="1:8" x14ac:dyDescent="0.35">
      <c r="A158" s="3">
        <v>2.4300000000000002</v>
      </c>
      <c r="B158" s="3">
        <f>$B$11*POWER($F$7,(2-$E$7)/2)*( (1+0.3*POWER(A158,(2-$E$7)/2) )/(POWER(A158, $E$7)-1))</f>
        <v>24415010357.130371</v>
      </c>
      <c r="C158" s="3">
        <f>$F$11 * A158^$E$7</f>
        <v>2.4647515087732479E-2</v>
      </c>
      <c r="D158" s="3">
        <f>C158-$F$11</f>
        <v>8.8361267868905802E-3</v>
      </c>
      <c r="E158" s="3">
        <f>$C$11*(C158 - D158) ^ $D$11</f>
        <v>136.20583298689698</v>
      </c>
      <c r="F158" s="3">
        <f>$C$11*(C158)^$D$11</f>
        <v>413.24113770786136</v>
      </c>
      <c r="G158" s="3">
        <f>$D$7*(0.36 * F158 + 0.64 * E158)</f>
        <v>23593.85426864442</v>
      </c>
      <c r="H158" s="3">
        <f>A158*$F$7</f>
        <v>607.5</v>
      </c>
    </row>
    <row r="159" spans="1:8" x14ac:dyDescent="0.35">
      <c r="A159" s="3">
        <v>2.44</v>
      </c>
      <c r="B159" s="3">
        <f>$B$11*POWER($F$7,(2-$E$7)/2)*( (1+0.3*POWER(A159,(2-$E$7)/2) )/(POWER(A159, $E$7)-1))</f>
        <v>24303428377.105721</v>
      </c>
      <c r="C159" s="3">
        <f>$F$11 * A159^$E$7</f>
        <v>2.469817807045694E-2</v>
      </c>
      <c r="D159" s="3">
        <f>C159-$F$11</f>
        <v>8.8867897696150409E-3</v>
      </c>
      <c r="E159" s="3">
        <f>$C$11*(C159 - D159) ^ $D$11</f>
        <v>136.20583298689698</v>
      </c>
      <c r="F159" s="3">
        <f>$C$11*(C159)^$D$11</f>
        <v>415.36795608237867</v>
      </c>
      <c r="G159" s="3">
        <f>$D$7*(0.36 * F159 + 0.64 * E159)</f>
        <v>23670.419730127036</v>
      </c>
      <c r="H159" s="3">
        <f>A159*$F$7</f>
        <v>610</v>
      </c>
    </row>
    <row r="160" spans="1:8" x14ac:dyDescent="0.35">
      <c r="A160" s="3">
        <v>2.4500000000000002</v>
      </c>
      <c r="B160" s="3">
        <f>$B$11*POWER($F$7,(2-$E$7)/2)*( (1+0.3*POWER(A160,(2-$E$7)/2) )/(POWER(A160, $E$7)-1))</f>
        <v>24193364060.953712</v>
      </c>
      <c r="C160" s="3">
        <f>$F$11 * A160^$E$7</f>
        <v>2.4748737341529166E-2</v>
      </c>
      <c r="D160" s="3">
        <f>C160-$F$11</f>
        <v>8.9373490406872667E-3</v>
      </c>
      <c r="E160" s="3">
        <f>$C$11*(C160 - D160) ^ $D$11</f>
        <v>136.20583298689698</v>
      </c>
      <c r="F160" s="3">
        <f>$C$11*(C160)^$D$11</f>
        <v>417.49695469615949</v>
      </c>
      <c r="G160" s="3">
        <f>$D$7*(0.36 * F160 + 0.64 * E160)</f>
        <v>23747.063680223146</v>
      </c>
      <c r="H160" s="3">
        <f>A160*$F$7</f>
        <v>612.5</v>
      </c>
    </row>
    <row r="161" spans="1:8" x14ac:dyDescent="0.35">
      <c r="A161" s="3">
        <v>2.46</v>
      </c>
      <c r="B161" s="3">
        <f>$B$11*POWER($F$7,(2-$E$7)/2)*( (1+0.3*POWER(A161,(2-$E$7)/2) )/(POWER(A161, $E$7)-1))</f>
        <v>24084786429.227833</v>
      </c>
      <c r="C161" s="3">
        <f>$F$11 * A161^$E$7</f>
        <v>2.4799193535274495E-2</v>
      </c>
      <c r="D161" s="3">
        <f>C161-$F$11</f>
        <v>8.9878052344325964E-3</v>
      </c>
      <c r="E161" s="3">
        <f>$C$11*(C161 - D161) ^ $D$11</f>
        <v>136.20583298689698</v>
      </c>
      <c r="F161" s="3">
        <f>$C$11*(C161)^$D$11</f>
        <v>419.62812687155809</v>
      </c>
      <c r="G161" s="3">
        <f>$D$7*(0.36 * F161 + 0.64 * E161)</f>
        <v>23823.785878537499</v>
      </c>
      <c r="H161" s="3">
        <f>A161*$F$7</f>
        <v>615</v>
      </c>
    </row>
    <row r="162" spans="1:8" x14ac:dyDescent="0.35">
      <c r="A162" s="3">
        <v>2.4700000000000002</v>
      </c>
      <c r="B162" s="3">
        <f>$B$11*POWER($F$7,(2-$E$7)/2)*( (1+0.3*POWER(A162,(2-$E$7)/2) )/(POWER(A162, $E$7)-1))</f>
        <v>23977665343.182461</v>
      </c>
      <c r="C162" s="3">
        <f>$F$11 * A162^$E$7</f>
        <v>2.484954727957836E-2</v>
      </c>
      <c r="D162" s="3">
        <f>C162-$F$11</f>
        <v>9.0381589787364609E-3</v>
      </c>
      <c r="E162" s="3">
        <f>$C$11*(C162 - D162) ^ $D$11</f>
        <v>136.20583298689698</v>
      </c>
      <c r="F162" s="3">
        <f>$C$11*(C162)^$D$11</f>
        <v>421.76146597845644</v>
      </c>
      <c r="G162" s="3">
        <f>$D$7*(0.36 * F162 + 0.64 * E162)</f>
        <v>23900.58608638584</v>
      </c>
      <c r="H162" s="3">
        <f>A162*$F$7</f>
        <v>617.5</v>
      </c>
    </row>
    <row r="163" spans="1:8" x14ac:dyDescent="0.35">
      <c r="A163" s="3">
        <v>2.48</v>
      </c>
      <c r="B163" s="3">
        <f>$B$11*POWER($F$7,(2-$E$7)/2)*( (1+0.3*POWER(A163,(2-$E$7)/2) )/(POWER(A163, $E$7)-1))</f>
        <v>23871971476.404114</v>
      </c>
      <c r="C163" s="3">
        <f>$F$11 * A163^$E$7</f>
        <v>2.4899799195977471E-2</v>
      </c>
      <c r="D163" s="3">
        <f>C163-$F$11</f>
        <v>9.0884108951355715E-3</v>
      </c>
      <c r="E163" s="3">
        <f>$C$11*(C163 - D163) ^ $D$11</f>
        <v>136.20583298689698</v>
      </c>
      <c r="F163" s="3">
        <f>$C$11*(C163)^$D$11</f>
        <v>423.89696543373606</v>
      </c>
      <c r="G163" s="3">
        <f>$D$7*(0.36 * F163 + 0.64 * E163)</f>
        <v>23977.464066775905</v>
      </c>
      <c r="H163" s="3">
        <f>A163*$F$7</f>
        <v>620</v>
      </c>
    </row>
    <row r="164" spans="1:8" x14ac:dyDescent="0.35">
      <c r="A164" s="3">
        <v>2.4900000000000002</v>
      </c>
      <c r="B164" s="3">
        <f>$B$11*POWER($F$7,(2-$E$7)/2)*( (1+0.3*POWER(A164,(2-$E$7)/2) )/(POWER(A164, $E$7)-1))</f>
        <v>23767676287.584572</v>
      </c>
      <c r="C164" s="3">
        <f>$F$11 * A164^$E$7</f>
        <v>2.4949949899749302E-2</v>
      </c>
      <c r="D164" s="3">
        <f>C164-$F$11</f>
        <v>9.1385615989074027E-3</v>
      </c>
      <c r="E164" s="3">
        <f>$C$11*(C164 - D164) ^ $D$11</f>
        <v>136.20583298689698</v>
      </c>
      <c r="F164" s="3">
        <f>$C$11*(C164)^$D$11</f>
        <v>426.03461870075546</v>
      </c>
      <c r="G164" s="3">
        <f>$D$7*(0.36 * F164 + 0.64 * E164)</f>
        <v>24054.419584388605</v>
      </c>
      <c r="H164" s="3">
        <f>A164*$F$7</f>
        <v>622.5</v>
      </c>
    </row>
    <row r="165" spans="1:8" x14ac:dyDescent="0.35">
      <c r="A165" s="3">
        <v>2.5</v>
      </c>
      <c r="B165" s="3">
        <f>$B$11*POWER($F$7,(2-$E$7)/2)*( (1+0.3*POWER(A165,(2-$E$7)/2) )/(POWER(A165, $E$7)-1))</f>
        <v>23664751994.382339</v>
      </c>
      <c r="C165" s="3">
        <f>$F$11 * A165^$E$7</f>
        <v>2.5000000000000005E-2</v>
      </c>
      <c r="D165" s="3">
        <f>C165-$F$11</f>
        <v>9.1886116991581057E-3</v>
      </c>
      <c r="E165" s="3">
        <f>$C$11*(C165 - D165) ^ $D$11</f>
        <v>136.20583298689698</v>
      </c>
      <c r="F165" s="3">
        <f>$C$11*(C165)^$D$11</f>
        <v>428.1744192888379</v>
      </c>
      <c r="G165" s="3">
        <f>$D$7*(0.36 * F165 + 0.64 * E165)</f>
        <v>24131.452405559572</v>
      </c>
      <c r="H165" s="3">
        <f>A165*$F$7</f>
        <v>625</v>
      </c>
    </row>
  </sheetData>
  <mergeCells count="1">
    <mergeCell ref="A1:H1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2022-04-19T06:27:06Z</dcterms:modified>
</cp:coreProperties>
</file>