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74E591B2-409C-4E8C-B5A2-08E7CA540D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10" i="1" s="1"/>
  <c r="C16" i="1"/>
  <c r="C14" i="1"/>
  <c r="C6" i="1" l="1"/>
  <c r="C7" i="1" s="1"/>
  <c r="C8" i="1" s="1"/>
  <c r="F13" i="1" l="1"/>
  <c r="F19" i="1"/>
  <c r="F14" i="1"/>
  <c r="C11" i="1"/>
  <c r="C9" i="1"/>
  <c r="F7" i="1" l="1"/>
  <c r="C10" i="1"/>
  <c r="F21" i="1" s="1"/>
  <c r="F20" i="1"/>
  <c r="F16" i="1" l="1"/>
  <c r="F15" i="1"/>
</calcChain>
</file>

<file path=xl/sharedStrings.xml><?xml version="1.0" encoding="utf-8"?>
<sst xmlns="http://schemas.openxmlformats.org/spreadsheetml/2006/main" count="46" uniqueCount="46">
  <si>
    <t>i</t>
  </si>
  <si>
    <t>n</t>
  </si>
  <si>
    <t>T0</t>
  </si>
  <si>
    <t>tv</t>
  </si>
  <si>
    <t>t'v</t>
  </si>
  <si>
    <t>tб</t>
  </si>
  <si>
    <t>c</t>
  </si>
  <si>
    <t>L</t>
  </si>
  <si>
    <t>m</t>
  </si>
  <si>
    <t>bet</t>
  </si>
  <si>
    <t>Kn</t>
  </si>
  <si>
    <t>Kф</t>
  </si>
  <si>
    <t>y0</t>
  </si>
  <si>
    <t>y1</t>
  </si>
  <si>
    <t>y2</t>
  </si>
  <si>
    <t>y3</t>
  </si>
  <si>
    <t>y4</t>
  </si>
  <si>
    <t>Vt</t>
  </si>
  <si>
    <t>Vmint</t>
  </si>
  <si>
    <t>Vcpt</t>
  </si>
  <si>
    <t>tв1</t>
  </si>
  <si>
    <t>t''v</t>
  </si>
  <si>
    <t>vср T(в1)/vср T</t>
  </si>
  <si>
    <t>Vcptв</t>
  </si>
  <si>
    <t>Расчет применения механизмов</t>
  </si>
  <si>
    <t>Последовательная передача с постоянной скоростью</t>
  </si>
  <si>
    <t>Ступенчатая с постоянной скоростью</t>
  </si>
  <si>
    <t>Ступенчатая с переменной скоростью</t>
  </si>
  <si>
    <t>Периоды</t>
  </si>
  <si>
    <t>Последовательная передача с переменной скоростью</t>
  </si>
  <si>
    <t>Верхних упоров и форгрейфера</t>
  </si>
  <si>
    <t>Верхнего форгрейфера и нижних упоров</t>
  </si>
  <si>
    <t>Нижних упоров и нижнего форгрейфера</t>
  </si>
  <si>
    <t>Вывод: по возрастанию периоды получились T4, T3, T2, T1. Ближе к T0 это T3.</t>
  </si>
  <si>
    <t>vср T(в)/vср T</t>
  </si>
  <si>
    <t xml:space="preserve">Лабораторная работа № 5
</t>
  </si>
  <si>
    <t>РАСЧЕТ ЛИСТОПИТАЮЩИХ СИСТЕМ</t>
  </si>
  <si>
    <t>T3(с)</t>
  </si>
  <si>
    <t>T4(с)</t>
  </si>
  <si>
    <t>T2(с)</t>
  </si>
  <si>
    <t>T1(с)</t>
  </si>
  <si>
    <t>Tв(с)</t>
  </si>
  <si>
    <t>Tвн(с)</t>
  </si>
  <si>
    <t>Tн(с)</t>
  </si>
  <si>
    <t>Вывод, выбираем ступенчатую подачу с переменной скоростью и нижние упорс с нижним форгрейфером</t>
  </si>
  <si>
    <t>Цель работы: научиться определять эффективность листопитающих систем, освоить методику выбора листопитающей системы по заданным параметрам. ВАРИАНТ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</si>
</sst>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right"/>
    </xf>
    <xf numFmtId="0" fontId="1" fillId="0" borderId="10" xfId="0" applyFont="1" applyBorder="1"/>
    <xf numFmtId="0" fontId="1" fillId="0" borderId="1" xfId="0" applyFont="1" applyBorder="1" applyAlignment="1">
      <alignment horizontal="right"/>
    </xf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1" xfId="0" applyFont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4"/>
  <sheetViews>
    <sheetView tabSelected="1" workbookViewId="0">
      <selection activeCell="O10" sqref="O10"/>
    </sheetView>
  </sheetViews>
  <sheetFormatPr defaultRowHeight="18" x14ac:dyDescent="0.35"/>
  <cols>
    <col min="1" max="4" width="8.88671875" style="2"/>
    <col min="5" max="5" width="14.6640625" style="2" customWidth="1"/>
    <col min="6" max="6" width="15.109375" style="3" customWidth="1"/>
    <col min="7" max="7" width="17" style="2" customWidth="1"/>
    <col min="8" max="9" width="8.88671875" style="2"/>
    <col min="10" max="10" width="19" style="2" customWidth="1"/>
    <col min="11" max="16384" width="8.88671875" style="2"/>
  </cols>
  <sheetData>
    <row r="1" spans="2:12" ht="18" customHeight="1" x14ac:dyDescent="0.35">
      <c r="B1" s="33" t="s">
        <v>35</v>
      </c>
      <c r="C1" s="34"/>
      <c r="D1" s="34"/>
      <c r="E1" s="34"/>
      <c r="F1" s="34"/>
      <c r="G1" s="34"/>
      <c r="H1" s="34"/>
      <c r="I1" s="34"/>
      <c r="J1" s="34"/>
      <c r="K1" s="34"/>
      <c r="L1" s="35"/>
    </row>
    <row r="2" spans="2:12" ht="16.2" customHeight="1" x14ac:dyDescent="0.35">
      <c r="B2" s="36" t="s">
        <v>36</v>
      </c>
      <c r="C2" s="32"/>
      <c r="D2" s="32"/>
      <c r="E2" s="32"/>
      <c r="F2" s="32"/>
      <c r="G2" s="32"/>
      <c r="H2" s="32"/>
      <c r="I2" s="32"/>
      <c r="J2" s="32"/>
      <c r="K2" s="32"/>
      <c r="L2" s="37"/>
    </row>
    <row r="3" spans="2:12" ht="37.200000000000003" customHeight="1" x14ac:dyDescent="0.35">
      <c r="B3" s="6" t="s">
        <v>45</v>
      </c>
      <c r="C3" s="7"/>
      <c r="D3" s="7"/>
      <c r="E3" s="7"/>
      <c r="F3" s="7"/>
      <c r="G3" s="7"/>
      <c r="H3" s="7"/>
      <c r="I3" s="7"/>
      <c r="J3" s="7"/>
      <c r="K3" s="7"/>
      <c r="L3" s="8"/>
    </row>
    <row r="4" spans="2:12" x14ac:dyDescent="0.35">
      <c r="B4" s="31"/>
      <c r="C4" s="31"/>
      <c r="D4" s="31"/>
      <c r="E4" s="31"/>
      <c r="F4" s="31"/>
      <c r="G4" s="31"/>
      <c r="H4" s="31"/>
      <c r="I4" s="31"/>
      <c r="J4" s="31"/>
    </row>
    <row r="5" spans="2:12" x14ac:dyDescent="0.35">
      <c r="B5" s="9" t="s">
        <v>0</v>
      </c>
      <c r="C5" s="10">
        <v>5</v>
      </c>
      <c r="E5" s="13" t="s">
        <v>18</v>
      </c>
      <c r="F5" s="20">
        <v>0.3</v>
      </c>
    </row>
    <row r="6" spans="2:12" x14ac:dyDescent="0.35">
      <c r="B6" s="9" t="s">
        <v>1</v>
      </c>
      <c r="C6" s="10">
        <f>4.8+C5*0.5</f>
        <v>7.3</v>
      </c>
      <c r="E6" s="13" t="s">
        <v>19</v>
      </c>
      <c r="F6" s="20">
        <f>1.6*C23</f>
        <v>0.72000000000000008</v>
      </c>
    </row>
    <row r="7" spans="2:12" x14ac:dyDescent="0.35">
      <c r="B7" s="9" t="s">
        <v>2</v>
      </c>
      <c r="C7" s="10">
        <f>(3600/(C6*1000))</f>
        <v>0.49315068493150682</v>
      </c>
      <c r="E7" s="13" t="s">
        <v>20</v>
      </c>
      <c r="F7" s="20">
        <f>C9+C11</f>
        <v>0.12328767123287671</v>
      </c>
    </row>
    <row r="8" spans="2:12" x14ac:dyDescent="0.35">
      <c r="B8" s="9" t="s">
        <v>3</v>
      </c>
      <c r="C8" s="10">
        <f>C7/3</f>
        <v>0.16438356164383561</v>
      </c>
      <c r="E8" s="13" t="s">
        <v>34</v>
      </c>
      <c r="F8" s="20">
        <v>0.9</v>
      </c>
    </row>
    <row r="9" spans="2:12" x14ac:dyDescent="0.35">
      <c r="B9" s="9" t="s">
        <v>4</v>
      </c>
      <c r="C9" s="10">
        <f>(1/4) * C8</f>
        <v>4.1095890410958902E-2</v>
      </c>
      <c r="E9" s="13" t="s">
        <v>22</v>
      </c>
      <c r="F9" s="20">
        <v>0.85</v>
      </c>
    </row>
    <row r="10" spans="2:12" x14ac:dyDescent="0.35">
      <c r="B10" s="9" t="s">
        <v>21</v>
      </c>
      <c r="C10" s="10">
        <f>C9</f>
        <v>4.1095890410958902E-2</v>
      </c>
      <c r="E10" s="13" t="s">
        <v>23</v>
      </c>
      <c r="F10" s="20">
        <f>0.9*F6</f>
        <v>0.64800000000000013</v>
      </c>
    </row>
    <row r="11" spans="2:12" x14ac:dyDescent="0.35">
      <c r="B11" s="9" t="s">
        <v>5</v>
      </c>
      <c r="C11" s="10">
        <f>0.5*C8</f>
        <v>8.2191780821917804E-2</v>
      </c>
      <c r="E11" s="22"/>
      <c r="F11" s="23"/>
    </row>
    <row r="12" spans="2:12" x14ac:dyDescent="0.35">
      <c r="B12" s="9" t="s">
        <v>6</v>
      </c>
      <c r="C12" s="10">
        <v>1</v>
      </c>
      <c r="E12" s="16" t="s">
        <v>28</v>
      </c>
      <c r="F12" s="17"/>
      <c r="G12" s="15"/>
      <c r="H12" s="15"/>
      <c r="I12" s="15"/>
      <c r="J12" s="15"/>
      <c r="K12" s="15"/>
      <c r="L12" s="12"/>
    </row>
    <row r="13" spans="2:12" x14ac:dyDescent="0.35">
      <c r="B13" s="9" t="s">
        <v>7</v>
      </c>
      <c r="C13" s="10">
        <v>0.84</v>
      </c>
      <c r="E13" s="13" t="s">
        <v>40</v>
      </c>
      <c r="F13" s="14">
        <f>C8+((C13+C18)/C23)</f>
        <v>2.0866057838660579</v>
      </c>
      <c r="G13" s="25" t="s">
        <v>25</v>
      </c>
      <c r="H13" s="25"/>
      <c r="I13" s="25"/>
      <c r="J13" s="25"/>
      <c r="K13" s="25"/>
      <c r="L13" s="26"/>
    </row>
    <row r="14" spans="2:12" x14ac:dyDescent="0.35">
      <c r="B14" s="9" t="s">
        <v>8</v>
      </c>
      <c r="C14" s="10">
        <f>0.2*C13</f>
        <v>0.16800000000000001</v>
      </c>
      <c r="E14" s="13" t="s">
        <v>39</v>
      </c>
      <c r="F14" s="14">
        <f>C8*F8+((C13+C18)/F6)</f>
        <v>1.349334094368341</v>
      </c>
      <c r="G14" s="25" t="s">
        <v>29</v>
      </c>
      <c r="H14" s="25"/>
      <c r="I14" s="25"/>
      <c r="J14" s="25"/>
      <c r="K14" s="25"/>
      <c r="L14" s="26"/>
    </row>
    <row r="15" spans="2:12" x14ac:dyDescent="0.35">
      <c r="B15" s="9" t="s">
        <v>9</v>
      </c>
      <c r="C15" s="10">
        <v>1.4999999999999999E-2</v>
      </c>
      <c r="E15" s="21" t="s">
        <v>37</v>
      </c>
      <c r="F15" s="23">
        <f>F7+((C14+C19)/C23)</f>
        <v>0.54106544901065445</v>
      </c>
      <c r="G15" s="27" t="s">
        <v>26</v>
      </c>
      <c r="H15" s="27"/>
      <c r="I15" s="27"/>
      <c r="J15" s="27"/>
      <c r="K15" s="27"/>
      <c r="L15" s="28"/>
    </row>
    <row r="16" spans="2:12" x14ac:dyDescent="0.35">
      <c r="B16" s="9" t="s">
        <v>10</v>
      </c>
      <c r="C16" s="10">
        <f>0.75</f>
        <v>0.75</v>
      </c>
      <c r="E16" s="18" t="s">
        <v>38</v>
      </c>
      <c r="F16" s="19">
        <f>F7*0.85+((C14+C19)/F6)</f>
        <v>0.36590563165905626</v>
      </c>
      <c r="G16" s="29" t="s">
        <v>27</v>
      </c>
      <c r="H16" s="29"/>
      <c r="I16" s="29"/>
      <c r="J16" s="29"/>
      <c r="K16" s="29"/>
      <c r="L16" s="30"/>
    </row>
    <row r="17" spans="2:14" x14ac:dyDescent="0.35">
      <c r="B17" s="9" t="s">
        <v>11</v>
      </c>
      <c r="C17" s="10">
        <v>0.2</v>
      </c>
    </row>
    <row r="18" spans="2:14" x14ac:dyDescent="0.35">
      <c r="B18" s="9" t="s">
        <v>12</v>
      </c>
      <c r="C18" s="10">
        <v>2.5000000000000001E-2</v>
      </c>
      <c r="E18" s="24" t="s">
        <v>24</v>
      </c>
      <c r="F18" s="25"/>
      <c r="G18" s="25"/>
      <c r="H18" s="25"/>
      <c r="I18" s="25"/>
      <c r="J18" s="14"/>
      <c r="K18" s="20"/>
    </row>
    <row r="19" spans="2:14" x14ac:dyDescent="0.35">
      <c r="B19" s="9" t="s">
        <v>13</v>
      </c>
      <c r="C19" s="10">
        <v>0.02</v>
      </c>
      <c r="E19" s="13" t="s">
        <v>41</v>
      </c>
      <c r="F19" s="14">
        <f>C8/(1-0.5*C17-(((C13+C20)*C16)/(C12*C13)))</f>
        <v>1.4383561643835625</v>
      </c>
      <c r="G19" s="25" t="s">
        <v>30</v>
      </c>
      <c r="H19" s="25"/>
      <c r="I19" s="25"/>
      <c r="J19" s="25"/>
      <c r="K19" s="26"/>
      <c r="L19" s="4"/>
    </row>
    <row r="20" spans="2:14" x14ac:dyDescent="0.35">
      <c r="B20" s="9" t="s">
        <v>14</v>
      </c>
      <c r="C20" s="10">
        <v>0.04</v>
      </c>
      <c r="E20" s="21" t="s">
        <v>42</v>
      </c>
      <c r="F20" s="23">
        <f>C9/(1-0.5*C17-(((C13+C21)*C16)/(C12*C13)))</f>
        <v>0.5230386052303857</v>
      </c>
      <c r="G20" s="27" t="s">
        <v>31</v>
      </c>
      <c r="H20" s="27"/>
      <c r="I20" s="27"/>
      <c r="J20" s="27"/>
      <c r="K20" s="28"/>
      <c r="L20" s="4"/>
    </row>
    <row r="21" spans="2:14" x14ac:dyDescent="0.35">
      <c r="B21" s="9" t="s">
        <v>15</v>
      </c>
      <c r="C21" s="10">
        <v>0.08</v>
      </c>
      <c r="E21" s="18" t="s">
        <v>43</v>
      </c>
      <c r="F21" s="19">
        <f>(C11+C10)/(1-0.5*C17-(((C13-C14+C15+C22)*C16)/(C12*C13)))</f>
        <v>0.4587448231920993</v>
      </c>
      <c r="G21" s="29" t="s">
        <v>32</v>
      </c>
      <c r="H21" s="29"/>
      <c r="I21" s="29"/>
      <c r="J21" s="29"/>
      <c r="K21" s="30"/>
      <c r="L21" s="4"/>
    </row>
    <row r="22" spans="2:14" x14ac:dyDescent="0.35">
      <c r="B22" s="11" t="s">
        <v>16</v>
      </c>
      <c r="C22" s="12">
        <v>0.02</v>
      </c>
    </row>
    <row r="23" spans="2:14" x14ac:dyDescent="0.35">
      <c r="B23" s="9" t="s">
        <v>17</v>
      </c>
      <c r="C23" s="10">
        <v>0.45</v>
      </c>
      <c r="E23" s="2" t="s">
        <v>44</v>
      </c>
    </row>
    <row r="24" spans="2:14" x14ac:dyDescent="0.35">
      <c r="M24" s="4"/>
      <c r="N24" s="4"/>
    </row>
    <row r="25" spans="2:14" x14ac:dyDescent="0.35">
      <c r="M25" s="4"/>
      <c r="N25" s="4"/>
    </row>
    <row r="26" spans="2:14" ht="15" customHeight="1" x14ac:dyDescent="0.35">
      <c r="M26" s="4"/>
      <c r="N26" s="4"/>
    </row>
    <row r="27" spans="2:14" ht="15" customHeight="1" x14ac:dyDescent="0.35"/>
    <row r="28" spans="2:14" ht="15" customHeight="1" x14ac:dyDescent="0.35"/>
    <row r="29" spans="2:14" ht="15" customHeight="1" x14ac:dyDescent="0.35"/>
    <row r="30" spans="2:14" ht="22.5" customHeight="1" x14ac:dyDescent="0.35"/>
    <row r="31" spans="2:14" ht="21.75" customHeight="1" x14ac:dyDescent="0.35">
      <c r="B31" s="5" t="s">
        <v>33</v>
      </c>
      <c r="C31" s="5"/>
      <c r="D31" s="5"/>
      <c r="E31" s="5"/>
      <c r="F31" s="5"/>
      <c r="G31" s="5"/>
      <c r="H31" s="5"/>
      <c r="I31" s="5"/>
      <c r="J31" s="1"/>
    </row>
    <row r="32" spans="2:14" x14ac:dyDescent="0.35">
      <c r="B32" s="5"/>
      <c r="C32" s="5"/>
      <c r="D32" s="5"/>
      <c r="E32" s="5"/>
      <c r="F32" s="5"/>
      <c r="G32" s="5"/>
      <c r="H32" s="5"/>
      <c r="I32" s="5"/>
      <c r="J32" s="1"/>
    </row>
    <row r="33" spans="2:10" x14ac:dyDescent="0.35">
      <c r="B33" s="5"/>
      <c r="C33" s="5"/>
      <c r="D33" s="5"/>
      <c r="E33" s="5"/>
      <c r="F33" s="5"/>
      <c r="G33" s="5"/>
      <c r="H33" s="5"/>
      <c r="I33" s="5"/>
      <c r="J33" s="1"/>
    </row>
    <row r="34" spans="2:10" x14ac:dyDescent="0.35">
      <c r="B34" s="5"/>
      <c r="C34" s="5"/>
      <c r="D34" s="5"/>
      <c r="E34" s="5"/>
      <c r="F34" s="5"/>
      <c r="G34" s="5"/>
      <c r="H34" s="5"/>
      <c r="I34" s="5"/>
      <c r="J34" s="1"/>
    </row>
  </sheetData>
  <mergeCells count="4">
    <mergeCell ref="B31:I34"/>
    <mergeCell ref="B1:L1"/>
    <mergeCell ref="B2:L2"/>
    <mergeCell ref="B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2022-04-19T06:26:55Z</dcterms:modified>
</cp:coreProperties>
</file>