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6 сем\ПМаИЛМ\"/>
    </mc:Choice>
  </mc:AlternateContent>
  <xr:revisionPtr revIDLastSave="0" documentId="13_ncr:1_{3AF96C6D-1EC0-47BE-82D9-AA6700DCE0F1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A22" i="1" l="1"/>
  <c r="E20" i="1"/>
  <c r="J22" i="1" l="1"/>
  <c r="K22" i="1" l="1"/>
  <c r="L22" i="1"/>
  <c r="M22" i="1"/>
  <c r="J24" i="1"/>
  <c r="K24" i="1"/>
  <c r="L24" i="1"/>
  <c r="M24" i="1"/>
  <c r="J26" i="1"/>
  <c r="J28" i="1" s="1"/>
  <c r="K26" i="1"/>
  <c r="K28" i="1" s="1"/>
  <c r="L26" i="1"/>
  <c r="M26" i="1"/>
  <c r="L28" i="1"/>
  <c r="M28" i="1"/>
  <c r="C44" i="1" l="1"/>
  <c r="D16" i="1"/>
  <c r="A16" i="1"/>
  <c r="C41" i="1" l="1"/>
  <c r="C42" i="1"/>
  <c r="C43" i="1"/>
  <c r="C40" i="1"/>
  <c r="G26" i="1" l="1"/>
  <c r="E26" i="1"/>
  <c r="A30" i="1" s="1"/>
  <c r="E10" i="1"/>
  <c r="E12" i="1" s="1"/>
  <c r="D10" i="1"/>
  <c r="D12" i="1" s="1"/>
  <c r="B10" i="1"/>
  <c r="B12" i="1" s="1"/>
  <c r="A10" i="1"/>
  <c r="A12" i="1" s="1"/>
  <c r="A14" i="1" l="1"/>
  <c r="E28" i="1"/>
  <c r="E22" i="1" s="1"/>
  <c r="G28" i="1"/>
  <c r="G22" i="1" s="1"/>
  <c r="G20" i="1" s="1"/>
  <c r="A28" i="1"/>
  <c r="A20" i="1" s="1"/>
  <c r="D14" i="1"/>
  <c r="C30" i="1" l="1"/>
  <c r="C28" i="1" s="1"/>
  <c r="C20" i="1" s="1"/>
</calcChain>
</file>

<file path=xl/sharedStrings.xml><?xml version="1.0" encoding="utf-8"?>
<sst xmlns="http://schemas.openxmlformats.org/spreadsheetml/2006/main" count="33" uniqueCount="26">
  <si>
    <t>Форматы</t>
  </si>
  <si>
    <t>Диагонали</t>
  </si>
  <si>
    <t>Формат Листа</t>
  </si>
  <si>
    <t>Формат Тетради</t>
  </si>
  <si>
    <t>До обрезки (к меньшему 0.5 к большему 1)</t>
  </si>
  <si>
    <t>Пу (тетр/ч)</t>
  </si>
  <si>
    <t>V1 (м/с)</t>
  </si>
  <si>
    <t>mw (тетради за рабочий цикл)</t>
  </si>
  <si>
    <t>β </t>
  </si>
  <si>
    <t>θ</t>
  </si>
  <si>
    <t>Тр (мин)</t>
  </si>
  <si>
    <t>tвс (мин)</t>
  </si>
  <si>
    <t>L (м)</t>
  </si>
  <si>
    <t>l(м)</t>
  </si>
  <si>
    <t>Δ V2 (м/с)</t>
  </si>
  <si>
    <t>V'2 (м/с)</t>
  </si>
  <si>
    <t>К1</t>
  </si>
  <si>
    <t>V2 (м/с)</t>
  </si>
  <si>
    <t>Δ V2</t>
  </si>
  <si>
    <t>Лабораторная работа №7</t>
  </si>
  <si>
    <t>КАССЕТНЫЕ ФАЛЬЦЕВАЛЬНЫЕ МАШИНЫ</t>
  </si>
  <si>
    <r>
      <t xml:space="preserve">Цель работы: </t>
    </r>
    <r>
      <rPr>
        <sz val="14"/>
        <color theme="1"/>
        <rFont val="Times New Roman"/>
        <family val="1"/>
        <charset val="204"/>
      </rPr>
      <t>Изучить устройство кассетных фальцевальных машин, процесс фальцеобразования, научиться определять производительность кассетной фальцмашины в зависимости от вида продукции.</t>
    </r>
  </si>
  <si>
    <t>Вывод: в ходе лабораторной работы я вычислила следующие параметры для формата 30х40: Меньшая степень равна 8, ПУ = 4392 (тетр/ч),Δ V2  0,002973(м/с) , V'2 (м/с) = 0,602973 (м/с).  Для формата 70х80: Меньшая степень равна 32, ПУ = 1811 (тетр/ч),Δ V2 = 0,022(м/с) , V'2 (м/с) = 0,622(м/с)</t>
  </si>
  <si>
    <t>Меньшая степень двух</t>
  </si>
  <si>
    <t>Умножение после деления</t>
  </si>
  <si>
    <t>После деления (формат листа / до обрезки)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</si>
</sst>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Дельта </a:t>
            </a:r>
            <a:r>
              <a:rPr lang="en-US"/>
              <a:t>V2 </a:t>
            </a:r>
            <a:r>
              <a:rPr lang="ru-RU"/>
              <a:t>от диагонали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Дельта V2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Лист1!$C$40:$C$44</c:f>
              <c:numCache>
                <c:formatCode>General</c:formatCode>
                <c:ptCount val="5"/>
                <c:pt idx="0">
                  <c:v>50</c:v>
                </c:pt>
                <c:pt idx="1">
                  <c:v>54.083269131959838</c:v>
                </c:pt>
                <c:pt idx="2">
                  <c:v>72.111025509279784</c:v>
                </c:pt>
                <c:pt idx="3">
                  <c:v>75</c:v>
                </c:pt>
                <c:pt idx="4">
                  <c:v>108.16653826391968</c:v>
                </c:pt>
              </c:numCache>
            </c:numRef>
          </c:cat>
          <c:val>
            <c:numRef>
              <c:f>(Лист1!$E$20,Лист1!$J$22,Лист1!$L$22,Лист1!$K$22,Лист1!$M$22)</c:f>
              <c:numCache>
                <c:formatCode>General</c:formatCode>
                <c:ptCount val="5"/>
                <c:pt idx="0">
                  <c:v>2.9725702743892413E-3</c:v>
                </c:pt>
                <c:pt idx="1">
                  <c:v>6.1798711801042128E-3</c:v>
                </c:pt>
                <c:pt idx="2">
                  <c:v>1.2697934311072911E-2</c:v>
                </c:pt>
                <c:pt idx="3">
                  <c:v>1.2697934311072911E-2</c:v>
                </c:pt>
                <c:pt idx="4">
                  <c:v>1.9357694466628161E-2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3-4118-96B5-08146D79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1650592"/>
        <c:axId val="2069606480"/>
      </c:lineChart>
      <c:catAx>
        <c:axId val="20716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Диагональ листа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69606480"/>
        <c:crosses val="autoZero"/>
        <c:auto val="1"/>
        <c:lblAlgn val="ctr"/>
        <c:lblOffset val="100"/>
        <c:noMultiLvlLbl val="0"/>
      </c:catAx>
      <c:valAx>
        <c:axId val="2069606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Дельта </a:t>
                </a: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71650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4289</xdr:colOff>
      <xdr:row>31</xdr:row>
      <xdr:rowOff>9744</xdr:rowOff>
    </xdr:from>
    <xdr:to>
      <xdr:col>11</xdr:col>
      <xdr:colOff>176248</xdr:colOff>
      <xdr:row>46</xdr:row>
      <xdr:rowOff>55925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04B767-7CF6-4E24-B152-AD16742F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A6" zoomScale="76" zoomScaleNormal="85" workbookViewId="0">
      <selection activeCell="F17" sqref="F17"/>
    </sheetView>
  </sheetViews>
  <sheetFormatPr defaultRowHeight="18" x14ac:dyDescent="0.35"/>
  <cols>
    <col min="1" max="1" width="12.109375" style="2" customWidth="1"/>
    <col min="2" max="2" width="11" style="2" customWidth="1"/>
    <col min="3" max="3" width="13.44140625" style="2" customWidth="1"/>
    <col min="4" max="4" width="9.6640625" style="2" customWidth="1"/>
    <col min="5" max="5" width="13.5546875" style="2" customWidth="1"/>
    <col min="6" max="6" width="12.21875" style="2" customWidth="1"/>
    <col min="7" max="7" width="12.77734375" style="2" customWidth="1"/>
    <col min="8" max="13" width="8.88671875" style="2"/>
    <col min="14" max="14" width="14.44140625" style="2" customWidth="1"/>
    <col min="15" max="16384" width="8.88671875" style="2"/>
  </cols>
  <sheetData>
    <row r="1" spans="1:19" x14ac:dyDescent="0.3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"/>
      <c r="Q1" s="1"/>
      <c r="R1" s="1"/>
      <c r="S1" s="1"/>
    </row>
    <row r="2" spans="1:19" x14ac:dyDescent="0.35">
      <c r="A2" s="12" t="s">
        <v>20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"/>
      <c r="Q2" s="1"/>
      <c r="R2" s="1"/>
      <c r="S2" s="1"/>
    </row>
    <row r="3" spans="1:19" ht="41.4" customHeight="1" x14ac:dyDescent="0.35">
      <c r="A3" s="13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3"/>
    </row>
    <row r="4" spans="1:19" ht="14.4" customHeight="1" x14ac:dyDescent="0.35">
      <c r="A4" s="3"/>
      <c r="H4" s="3"/>
      <c r="I4" s="3"/>
      <c r="J4" s="3"/>
      <c r="K4" s="3"/>
      <c r="L4" s="3"/>
      <c r="M4" s="3"/>
      <c r="N4" s="3"/>
      <c r="O4" s="3"/>
      <c r="P4" s="3"/>
    </row>
    <row r="5" spans="1:19" ht="16.8" customHeight="1" x14ac:dyDescent="0.35">
      <c r="A5" s="8" t="s">
        <v>2</v>
      </c>
      <c r="B5" s="8"/>
      <c r="C5" s="8"/>
      <c r="D5" s="8"/>
      <c r="E5" s="8"/>
      <c r="H5" s="3"/>
      <c r="I5" s="3"/>
      <c r="J5" s="3"/>
      <c r="K5" s="3"/>
      <c r="L5" s="3"/>
      <c r="M5" s="3"/>
      <c r="N5" s="3"/>
      <c r="O5" s="3"/>
      <c r="P5" s="3"/>
    </row>
    <row r="6" spans="1:19" x14ac:dyDescent="0.35">
      <c r="A6" s="5">
        <v>45</v>
      </c>
      <c r="B6" s="5">
        <v>6</v>
      </c>
      <c r="C6" s="5"/>
      <c r="D6" s="5">
        <v>30</v>
      </c>
      <c r="E6" s="5">
        <v>40</v>
      </c>
    </row>
    <row r="7" spans="1:19" x14ac:dyDescent="0.35">
      <c r="A7" s="9" t="s">
        <v>3</v>
      </c>
      <c r="B7" s="9"/>
      <c r="C7" s="9"/>
      <c r="D7" s="9"/>
      <c r="E7" s="9"/>
    </row>
    <row r="8" spans="1:19" x14ac:dyDescent="0.35">
      <c r="A8" s="5">
        <v>10.75</v>
      </c>
      <c r="B8" s="5">
        <v>14</v>
      </c>
      <c r="C8" s="5"/>
      <c r="D8" s="5">
        <v>9.5</v>
      </c>
      <c r="E8" s="5">
        <v>14</v>
      </c>
    </row>
    <row r="9" spans="1:19" x14ac:dyDescent="0.35">
      <c r="A9" s="9" t="s">
        <v>4</v>
      </c>
      <c r="B9" s="9"/>
      <c r="C9" s="9"/>
      <c r="D9" s="9"/>
      <c r="E9" s="9"/>
    </row>
    <row r="10" spans="1:19" x14ac:dyDescent="0.35">
      <c r="A10" s="5">
        <f>A8+0.5</f>
        <v>11.25</v>
      </c>
      <c r="B10" s="5">
        <f>B8+1</f>
        <v>15</v>
      </c>
      <c r="C10" s="5"/>
      <c r="D10" s="5">
        <f>D8+0.5</f>
        <v>10</v>
      </c>
      <c r="E10" s="5">
        <f>E8+1</f>
        <v>15</v>
      </c>
    </row>
    <row r="11" spans="1:19" x14ac:dyDescent="0.35">
      <c r="A11" s="8" t="s">
        <v>25</v>
      </c>
      <c r="B11" s="8"/>
      <c r="C11" s="8"/>
      <c r="D11" s="8"/>
      <c r="E11" s="8"/>
    </row>
    <row r="12" spans="1:19" x14ac:dyDescent="0.35">
      <c r="A12" s="5">
        <f>FLOOR(A6/A10,1)</f>
        <v>4</v>
      </c>
      <c r="B12" s="5">
        <f>FLOOR(B6/B10,1)</f>
        <v>0</v>
      </c>
      <c r="C12" s="5"/>
      <c r="D12" s="5">
        <f>FLOOR(D6/D10,1)</f>
        <v>3</v>
      </c>
      <c r="E12" s="5">
        <f>FLOOR(E6/E10,1)</f>
        <v>2</v>
      </c>
    </row>
    <row r="13" spans="1:19" x14ac:dyDescent="0.35">
      <c r="A13" s="8" t="s">
        <v>24</v>
      </c>
      <c r="B13" s="8"/>
      <c r="C13" s="8"/>
      <c r="D13" s="8"/>
      <c r="E13" s="8"/>
    </row>
    <row r="14" spans="1:19" x14ac:dyDescent="0.35">
      <c r="A14" s="8">
        <f>A12*B12</f>
        <v>0</v>
      </c>
      <c r="B14" s="8"/>
      <c r="C14" s="5"/>
      <c r="D14" s="8">
        <f>D12*E12</f>
        <v>6</v>
      </c>
      <c r="E14" s="8"/>
    </row>
    <row r="15" spans="1:19" x14ac:dyDescent="0.35">
      <c r="A15" s="8" t="s">
        <v>23</v>
      </c>
      <c r="B15" s="8"/>
      <c r="C15" s="8"/>
      <c r="D15" s="8"/>
      <c r="E15" s="8"/>
    </row>
    <row r="16" spans="1:19" x14ac:dyDescent="0.35">
      <c r="A16" s="6">
        <f>8</f>
        <v>8</v>
      </c>
      <c r="B16" s="5"/>
      <c r="C16" s="5"/>
      <c r="D16" s="6">
        <f>32</f>
        <v>32</v>
      </c>
      <c r="E16" s="5"/>
    </row>
    <row r="19" spans="1:13" x14ac:dyDescent="0.35">
      <c r="A19" s="8" t="s">
        <v>5</v>
      </c>
      <c r="B19" s="8"/>
      <c r="C19" s="8"/>
      <c r="E19" s="14" t="s">
        <v>14</v>
      </c>
      <c r="F19" s="14"/>
      <c r="G19" s="14"/>
      <c r="J19" s="8" t="s">
        <v>16</v>
      </c>
      <c r="K19" s="8"/>
      <c r="L19" s="8"/>
      <c r="M19" s="8"/>
    </row>
    <row r="20" spans="1:13" x14ac:dyDescent="0.35">
      <c r="A20" s="6">
        <f>(3600*A22*A24*A26*A28)/(A34+A36)</f>
        <v>4392.4528301886785</v>
      </c>
      <c r="B20" s="5"/>
      <c r="C20" s="6">
        <f>(3600*C22*C24*C26*C28)/(C34+C36)</f>
        <v>1811.8762411120367</v>
      </c>
      <c r="E20" s="5">
        <f>E22-E26</f>
        <v>2.9725702743892413E-3</v>
      </c>
      <c r="F20" s="5"/>
      <c r="G20" s="5">
        <f>G22-G26</f>
        <v>2.1609904264688673E-2</v>
      </c>
      <c r="J20" s="5">
        <v>0.95</v>
      </c>
      <c r="K20" s="5">
        <v>0.95</v>
      </c>
      <c r="L20" s="5">
        <v>0.95</v>
      </c>
      <c r="M20" s="5">
        <v>0.95</v>
      </c>
    </row>
    <row r="21" spans="1:13" x14ac:dyDescent="0.35">
      <c r="A21" s="8" t="s">
        <v>6</v>
      </c>
      <c r="B21" s="8"/>
      <c r="C21" s="8"/>
      <c r="E21" s="14" t="s">
        <v>15</v>
      </c>
      <c r="F21" s="14"/>
      <c r="G21" s="14"/>
      <c r="J21" s="8" t="s">
        <v>18</v>
      </c>
      <c r="K21" s="8"/>
      <c r="L21" s="8"/>
      <c r="M21" s="8"/>
    </row>
    <row r="22" spans="1:13" x14ac:dyDescent="0.35">
      <c r="A22" s="5">
        <f>(E26*A34)/(A34+A36)</f>
        <v>0.5714285714285714</v>
      </c>
      <c r="B22" s="5"/>
      <c r="C22" s="5">
        <f>(G26*C34)/(C34+C36)</f>
        <v>0.58909090909090911</v>
      </c>
      <c r="E22" s="5">
        <f>E28/(E24*COS(RADIANS(4)))</f>
        <v>0.60297257027438922</v>
      </c>
      <c r="F22" s="5"/>
      <c r="G22" s="5">
        <f>G28/(G24*COS(RADIANS(4)))</f>
        <v>0.62160990426468865</v>
      </c>
      <c r="J22" s="5">
        <f>J24-J26</f>
        <v>6.1798711801042128E-3</v>
      </c>
      <c r="K22" s="5">
        <f>L24-L26</f>
        <v>1.2697934311072911E-2</v>
      </c>
      <c r="L22" s="5">
        <f>K24-K26</f>
        <v>1.2697934311072911E-2</v>
      </c>
      <c r="M22" s="5">
        <f>M24-M26</f>
        <v>1.9357694466628161E-2</v>
      </c>
    </row>
    <row r="23" spans="1:13" x14ac:dyDescent="0.35">
      <c r="A23" s="8" t="s">
        <v>7</v>
      </c>
      <c r="B23" s="8"/>
      <c r="C23" s="8"/>
      <c r="E23" s="8" t="s">
        <v>16</v>
      </c>
      <c r="F23" s="8"/>
      <c r="G23" s="8"/>
      <c r="J23" s="8" t="s">
        <v>15</v>
      </c>
      <c r="K23" s="8"/>
      <c r="L23" s="8"/>
      <c r="M23" s="8"/>
    </row>
    <row r="24" spans="1:13" x14ac:dyDescent="0.35">
      <c r="A24" s="5">
        <v>1</v>
      </c>
      <c r="B24" s="5"/>
      <c r="C24" s="5">
        <v>1</v>
      </c>
      <c r="E24" s="5">
        <v>0.95</v>
      </c>
      <c r="F24" s="5"/>
      <c r="G24" s="5">
        <v>0.95</v>
      </c>
      <c r="J24" s="5">
        <f>J28/(J20*COS(RADIANS(4)))</f>
        <v>0.60617987118010419</v>
      </c>
      <c r="K24" s="5">
        <f>K28/(K20*COS(RADIANS(4)))</f>
        <v>0.61269793431107289</v>
      </c>
      <c r="L24" s="5">
        <f>L28/(L20*COS(RADIANS(4)))</f>
        <v>0.61269793431107289</v>
      </c>
      <c r="M24" s="5">
        <f>M28/(M20*COS(RADIANS(4)))</f>
        <v>0.61935769446662814</v>
      </c>
    </row>
    <row r="25" spans="1:13" x14ac:dyDescent="0.35">
      <c r="A25" s="8" t="s">
        <v>8</v>
      </c>
      <c r="B25" s="8"/>
      <c r="C25" s="8"/>
      <c r="E25" s="8" t="s">
        <v>17</v>
      </c>
      <c r="F25" s="8"/>
      <c r="G25" s="8"/>
      <c r="J25" s="8" t="s">
        <v>17</v>
      </c>
      <c r="K25" s="8"/>
      <c r="L25" s="8"/>
      <c r="M25" s="8"/>
    </row>
    <row r="26" spans="1:13" x14ac:dyDescent="0.35">
      <c r="A26" s="5">
        <v>0.97</v>
      </c>
      <c r="B26" s="5"/>
      <c r="C26" s="5">
        <v>0.97</v>
      </c>
      <c r="E26" s="5">
        <f>0.6</f>
        <v>0.6</v>
      </c>
      <c r="F26" s="5"/>
      <c r="G26" s="5">
        <f>0.6</f>
        <v>0.6</v>
      </c>
      <c r="J26" s="5">
        <f>0.6</f>
        <v>0.6</v>
      </c>
      <c r="K26" s="5">
        <f>0.6</f>
        <v>0.6</v>
      </c>
      <c r="L26" s="5">
        <f>0.6</f>
        <v>0.6</v>
      </c>
      <c r="M26" s="5">
        <f>0.6</f>
        <v>0.6</v>
      </c>
    </row>
    <row r="27" spans="1:13" x14ac:dyDescent="0.35">
      <c r="A27" s="8" t="s">
        <v>9</v>
      </c>
      <c r="B27" s="8"/>
      <c r="C27" s="8"/>
      <c r="E27" s="8" t="s">
        <v>6</v>
      </c>
      <c r="F27" s="8"/>
      <c r="G27" s="8"/>
      <c r="J27" s="8" t="s">
        <v>6</v>
      </c>
      <c r="K27" s="8"/>
      <c r="L27" s="8"/>
      <c r="M27" s="8"/>
    </row>
    <row r="28" spans="1:13" x14ac:dyDescent="0.35">
      <c r="A28" s="5">
        <f>A30/(A30+A32)</f>
        <v>0.92452830188679247</v>
      </c>
      <c r="B28" s="5"/>
      <c r="C28" s="5">
        <f>C30/(C30+C32)</f>
        <v>0.96886810582281735</v>
      </c>
      <c r="E28" s="5">
        <f>(E26*E30)/(E30+A36)</f>
        <v>0.5714285714285714</v>
      </c>
      <c r="F28" s="5"/>
      <c r="G28" s="5">
        <f>(G26*G30)/(G30+A36)</f>
        <v>0.58909090909090911</v>
      </c>
      <c r="J28" s="5">
        <f>(J26*J30)/(J30+A36)</f>
        <v>0.57446808510638303</v>
      </c>
      <c r="K28" s="5">
        <f>(K26*K30)/(K30+A36)</f>
        <v>0.58064516129032251</v>
      </c>
      <c r="L28" s="5">
        <f>(L26*L30)/(L30+A36)</f>
        <v>0.58064516129032251</v>
      </c>
      <c r="M28" s="5">
        <f>(M26*M30)/(M30+A36)</f>
        <v>0.58695652173913049</v>
      </c>
    </row>
    <row r="29" spans="1:13" x14ac:dyDescent="0.35">
      <c r="A29" s="8" t="s">
        <v>10</v>
      </c>
      <c r="B29" s="8"/>
      <c r="C29" s="8"/>
      <c r="E29" s="8" t="s">
        <v>12</v>
      </c>
      <c r="F29" s="8"/>
      <c r="G29" s="8"/>
      <c r="J29" s="8" t="s">
        <v>12</v>
      </c>
      <c r="K29" s="8"/>
      <c r="L29" s="8"/>
      <c r="M29" s="8"/>
    </row>
    <row r="30" spans="1:13" x14ac:dyDescent="0.35">
      <c r="A30" s="5">
        <f>((A34+A36)/A22)/60</f>
        <v>1.2250000000000002E-2</v>
      </c>
      <c r="B30" s="5"/>
      <c r="C30" s="5">
        <f>((C34+C36)/C22)/60</f>
        <v>3.1121399176954733E-2</v>
      </c>
      <c r="E30" s="5">
        <v>0.4</v>
      </c>
      <c r="F30" s="5"/>
      <c r="G30" s="5">
        <v>1.08</v>
      </c>
      <c r="J30" s="5">
        <v>0.45</v>
      </c>
      <c r="K30" s="5">
        <v>0.6</v>
      </c>
      <c r="L30" s="5">
        <v>0.6</v>
      </c>
      <c r="M30" s="5">
        <v>0.9</v>
      </c>
    </row>
    <row r="31" spans="1:13" x14ac:dyDescent="0.35">
      <c r="A31" s="8" t="s">
        <v>11</v>
      </c>
      <c r="B31" s="8"/>
      <c r="C31" s="8"/>
    </row>
    <row r="32" spans="1:13" x14ac:dyDescent="0.35">
      <c r="A32" s="5">
        <v>1E-3</v>
      </c>
      <c r="B32" s="5"/>
      <c r="C32" s="5">
        <v>1E-3</v>
      </c>
    </row>
    <row r="33" spans="1:16" ht="14.4" customHeight="1" x14ac:dyDescent="0.35">
      <c r="A33" s="8" t="s">
        <v>12</v>
      </c>
      <c r="B33" s="8"/>
      <c r="C33" s="8"/>
      <c r="L33" s="4"/>
      <c r="M33" s="4"/>
      <c r="N33" s="4"/>
      <c r="O33" s="4"/>
      <c r="P33" s="4"/>
    </row>
    <row r="34" spans="1:16" x14ac:dyDescent="0.35">
      <c r="A34" s="5">
        <v>0.4</v>
      </c>
      <c r="B34" s="5"/>
      <c r="C34" s="5">
        <v>1.08</v>
      </c>
      <c r="L34" s="4"/>
      <c r="M34" s="4"/>
      <c r="N34" s="4"/>
      <c r="O34" s="4"/>
      <c r="P34" s="4"/>
    </row>
    <row r="35" spans="1:16" x14ac:dyDescent="0.35">
      <c r="A35" s="8" t="s">
        <v>13</v>
      </c>
      <c r="B35" s="8"/>
      <c r="C35" s="8"/>
      <c r="L35" s="4"/>
      <c r="M35" s="4"/>
      <c r="N35" s="4"/>
      <c r="O35" s="4"/>
      <c r="P35" s="4"/>
    </row>
    <row r="36" spans="1:16" x14ac:dyDescent="0.35">
      <c r="A36" s="5">
        <v>0.02</v>
      </c>
      <c r="B36" s="5"/>
      <c r="C36" s="5">
        <v>0.02</v>
      </c>
    </row>
    <row r="39" spans="1:16" x14ac:dyDescent="0.35">
      <c r="A39" s="8" t="s">
        <v>0</v>
      </c>
      <c r="B39" s="8"/>
      <c r="C39" s="7" t="s">
        <v>1</v>
      </c>
    </row>
    <row r="40" spans="1:16" x14ac:dyDescent="0.35">
      <c r="A40" s="5">
        <v>30</v>
      </c>
      <c r="B40" s="5">
        <v>40</v>
      </c>
      <c r="C40" s="5">
        <f>SQRT((A40*A40)+(B40*B40))</f>
        <v>50</v>
      </c>
    </row>
    <row r="41" spans="1:16" x14ac:dyDescent="0.35">
      <c r="A41" s="5">
        <v>30</v>
      </c>
      <c r="B41" s="5">
        <v>45</v>
      </c>
      <c r="C41" s="5">
        <f>SQRT((A41*A41)+(B41*B41))</f>
        <v>54.083269131959838</v>
      </c>
    </row>
    <row r="42" spans="1:16" x14ac:dyDescent="0.35">
      <c r="A42" s="5">
        <v>40</v>
      </c>
      <c r="B42" s="5">
        <v>60</v>
      </c>
      <c r="C42" s="5">
        <f>SQRT((A42*A42)+(B42*B42))</f>
        <v>72.111025509279784</v>
      </c>
    </row>
    <row r="43" spans="1:16" x14ac:dyDescent="0.35">
      <c r="A43" s="5">
        <v>45</v>
      </c>
      <c r="B43" s="5">
        <v>60</v>
      </c>
      <c r="C43" s="5">
        <f>SQRT((A43*A43)+(B43*B43))</f>
        <v>75</v>
      </c>
    </row>
    <row r="44" spans="1:16" x14ac:dyDescent="0.35">
      <c r="A44" s="5">
        <v>60</v>
      </c>
      <c r="B44" s="5">
        <v>90</v>
      </c>
      <c r="C44" s="5">
        <f>SQRT((A44*A44)+(B44*B44))</f>
        <v>108.16653826391968</v>
      </c>
    </row>
    <row r="49" spans="1:15" x14ac:dyDescent="0.35">
      <c r="A49" s="10" t="s">
        <v>22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</sheetData>
  <mergeCells count="34">
    <mergeCell ref="A49:O51"/>
    <mergeCell ref="J19:M19"/>
    <mergeCell ref="A1:O1"/>
    <mergeCell ref="A2:O2"/>
    <mergeCell ref="A3:O3"/>
    <mergeCell ref="J21:M21"/>
    <mergeCell ref="J23:M23"/>
    <mergeCell ref="J25:M25"/>
    <mergeCell ref="J27:M27"/>
    <mergeCell ref="J29:M29"/>
    <mergeCell ref="A33:C33"/>
    <mergeCell ref="A35:C35"/>
    <mergeCell ref="E19:G19"/>
    <mergeCell ref="E21:G21"/>
    <mergeCell ref="E23:G23"/>
    <mergeCell ref="A14:B14"/>
    <mergeCell ref="D14:E14"/>
    <mergeCell ref="A15:E15"/>
    <mergeCell ref="A29:C29"/>
    <mergeCell ref="A31:C31"/>
    <mergeCell ref="A5:E5"/>
    <mergeCell ref="A7:E7"/>
    <mergeCell ref="A9:E9"/>
    <mergeCell ref="A11:E11"/>
    <mergeCell ref="A13:E13"/>
    <mergeCell ref="E25:G25"/>
    <mergeCell ref="E27:G27"/>
    <mergeCell ref="E29:G29"/>
    <mergeCell ref="A39:B39"/>
    <mergeCell ref="A19:C19"/>
    <mergeCell ref="A21:C21"/>
    <mergeCell ref="A23:C23"/>
    <mergeCell ref="A25:C25"/>
    <mergeCell ref="A27:C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Ваня Валуй</dc:creator>
  <cp:lastModifiedBy>Alesia Ivanova</cp:lastModifiedBy>
  <dcterms:created xsi:type="dcterms:W3CDTF">2015-06-05T18:19:34Z</dcterms:created>
  <dcterms:modified xsi:type="dcterms:W3CDTF">2022-06-02T12:19:46Z</dcterms:modified>
</cp:coreProperties>
</file>